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O:\Sekce_V\521_oddělení\Vývojová ročenka 2021\Vývojová ročenka 2021 web\"/>
    </mc:Choice>
  </mc:AlternateContent>
  <xr:revisionPtr revIDLastSave="0" documentId="13_ncr:1_{05910595-E338-49B4-BE72-087F834AA145}" xr6:coauthVersionLast="47" xr6:coauthVersionMax="47" xr10:uidLastSave="{00000000-0000-0000-0000-000000000000}"/>
  <bookViews>
    <workbookView xWindow="-120" yWindow="-120" windowWidth="29040" windowHeight="15840" tabRatio="920" xr2:uid="{00000000-000D-0000-FFFF-FFFF00000000}"/>
  </bookViews>
  <sheets>
    <sheet name="Obsah" sheetId="1" r:id="rId1"/>
    <sheet name="B5.1.1" sheetId="3" r:id="rId2"/>
    <sheet name="B5.1.2" sheetId="5" r:id="rId3"/>
    <sheet name="B5.1.3" sheetId="37" r:id="rId4"/>
    <sheet name="B5.1.4" sheetId="32" r:id="rId5"/>
    <sheet name="B5.1.5" sheetId="6" r:id="rId6"/>
    <sheet name="B5.1.6" sheetId="33" r:id="rId7"/>
    <sheet name="B5.1.7" sheetId="29" r:id="rId8"/>
    <sheet name="B5.1.8" sheetId="31" r:id="rId9"/>
    <sheet name="B5.1.9" sheetId="28" r:id="rId10"/>
    <sheet name="B5.1.10" sheetId="30" r:id="rId11"/>
    <sheet name="B5.1.11" sheetId="13" r:id="rId12"/>
    <sheet name="B5.1.12" sheetId="14" r:id="rId13"/>
    <sheet name="B5.1.13" sheetId="15" r:id="rId14"/>
    <sheet name="B5.1.14" sheetId="34" r:id="rId15"/>
    <sheet name="B5.1.15" sheetId="35" r:id="rId16"/>
    <sheet name="B5.1.16" sheetId="36" r:id="rId17"/>
    <sheet name="B5.1.17" sheetId="17" r:id="rId18"/>
    <sheet name="B5.1.18" sheetId="39" r:id="rId19"/>
    <sheet name="B5.1.19" sheetId="40" r:id="rId20"/>
    <sheet name="B5.1.20" sheetId="20" r:id="rId21"/>
    <sheet name="B5.1.21" sheetId="25" r:id="rId22"/>
    <sheet name="B5.1.22" sheetId="38" state="hidden" r:id="rId23"/>
    <sheet name="GB1" sheetId="41" r:id="rId24"/>
    <sheet name="GB2" sheetId="42" r:id="rId25"/>
    <sheet name="GB3" sheetId="43" r:id="rId26"/>
    <sheet name="GB4" sheetId="44" r:id="rId27"/>
    <sheet name="GB5" sheetId="45" r:id="rId28"/>
  </sheets>
  <externalReferences>
    <externalReference r:id="rId29"/>
    <externalReference r:id="rId30"/>
  </externalReferences>
  <definedNames>
    <definedName name="data_1">'B5.1.1'!$J$12:$T$16</definedName>
    <definedName name="data_10" localSheetId="18">#REF!</definedName>
    <definedName name="data_10" localSheetId="19">#REF!</definedName>
    <definedName name="data_10">#REF!</definedName>
    <definedName name="data_11" localSheetId="14">#REF!</definedName>
    <definedName name="data_11" localSheetId="15">#REF!</definedName>
    <definedName name="data_11" localSheetId="16">#REF!</definedName>
    <definedName name="data_11">'B5.1.11'!$J$12:$T$28</definedName>
    <definedName name="data_12" localSheetId="14">#REF!</definedName>
    <definedName name="data_12" localSheetId="15">#REF!</definedName>
    <definedName name="data_12" localSheetId="16">#REF!</definedName>
    <definedName name="data_12">'B5.1.17'!$J$14:$T$31</definedName>
    <definedName name="data_13" localSheetId="14">#REF!</definedName>
    <definedName name="data_13" localSheetId="15">#REF!</definedName>
    <definedName name="data_13" localSheetId="16">#REF!</definedName>
    <definedName name="data_13" localSheetId="18">#REF!</definedName>
    <definedName name="data_13" localSheetId="19">#REF!</definedName>
    <definedName name="data_13" localSheetId="3">#REF!</definedName>
    <definedName name="data_13">'B5.1.12'!$J$12:$T$28</definedName>
    <definedName name="data_14" localSheetId="14">#REF!</definedName>
    <definedName name="data_14" localSheetId="15">#REF!</definedName>
    <definedName name="data_14" localSheetId="16">#REF!</definedName>
    <definedName name="data_14" localSheetId="18">#REF!</definedName>
    <definedName name="data_14" localSheetId="19">#REF!</definedName>
    <definedName name="data_14" localSheetId="3">#REF!</definedName>
    <definedName name="data_14">'B5.1.13'!$J$12:$T$28</definedName>
    <definedName name="data_15" localSheetId="14">#REF!</definedName>
    <definedName name="data_15" localSheetId="15">#REF!</definedName>
    <definedName name="data_15" localSheetId="16">#REF!</definedName>
    <definedName name="data_15" localSheetId="18">#REF!</definedName>
    <definedName name="data_15" localSheetId="19">#REF!</definedName>
    <definedName name="data_15">#REF!</definedName>
    <definedName name="data_16" localSheetId="14">#REF!</definedName>
    <definedName name="data_16" localSheetId="15">#REF!</definedName>
    <definedName name="data_16" localSheetId="16">#REF!</definedName>
    <definedName name="data_16" localSheetId="18">#REF!</definedName>
    <definedName name="data_16" localSheetId="19">#REF!</definedName>
    <definedName name="data_16" localSheetId="22">'B5.1.22'!$J$12:$AB$80</definedName>
    <definedName name="data_16" localSheetId="23">'GB1'!$J$12:$Q$37</definedName>
    <definedName name="data_16" localSheetId="24">'GB2'!$J$12:$Q$35</definedName>
    <definedName name="data_16" localSheetId="25">'GB3'!$J$13:$Q$35</definedName>
    <definedName name="data_16" localSheetId="26">'GB4'!$J$12:$Q$36</definedName>
    <definedName name="data_16" localSheetId="27">'GB5'!$J$12:$U$44</definedName>
    <definedName name="data_16">#REF!</definedName>
    <definedName name="data_17" localSheetId="14">#REF!</definedName>
    <definedName name="data_17" localSheetId="15">#REF!</definedName>
    <definedName name="data_17" localSheetId="16">#REF!</definedName>
    <definedName name="data_17" localSheetId="18">#REF!</definedName>
    <definedName name="data_17" localSheetId="19">#REF!</definedName>
    <definedName name="data_17">#REF!</definedName>
    <definedName name="data_18" localSheetId="14">#REF!</definedName>
    <definedName name="data_18" localSheetId="15">#REF!</definedName>
    <definedName name="data_18" localSheetId="16">#REF!</definedName>
    <definedName name="data_18" localSheetId="18">#REF!</definedName>
    <definedName name="data_18" localSheetId="19">#REF!</definedName>
    <definedName name="data_18" localSheetId="3">#REF!</definedName>
    <definedName name="data_18">'B5.1.20'!#REF!</definedName>
    <definedName name="data_19" localSheetId="14">#REF!</definedName>
    <definedName name="data_19" localSheetId="15">#REF!</definedName>
    <definedName name="data_19" localSheetId="16">#REF!</definedName>
    <definedName name="data_19" localSheetId="18">#REF!</definedName>
    <definedName name="data_19" localSheetId="19">#REF!</definedName>
    <definedName name="data_19" localSheetId="3">#REF!</definedName>
    <definedName name="data_19">#REF!</definedName>
    <definedName name="data_2" localSheetId="14">#REF!</definedName>
    <definedName name="data_2" localSheetId="15">#REF!</definedName>
    <definedName name="data_2" localSheetId="16">#REF!</definedName>
    <definedName name="data_2" localSheetId="18">'B5.1.18'!$J$13:$U$31</definedName>
    <definedName name="data_2" localSheetId="3">#REF!</definedName>
    <definedName name="data_2">#REF!</definedName>
    <definedName name="data_20" localSheetId="14">'[1]B5.4.12'!$N$11:$R$43</definedName>
    <definedName name="data_20" localSheetId="15">'[1]B5.4.12'!$N$11:$R$43</definedName>
    <definedName name="data_20" localSheetId="16">'[1]B5.4.12'!$N$11:$R$43</definedName>
    <definedName name="data_20" localSheetId="18">#REF!</definedName>
    <definedName name="data_20" localSheetId="19">#REF!</definedName>
    <definedName name="data_20" localSheetId="3">'[1]B5.4.12'!$N$11:$R$43</definedName>
    <definedName name="data_20">#REF!</definedName>
    <definedName name="data_21" localSheetId="14">#REF!</definedName>
    <definedName name="data_21" localSheetId="15">#REF!</definedName>
    <definedName name="data_21" localSheetId="16">#REF!</definedName>
    <definedName name="data_21" localSheetId="18">#REF!</definedName>
    <definedName name="data_21" localSheetId="19">#REF!</definedName>
    <definedName name="data_21" localSheetId="3">#REF!</definedName>
    <definedName name="data_21">#REF!</definedName>
    <definedName name="data_22" localSheetId="14">#REF!</definedName>
    <definedName name="data_22" localSheetId="15">#REF!</definedName>
    <definedName name="data_22" localSheetId="16">#REF!</definedName>
    <definedName name="data_22" localSheetId="18">#REF!</definedName>
    <definedName name="data_22" localSheetId="19">#REF!</definedName>
    <definedName name="data_22">#REF!</definedName>
    <definedName name="data_23" localSheetId="14">#REF!</definedName>
    <definedName name="data_23" localSheetId="15">#REF!</definedName>
    <definedName name="data_23" localSheetId="16">#REF!</definedName>
    <definedName name="data_23" localSheetId="18">#REF!</definedName>
    <definedName name="data_23" localSheetId="19">#REF!</definedName>
    <definedName name="data_23" localSheetId="3">#REF!</definedName>
    <definedName name="data_23">'B5.1.21'!$J$12:$T$18</definedName>
    <definedName name="data_24" localSheetId="14">#REF!</definedName>
    <definedName name="data_24" localSheetId="15">#REF!</definedName>
    <definedName name="data_24" localSheetId="16">#REF!</definedName>
    <definedName name="data_24" localSheetId="18">#REF!</definedName>
    <definedName name="data_24" localSheetId="19">#REF!</definedName>
    <definedName name="data_24">'B5.1.17'!$J$12:$T$31</definedName>
    <definedName name="data_25" localSheetId="18">#REF!</definedName>
    <definedName name="data_25" localSheetId="19">#REF!</definedName>
    <definedName name="data_25">#REF!</definedName>
    <definedName name="data_26" localSheetId="18">#REF!</definedName>
    <definedName name="data_26" localSheetId="19">#REF!</definedName>
    <definedName name="data_26">#REF!</definedName>
    <definedName name="data_27" localSheetId="18">#REF!</definedName>
    <definedName name="data_27" localSheetId="19">#REF!</definedName>
    <definedName name="data_27">#REF!</definedName>
    <definedName name="data_3" localSheetId="14">'B5.1.14'!$J$13:$T$35</definedName>
    <definedName name="data_3" localSheetId="15">'B5.1.15'!$J$12:$T$34</definedName>
    <definedName name="data_3" localSheetId="16">'B5.1.16'!$J$12:$T$34</definedName>
    <definedName name="data_3" localSheetId="19">'B5.1.19'!$J$13:$U$23</definedName>
    <definedName name="data_3" localSheetId="3">'B5.1.3'!$J$12:$T$34</definedName>
    <definedName name="data_3" localSheetId="4">'B5.1.4'!$J$12:$T$56</definedName>
    <definedName name="data_3">'B5.1.2'!$J$12:$T$38</definedName>
    <definedName name="data_4" localSheetId="14">#REF!</definedName>
    <definedName name="data_4" localSheetId="15">#REF!</definedName>
    <definedName name="data_4" localSheetId="16">#REF!</definedName>
    <definedName name="data_4" localSheetId="3">#REF!</definedName>
    <definedName name="data_4">'B5.1.5'!$J$12:$T$95</definedName>
    <definedName name="data_5" localSheetId="14">#REF!</definedName>
    <definedName name="data_5" localSheetId="15">#REF!</definedName>
    <definedName name="data_5" localSheetId="16">#REF!</definedName>
    <definedName name="data_5" localSheetId="3">#REF!</definedName>
    <definedName name="data_5" localSheetId="6">'B5.1.6'!$J$12:$T$62</definedName>
    <definedName name="data_5">'B5.1.7'!$J$12:$T$74</definedName>
    <definedName name="data_6" localSheetId="14">#REF!</definedName>
    <definedName name="data_6" localSheetId="15">#REF!</definedName>
    <definedName name="data_6" localSheetId="16">#REF!</definedName>
    <definedName name="data_6" localSheetId="18">#REF!</definedName>
    <definedName name="data_6" localSheetId="19">#REF!</definedName>
    <definedName name="data_6" localSheetId="3">#REF!</definedName>
    <definedName name="data_6">#REF!</definedName>
    <definedName name="data_7" localSheetId="18">#REF!</definedName>
    <definedName name="data_7" localSheetId="19">#REF!</definedName>
    <definedName name="data_7">'B5.1.9'!$J$12:$T$74</definedName>
    <definedName name="data_8" localSheetId="14">#REF!</definedName>
    <definedName name="data_8" localSheetId="15">#REF!</definedName>
    <definedName name="data_8" localSheetId="16">#REF!</definedName>
    <definedName name="data_8" localSheetId="18">#REF!</definedName>
    <definedName name="data_8" localSheetId="19">#REF!</definedName>
    <definedName name="data_8" localSheetId="3">'[2]B5.4.5'!#REF!</definedName>
    <definedName name="data_8">#REF!</definedName>
    <definedName name="data_9" localSheetId="14">#REF!</definedName>
    <definedName name="data_9" localSheetId="15">#REF!</definedName>
    <definedName name="data_9" localSheetId="16">#REF!</definedName>
    <definedName name="data_9" localSheetId="18">#REF!</definedName>
    <definedName name="data_9" localSheetId="19">#REF!</definedName>
    <definedName name="data_9">'B5.1.10'!$J$12:$T$74</definedName>
    <definedName name="Datova_oblast" localSheetId="1">'B5.1.1'!$J$12:$T$16</definedName>
    <definedName name="Datova_oblast" localSheetId="10">'B5.1.10'!$J$12:$T$74</definedName>
    <definedName name="Datova_oblast" localSheetId="11">'B5.1.11'!$J$12:$T$28</definedName>
    <definedName name="Datova_oblast" localSheetId="12">'B5.1.12'!$J$12:$T$28</definedName>
    <definedName name="Datova_oblast" localSheetId="13">'B5.1.13'!$J$12:$T$28</definedName>
    <definedName name="Datova_oblast" localSheetId="14">'B5.1.14'!$J$12:$T$83</definedName>
    <definedName name="Datova_oblast" localSheetId="15">'B5.1.15'!$J$12:$T$83</definedName>
    <definedName name="Datova_oblast" localSheetId="16">'B5.1.16'!$J$12:$T$83</definedName>
    <definedName name="Datova_oblast" localSheetId="17">'B5.1.17'!$J$12:$T$31</definedName>
    <definedName name="Datova_oblast" localSheetId="18">'B5.1.18'!$J$12:$T$18</definedName>
    <definedName name="Datova_oblast" localSheetId="19">'B5.1.19'!$J$12:$T$22</definedName>
    <definedName name="Datova_oblast" localSheetId="2">'B5.1.2'!$J$12:$T$38</definedName>
    <definedName name="Datova_oblast" localSheetId="20">'B5.1.20'!$I$13:$T$27</definedName>
    <definedName name="Datova_oblast" localSheetId="21">'B5.1.21'!$J$12:$T$45</definedName>
    <definedName name="Datova_oblast" localSheetId="22">'B5.1.22'!$J$12:$AB$80</definedName>
    <definedName name="Datova_oblast" localSheetId="3">'B5.1.3'!$J$12:$T$34</definedName>
    <definedName name="Datova_oblast" localSheetId="4">'B5.1.4'!$J$12:$T$56</definedName>
    <definedName name="Datova_oblast" localSheetId="5">'B5.1.5'!$J$12:$T$95</definedName>
    <definedName name="Datova_oblast" localSheetId="6">'B5.1.6'!$J$12:$T$62</definedName>
    <definedName name="Datova_oblast" localSheetId="7">'B5.1.7'!$J$12:$T$74</definedName>
    <definedName name="Datova_oblast" localSheetId="9">'B5.1.9'!$J$12:$T$74</definedName>
    <definedName name="Datova_oblast" localSheetId="23">'GB1'!$J$12:$Q$37</definedName>
    <definedName name="Datova_oblast" localSheetId="24">'GB2'!$J$12:$Q$35</definedName>
    <definedName name="Datova_oblast" localSheetId="25">'GB3'!$J$13:$Q$35</definedName>
    <definedName name="Datova_oblast" localSheetId="26">'GB4'!$J$12:$Q$36</definedName>
    <definedName name="Datova_oblast" localSheetId="27">'GB5'!$J$12:$U$44</definedName>
    <definedName name="Datova_oblast">'B5.1.8'!$J$12:$T$74</definedName>
    <definedName name="_xlnm.Print_Titles" localSheetId="0">Obsah!$3:$5</definedName>
    <definedName name="Novy_rok" localSheetId="1">'B5.1.1'!$T$12:$T$16</definedName>
    <definedName name="Novy_rok" localSheetId="10">'B5.1.10'!$T$12:$T$53</definedName>
    <definedName name="Novy_rok" localSheetId="11">'B5.1.11'!$T$12:$T$28</definedName>
    <definedName name="Novy_rok" localSheetId="12">'B5.1.12'!$T$12:$T$28</definedName>
    <definedName name="Novy_rok" localSheetId="13">'B5.1.13'!$T$12:$T$28</definedName>
    <definedName name="Novy_rok" localSheetId="14">'B5.1.14'!$T$13:$T$35</definedName>
    <definedName name="Novy_rok" localSheetId="15">'B5.1.15'!$T$12:$T$34</definedName>
    <definedName name="Novy_rok" localSheetId="16">'B5.1.16'!$T$12:$T$34</definedName>
    <definedName name="Novy_rok" localSheetId="17">'B5.1.17'!$T$12:$T$31</definedName>
    <definedName name="Novy_rok" localSheetId="18">'B5.1.18'!$U$13:$U$31</definedName>
    <definedName name="Novy_rok" localSheetId="19">'B5.1.19'!$U$13:$U$23</definedName>
    <definedName name="Novy_rok" localSheetId="2">'B5.1.2'!$T$12:$T$38</definedName>
    <definedName name="Novy_rok" localSheetId="20">'B5.1.20'!#REF!</definedName>
    <definedName name="Novy_rok" localSheetId="21">'B5.1.21'!$T$12:$T$18</definedName>
    <definedName name="Novy_rok" localSheetId="22">'B5.1.22'!$AB$12:$AB$80</definedName>
    <definedName name="Novy_rok" localSheetId="3">'B5.1.3'!$T$12:$T$34</definedName>
    <definedName name="Novy_rok" localSheetId="4">'B5.1.4'!$T$12:$T$56</definedName>
    <definedName name="Novy_rok" localSheetId="5">'B5.1.5'!$T$12:$T$67</definedName>
    <definedName name="Novy_rok" localSheetId="6">'B5.1.6'!$T$12:$T$45</definedName>
    <definedName name="Novy_rok" localSheetId="7">'B5.1.7'!$T$12:$T$53</definedName>
    <definedName name="Novy_rok" localSheetId="9">'B5.1.9'!$T$12:$T$53</definedName>
    <definedName name="Novy_rok" localSheetId="23">'GB1'!$Q$12:$Q$37</definedName>
    <definedName name="Novy_rok" localSheetId="24">'GB2'!$Q$12:$Q$35</definedName>
    <definedName name="Novy_rok" localSheetId="25">'GB3'!$Q$13:$Q$35</definedName>
    <definedName name="Novy_rok" localSheetId="26">'GB4'!$Q$12:$Q$36</definedName>
    <definedName name="Novy_rok" localSheetId="27">'GB5'!$U$12:$U$44</definedName>
    <definedName name="_xlnm.Print_Area" localSheetId="1">'B5.1.1'!$D$4:$T$18</definedName>
    <definedName name="_xlnm.Print_Area" localSheetId="10">'B5.1.10'!$D$4:$T$76</definedName>
    <definedName name="_xlnm.Print_Area" localSheetId="11">'B5.1.11'!$D$4:$T$33</definedName>
    <definedName name="_xlnm.Print_Area" localSheetId="12">'B5.1.12'!$D$4:$T$33</definedName>
    <definedName name="_xlnm.Print_Area" localSheetId="13">'B5.1.13'!$D$4:$T$33</definedName>
    <definedName name="_xlnm.Print_Area" localSheetId="14">'B5.1.14'!$D$4:$T$84</definedName>
    <definedName name="_xlnm.Print_Area" localSheetId="15">'B5.1.15'!$D$4:$T$84</definedName>
    <definedName name="_xlnm.Print_Area" localSheetId="16">'B5.1.16'!$D$4:$T$84</definedName>
    <definedName name="_xlnm.Print_Area" localSheetId="17">'B5.1.17'!$D$4:$T$32</definedName>
    <definedName name="_xlnm.Print_Area" localSheetId="18">'B5.1.18'!$D$4:$T$19</definedName>
    <definedName name="_xlnm.Print_Area" localSheetId="19">'B5.1.19'!$D$4:$T$23</definedName>
    <definedName name="_xlnm.Print_Area" localSheetId="2">'B5.1.2'!$D$4:$T$39</definedName>
    <definedName name="_xlnm.Print_Area" localSheetId="20">'B5.1.20'!$D$4:$T$29</definedName>
    <definedName name="_xlnm.Print_Area" localSheetId="21">'B5.1.21'!$D$4:$T$47</definedName>
    <definedName name="_xlnm.Print_Area" localSheetId="22">'B5.1.22'!$D$4:$AB$87</definedName>
    <definedName name="_xlnm.Print_Area" localSheetId="3">'B5.1.3'!$D$4:$T$35</definedName>
    <definedName name="_xlnm.Print_Area" localSheetId="4">'B5.1.4'!$D$4:$T$58</definedName>
    <definedName name="_xlnm.Print_Area" localSheetId="5">'B5.1.5'!$D$4:$T$96</definedName>
    <definedName name="_xlnm.Print_Area" localSheetId="6">'B5.1.6'!$D$4:$T$63</definedName>
    <definedName name="_xlnm.Print_Area" localSheetId="7">'B5.1.7'!$D$4:$T$76</definedName>
    <definedName name="_xlnm.Print_Area" localSheetId="8">'B5.1.8'!$D$4:$T$76</definedName>
    <definedName name="_xlnm.Print_Area" localSheetId="9">'B5.1.9'!$D$4:$T$76</definedName>
    <definedName name="_xlnm.Print_Area" localSheetId="23">'GB1'!$D$4:$Q$39</definedName>
    <definedName name="_xlnm.Print_Area" localSheetId="24">'GB2'!$D$4:$Q$38</definedName>
    <definedName name="_xlnm.Print_Area" localSheetId="25">'GB3'!$D$4:$Q$38</definedName>
    <definedName name="_xlnm.Print_Area" localSheetId="26">'GB4'!$D$4:$Q$39</definedName>
    <definedName name="_xlnm.Print_Area" localSheetId="27">'GB5'!$D$4:$U$47</definedName>
    <definedName name="_xlnm.Print_Area" localSheetId="0">Obsah!$D$3:$H$53</definedName>
    <definedName name="Posledni_abs" localSheetId="10">'B5.1.10'!#REF!</definedName>
    <definedName name="Posledni_abs" localSheetId="5">'B5.1.5'!#REF!</definedName>
    <definedName name="Posledni_abs" localSheetId="6">'B5.1.6'!#REF!</definedName>
    <definedName name="Posledni_abs" localSheetId="7">'B5.1.7'!#REF!</definedName>
    <definedName name="Posledni_abs" localSheetId="9">'B5.1.9'!#REF!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61" i="38" l="1"/>
  <c r="AA65" i="38" s="1"/>
  <c r="AA55" i="38"/>
  <c r="AA58" i="38" s="1"/>
  <c r="AA49" i="38"/>
  <c r="AA53" i="38" s="1"/>
  <c r="AA43" i="38"/>
  <c r="AA46" i="38" s="1"/>
  <c r="AA37" i="38"/>
  <c r="AA41" i="38" s="1"/>
  <c r="AA31" i="38"/>
  <c r="AA34" i="38" s="1"/>
  <c r="AA27" i="38"/>
  <c r="AA26" i="38"/>
  <c r="AA25" i="38" s="1"/>
  <c r="AA21" i="38"/>
  <c r="AA20" i="38"/>
  <c r="AA15" i="38"/>
  <c r="AA14" i="38"/>
  <c r="AA13" i="38" s="1"/>
  <c r="AA70" i="38" s="1"/>
  <c r="S42" i="25"/>
  <c r="S41" i="25"/>
  <c r="S34" i="25"/>
  <c r="S33" i="25"/>
  <c r="S26" i="25"/>
  <c r="S25" i="25"/>
  <c r="S15" i="20"/>
  <c r="T20" i="45" s="1"/>
  <c r="S14" i="20"/>
  <c r="T14" i="45" s="1"/>
  <c r="AA17" i="38" l="1"/>
  <c r="AA40" i="38"/>
  <c r="AA16" i="38"/>
  <c r="AA47" i="38"/>
  <c r="AA64" i="38"/>
  <c r="S15" i="25"/>
  <c r="S14" i="25"/>
  <c r="AA72" i="38"/>
  <c r="AA29" i="38"/>
  <c r="AA19" i="38"/>
  <c r="AA23" i="38" s="1"/>
  <c r="AA28" i="38"/>
  <c r="AA59" i="38"/>
  <c r="AA35" i="38"/>
  <c r="AA52" i="38"/>
  <c r="AA68" i="38"/>
  <c r="F30" i="1"/>
  <c r="F32" i="1"/>
  <c r="F34" i="1"/>
  <c r="S18" i="25" l="1"/>
  <c r="T19" i="45" s="1"/>
  <c r="T18" i="45"/>
  <c r="S17" i="25"/>
  <c r="T13" i="45" s="1"/>
  <c r="T12" i="45"/>
  <c r="AA71" i="38"/>
  <c r="AA22" i="38"/>
  <c r="T15" i="20" l="1"/>
  <c r="U20" i="45" s="1"/>
  <c r="R15" i="20"/>
  <c r="S20" i="45" s="1"/>
  <c r="Q15" i="20"/>
  <c r="R20" i="45" s="1"/>
  <c r="P15" i="20"/>
  <c r="Q20" i="45" s="1"/>
  <c r="O15" i="20"/>
  <c r="P20" i="45" s="1"/>
  <c r="N15" i="20"/>
  <c r="O20" i="45" s="1"/>
  <c r="M15" i="20"/>
  <c r="N20" i="45" s="1"/>
  <c r="L15" i="20"/>
  <c r="M20" i="45" s="1"/>
  <c r="K15" i="20"/>
  <c r="L20" i="45" s="1"/>
  <c r="J15" i="20"/>
  <c r="T14" i="20"/>
  <c r="U14" i="45" s="1"/>
  <c r="R14" i="20"/>
  <c r="S14" i="45" s="1"/>
  <c r="Q14" i="20"/>
  <c r="R14" i="45" s="1"/>
  <c r="P14" i="20"/>
  <c r="Q14" i="45" s="1"/>
  <c r="O14" i="20"/>
  <c r="P14" i="45" s="1"/>
  <c r="N14" i="20"/>
  <c r="O14" i="45" s="1"/>
  <c r="M14" i="20"/>
  <c r="N14" i="45" s="1"/>
  <c r="L14" i="20"/>
  <c r="M14" i="45" s="1"/>
  <c r="K14" i="20"/>
  <c r="L14" i="45" s="1"/>
  <c r="J14" i="20"/>
  <c r="Z61" i="38" l="1"/>
  <c r="Z65" i="38" s="1"/>
  <c r="Z55" i="38"/>
  <c r="Z58" i="38" s="1"/>
  <c r="Z49" i="38"/>
  <c r="Z53" i="38" s="1"/>
  <c r="Z43" i="38"/>
  <c r="Z47" i="38" s="1"/>
  <c r="Z40" i="38"/>
  <c r="Z37" i="38"/>
  <c r="Z41" i="38" s="1"/>
  <c r="Z31" i="38"/>
  <c r="Z34" i="38" s="1"/>
  <c r="Z27" i="38"/>
  <c r="Z26" i="38"/>
  <c r="Z25" i="38" s="1"/>
  <c r="Z21" i="38"/>
  <c r="Z20" i="38"/>
  <c r="Z15" i="38"/>
  <c r="Z14" i="38"/>
  <c r="Z13" i="38" s="1"/>
  <c r="R42" i="25"/>
  <c r="R41" i="25"/>
  <c r="R34" i="25"/>
  <c r="R33" i="25"/>
  <c r="R26" i="25"/>
  <c r="R25" i="25"/>
  <c r="R15" i="25"/>
  <c r="S18" i="45" s="1"/>
  <c r="R14" i="25"/>
  <c r="S12" i="45" s="1"/>
  <c r="Z52" i="38" l="1"/>
  <c r="Z64" i="38"/>
  <c r="R17" i="25"/>
  <c r="S13" i="45" s="1"/>
  <c r="R18" i="25"/>
  <c r="S19" i="45" s="1"/>
  <c r="Z16" i="38"/>
  <c r="Z70" i="38"/>
  <c r="Z68" i="38"/>
  <c r="Z17" i="38"/>
  <c r="Z72" i="38"/>
  <c r="Z29" i="38"/>
  <c r="Z19" i="38"/>
  <c r="Z71" i="38" s="1"/>
  <c r="Z28" i="38"/>
  <c r="Z35" i="38"/>
  <c r="Z59" i="38"/>
  <c r="Z46" i="38"/>
  <c r="Z23" i="38" l="1"/>
  <c r="Z22" i="38"/>
  <c r="K20" i="45" l="1"/>
  <c r="K14" i="45"/>
  <c r="T34" i="25" l="1"/>
  <c r="Q34" i="25"/>
  <c r="T33" i="25"/>
  <c r="Q33" i="25"/>
  <c r="T15" i="25" l="1"/>
  <c r="U18" i="45" s="1"/>
  <c r="T14" i="25"/>
  <c r="U12" i="45" s="1"/>
  <c r="P15" i="25"/>
  <c r="Q18" i="45" s="1"/>
  <c r="O15" i="25"/>
  <c r="P18" i="45" s="1"/>
  <c r="N15" i="25"/>
  <c r="O18" i="45" s="1"/>
  <c r="M15" i="25"/>
  <c r="N18" i="45" s="1"/>
  <c r="L15" i="25"/>
  <c r="M18" i="45" s="1"/>
  <c r="K15" i="25"/>
  <c r="L18" i="45" s="1"/>
  <c r="J15" i="25"/>
  <c r="K18" i="45" s="1"/>
  <c r="P14" i="25"/>
  <c r="Q12" i="45" s="1"/>
  <c r="O14" i="25"/>
  <c r="P12" i="45" s="1"/>
  <c r="N14" i="25"/>
  <c r="O12" i="45" s="1"/>
  <c r="M14" i="25"/>
  <c r="N12" i="45" s="1"/>
  <c r="L14" i="25"/>
  <c r="M12" i="45" s="1"/>
  <c r="K14" i="25"/>
  <c r="L12" i="45" s="1"/>
  <c r="J14" i="25"/>
  <c r="K12" i="45" s="1"/>
  <c r="Q15" i="25"/>
  <c r="R18" i="45" s="1"/>
  <c r="Q14" i="25"/>
  <c r="R12" i="45" s="1"/>
  <c r="Q42" i="25"/>
  <c r="P42" i="25"/>
  <c r="O42" i="25"/>
  <c r="N42" i="25"/>
  <c r="M42" i="25"/>
  <c r="L42" i="25"/>
  <c r="K42" i="25"/>
  <c r="J42" i="25"/>
  <c r="Q41" i="25"/>
  <c r="P41" i="25"/>
  <c r="O41" i="25"/>
  <c r="N41" i="25"/>
  <c r="M41" i="25"/>
  <c r="L41" i="25"/>
  <c r="K41" i="25"/>
  <c r="J41" i="25"/>
  <c r="P34" i="25"/>
  <c r="O34" i="25"/>
  <c r="N34" i="25"/>
  <c r="M34" i="25"/>
  <c r="L34" i="25"/>
  <c r="K34" i="25"/>
  <c r="J34" i="25"/>
  <c r="P33" i="25"/>
  <c r="O33" i="25"/>
  <c r="N33" i="25"/>
  <c r="M33" i="25"/>
  <c r="L33" i="25"/>
  <c r="K33" i="25"/>
  <c r="J33" i="25"/>
  <c r="Q26" i="25"/>
  <c r="P26" i="25"/>
  <c r="O26" i="25"/>
  <c r="N26" i="25"/>
  <c r="M26" i="25"/>
  <c r="L26" i="25"/>
  <c r="K26" i="25"/>
  <c r="J26" i="25"/>
  <c r="Q25" i="25"/>
  <c r="P25" i="25"/>
  <c r="O25" i="25"/>
  <c r="N25" i="25"/>
  <c r="M25" i="25"/>
  <c r="L25" i="25"/>
  <c r="K25" i="25"/>
  <c r="J25" i="25"/>
  <c r="M17" i="25"/>
  <c r="N13" i="45" s="1"/>
  <c r="L18" i="25" l="1"/>
  <c r="M19" i="45" s="1"/>
  <c r="P17" i="25"/>
  <c r="Q13" i="45" s="1"/>
  <c r="K18" i="25"/>
  <c r="L19" i="45" s="1"/>
  <c r="P18" i="25"/>
  <c r="Q19" i="45" s="1"/>
  <c r="L17" i="25"/>
  <c r="M13" i="45" s="1"/>
  <c r="O18" i="25"/>
  <c r="P19" i="45" s="1"/>
  <c r="J17" i="25"/>
  <c r="K13" i="45" s="1"/>
  <c r="N17" i="25"/>
  <c r="O13" i="45" s="1"/>
  <c r="M18" i="25"/>
  <c r="N19" i="45" s="1"/>
  <c r="Q17" i="25"/>
  <c r="R13" i="45" s="1"/>
  <c r="Q18" i="25"/>
  <c r="R19" i="45" s="1"/>
  <c r="K17" i="25"/>
  <c r="L13" i="45" s="1"/>
  <c r="O17" i="25"/>
  <c r="P13" i="45" s="1"/>
  <c r="J18" i="25"/>
  <c r="K19" i="45" s="1"/>
  <c r="N18" i="25"/>
  <c r="O19" i="45" s="1"/>
  <c r="Y61" i="38" l="1"/>
  <c r="Y64" i="38" s="1"/>
  <c r="Y55" i="38"/>
  <c r="Y58" i="38" s="1"/>
  <c r="Y49" i="38"/>
  <c r="Y52" i="38" s="1"/>
  <c r="Y43" i="38"/>
  <c r="Y47" i="38" s="1"/>
  <c r="Y37" i="38"/>
  <c r="Y40" i="38" s="1"/>
  <c r="Y31" i="38"/>
  <c r="Y34" i="38" s="1"/>
  <c r="Y27" i="38"/>
  <c r="Y26" i="38"/>
  <c r="Y21" i="38"/>
  <c r="Y20" i="38"/>
  <c r="Y19" i="38" s="1"/>
  <c r="Y71" i="38" s="1"/>
  <c r="Y15" i="38"/>
  <c r="Y14" i="38"/>
  <c r="Y59" i="38" l="1"/>
  <c r="Y35" i="38"/>
  <c r="Y65" i="38"/>
  <c r="Y22" i="38"/>
  <c r="Y41" i="38"/>
  <c r="Y13" i="38"/>
  <c r="Y68" i="38" s="1"/>
  <c r="Y25" i="38"/>
  <c r="Y46" i="38"/>
  <c r="Y53" i="38"/>
  <c r="Y23" i="38"/>
  <c r="Y70" i="38" l="1"/>
  <c r="Y16" i="38"/>
  <c r="Y17" i="38"/>
  <c r="Y72" i="38"/>
  <c r="Y28" i="38"/>
  <c r="Y29" i="38"/>
  <c r="X61" i="38" l="1"/>
  <c r="X64" i="38" s="1"/>
  <c r="X55" i="38"/>
  <c r="X59" i="38" s="1"/>
  <c r="X49" i="38"/>
  <c r="X52" i="38" s="1"/>
  <c r="X43" i="38"/>
  <c r="X47" i="38" s="1"/>
  <c r="X37" i="38"/>
  <c r="X40" i="38" s="1"/>
  <c r="X31" i="38"/>
  <c r="X35" i="38" s="1"/>
  <c r="X27" i="38"/>
  <c r="X26" i="38"/>
  <c r="X21" i="38"/>
  <c r="X20" i="38"/>
  <c r="X15" i="38"/>
  <c r="X14" i="38"/>
  <c r="X13" i="38" s="1"/>
  <c r="X68" i="38" s="1"/>
  <c r="X58" i="38" l="1"/>
  <c r="X25" i="38"/>
  <c r="X72" i="38" s="1"/>
  <c r="X46" i="38"/>
  <c r="X16" i="38"/>
  <c r="X34" i="38"/>
  <c r="X17" i="38"/>
  <c r="X28" i="38"/>
  <c r="X19" i="38"/>
  <c r="X71" i="38" s="1"/>
  <c r="X41" i="38"/>
  <c r="X53" i="38"/>
  <c r="X65" i="38"/>
  <c r="X70" i="38"/>
  <c r="W61" i="38"/>
  <c r="W65" i="38" s="1"/>
  <c r="W55" i="38"/>
  <c r="W58" i="38" s="1"/>
  <c r="W49" i="38"/>
  <c r="W53" i="38" s="1"/>
  <c r="W43" i="38"/>
  <c r="W47" i="38" s="1"/>
  <c r="W37" i="38"/>
  <c r="W41" i="38" s="1"/>
  <c r="W31" i="38"/>
  <c r="W35" i="38" s="1"/>
  <c r="W27" i="38"/>
  <c r="W26" i="38"/>
  <c r="W21" i="38"/>
  <c r="W20" i="38"/>
  <c r="W19" i="38" s="1"/>
  <c r="W15" i="38"/>
  <c r="W14" i="38"/>
  <c r="AB20" i="38"/>
  <c r="V26" i="38"/>
  <c r="V27" i="38"/>
  <c r="V20" i="38"/>
  <c r="V19" i="38" s="1"/>
  <c r="V71" i="38" s="1"/>
  <c r="V21" i="38"/>
  <c r="V14" i="38"/>
  <c r="V13" i="38" s="1"/>
  <c r="V15" i="38"/>
  <c r="V61" i="38"/>
  <c r="V64" i="38"/>
  <c r="V55" i="38"/>
  <c r="V59" i="38" s="1"/>
  <c r="V49" i="38"/>
  <c r="V52" i="38" s="1"/>
  <c r="V43" i="38"/>
  <c r="V46" i="38" s="1"/>
  <c r="V47" i="38"/>
  <c r="V37" i="38"/>
  <c r="V41" i="38" s="1"/>
  <c r="V31" i="38"/>
  <c r="V35" i="38" s="1"/>
  <c r="U26" i="38"/>
  <c r="U27" i="38"/>
  <c r="U20" i="38"/>
  <c r="U19" i="38" s="1"/>
  <c r="U21" i="38"/>
  <c r="U14" i="38"/>
  <c r="U15" i="38"/>
  <c r="U61" i="38"/>
  <c r="U64" i="38" s="1"/>
  <c r="U55" i="38"/>
  <c r="U58" i="38" s="1"/>
  <c r="U49" i="38"/>
  <c r="U52" i="38" s="1"/>
  <c r="U43" i="38"/>
  <c r="U47" i="38" s="1"/>
  <c r="U37" i="38"/>
  <c r="U41" i="38" s="1"/>
  <c r="U31" i="38"/>
  <c r="U35" i="38" s="1"/>
  <c r="AB26" i="38"/>
  <c r="AB27" i="38"/>
  <c r="AB21" i="38"/>
  <c r="AB14" i="38"/>
  <c r="AB15" i="38"/>
  <c r="AB61" i="38"/>
  <c r="AB65" i="38" s="1"/>
  <c r="AB55" i="38"/>
  <c r="AB59" i="38" s="1"/>
  <c r="AB37" i="38"/>
  <c r="AB40" i="38" s="1"/>
  <c r="AB43" i="38"/>
  <c r="AB47" i="38" s="1"/>
  <c r="AB49" i="38"/>
  <c r="AB52" i="38" s="1"/>
  <c r="AB31" i="38"/>
  <c r="AB35" i="38" s="1"/>
  <c r="T72" i="38"/>
  <c r="T71" i="38"/>
  <c r="T70" i="38"/>
  <c r="T68" i="38"/>
  <c r="S72" i="38"/>
  <c r="R72" i="38"/>
  <c r="Q72" i="38"/>
  <c r="P72" i="38"/>
  <c r="O72" i="38"/>
  <c r="S71" i="38"/>
  <c r="R71" i="38"/>
  <c r="Q71" i="38"/>
  <c r="P71" i="38"/>
  <c r="O71" i="38"/>
  <c r="S70" i="38"/>
  <c r="R70" i="38"/>
  <c r="Q70" i="38"/>
  <c r="P70" i="38"/>
  <c r="O70" i="38"/>
  <c r="S68" i="38"/>
  <c r="R68" i="38"/>
  <c r="Q68" i="38"/>
  <c r="P68" i="38"/>
  <c r="O68" i="38"/>
  <c r="N68" i="38"/>
  <c r="M68" i="38"/>
  <c r="L68" i="38"/>
  <c r="T42" i="25"/>
  <c r="T41" i="25"/>
  <c r="T26" i="25"/>
  <c r="T25" i="25"/>
  <c r="T18" i="25"/>
  <c r="U19" i="45" s="1"/>
  <c r="T17" i="25"/>
  <c r="U13" i="45" s="1"/>
  <c r="J68" i="38"/>
  <c r="K68" i="38"/>
  <c r="J70" i="38"/>
  <c r="K70" i="38"/>
  <c r="L70" i="38"/>
  <c r="M70" i="38"/>
  <c r="N70" i="38"/>
  <c r="N71" i="38"/>
  <c r="J72" i="38"/>
  <c r="K72" i="38"/>
  <c r="L72" i="38"/>
  <c r="M72" i="38"/>
  <c r="N72" i="38"/>
  <c r="F10" i="1"/>
  <c r="F12" i="1"/>
  <c r="F14" i="1"/>
  <c r="F16" i="1"/>
  <c r="F18" i="1"/>
  <c r="F20" i="1"/>
  <c r="F22" i="1"/>
  <c r="F24" i="1"/>
  <c r="F26" i="1"/>
  <c r="F28" i="1"/>
  <c r="F36" i="1"/>
  <c r="F38" i="1"/>
  <c r="F40" i="1"/>
  <c r="F42" i="1"/>
  <c r="F44" i="1"/>
  <c r="F46" i="1"/>
  <c r="F48" i="1"/>
  <c r="F50" i="1"/>
  <c r="F52" i="1"/>
  <c r="F55" i="1"/>
  <c r="F57" i="1"/>
  <c r="F59" i="1"/>
  <c r="F61" i="1"/>
  <c r="F63" i="1"/>
  <c r="U40" i="38"/>
  <c r="U53" i="38"/>
  <c r="V53" i="38"/>
  <c r="AB41" i="38"/>
  <c r="U34" i="38"/>
  <c r="V34" i="38"/>
  <c r="V65" i="38"/>
  <c r="V25" i="38" l="1"/>
  <c r="V72" i="38" s="1"/>
  <c r="W34" i="38"/>
  <c r="V22" i="38"/>
  <c r="X29" i="38"/>
  <c r="U22" i="38"/>
  <c r="U23" i="38"/>
  <c r="X22" i="38"/>
  <c r="U65" i="38"/>
  <c r="U13" i="38"/>
  <c r="U16" i="38" s="1"/>
  <c r="U25" i="38"/>
  <c r="W64" i="38"/>
  <c r="W52" i="38"/>
  <c r="X23" i="38"/>
  <c r="V40" i="38"/>
  <c r="W13" i="38"/>
  <c r="W68" i="38" s="1"/>
  <c r="AB53" i="38"/>
  <c r="AB19" i="38"/>
  <c r="AB23" i="38" s="1"/>
  <c r="U17" i="38"/>
  <c r="U70" i="38"/>
  <c r="U68" i="38"/>
  <c r="V28" i="38"/>
  <c r="AB13" i="38"/>
  <c r="AB16" i="38" s="1"/>
  <c r="W59" i="38"/>
  <c r="V29" i="38"/>
  <c r="V23" i="38"/>
  <c r="AB58" i="38"/>
  <c r="AB64" i="38"/>
  <c r="AB25" i="38"/>
  <c r="V68" i="38"/>
  <c r="V17" i="38"/>
  <c r="V70" i="38"/>
  <c r="V16" i="38"/>
  <c r="U29" i="38"/>
  <c r="U72" i="38"/>
  <c r="W23" i="38"/>
  <c r="W71" i="38"/>
  <c r="AB46" i="38"/>
  <c r="U59" i="38"/>
  <c r="W40" i="38"/>
  <c r="W22" i="38"/>
  <c r="W25" i="38"/>
  <c r="W28" i="38" s="1"/>
  <c r="U71" i="38"/>
  <c r="AB34" i="38"/>
  <c r="U46" i="38"/>
  <c r="U28" i="38"/>
  <c r="V58" i="38"/>
  <c r="W46" i="38"/>
  <c r="W16" i="38" l="1"/>
  <c r="W17" i="38"/>
  <c r="W70" i="38"/>
  <c r="AB68" i="38"/>
  <c r="AB70" i="38"/>
  <c r="AB17" i="38"/>
  <c r="AB22" i="38"/>
  <c r="AB71" i="38"/>
  <c r="AB72" i="38"/>
  <c r="AB29" i="38"/>
  <c r="AB28" i="38"/>
  <c r="W72" i="38"/>
  <c r="W29" i="38"/>
</calcChain>
</file>

<file path=xl/sharedStrings.xml><?xml version="1.0" encoding="utf-8"?>
<sst xmlns="http://schemas.openxmlformats.org/spreadsheetml/2006/main" count="2262" uniqueCount="339">
  <si>
    <t>zam.</t>
  </si>
  <si>
    <t xml:space="preserve">nominální mzdy </t>
  </si>
  <si>
    <t>reálné mzdy</t>
  </si>
  <si>
    <t xml:space="preserve">počty </t>
  </si>
  <si>
    <t>učitelé</t>
  </si>
  <si>
    <t>nominální mzdy</t>
  </si>
  <si>
    <t xml:space="preserve">reálné mzdy </t>
  </si>
  <si>
    <t>Učitelé včetně vedoucích zaměstnanců.</t>
  </si>
  <si>
    <r>
      <t>Střední školy</t>
    </r>
    <r>
      <rPr>
        <b/>
        <vertAlign val="superscript"/>
        <sz val="10"/>
        <rFont val="Arial Narrow"/>
        <family val="2"/>
        <charset val="238"/>
      </rPr>
      <t>2)</t>
    </r>
  </si>
  <si>
    <t xml:space="preserve">Střední školy – počet přijatých přihlášek v 1. kole přijímacího řízení do denní </t>
  </si>
  <si>
    <t>Od roku 2008 nejsou k dispozici údaje o dotacích soukromým školám v potřebném členění.</t>
  </si>
  <si>
    <r>
      <t>Celkem</t>
    </r>
    <r>
      <rPr>
        <b/>
        <vertAlign val="superscript"/>
        <sz val="10"/>
        <rFont val="Arial Narrow"/>
        <family val="2"/>
        <charset val="238"/>
      </rPr>
      <t>5)</t>
    </r>
  </si>
  <si>
    <t>Do školního roku 2008/09 v rámci prvního kola přijímacího řízení mohli žáci podat přihlášku pouze na jednu školu, ve školním roce 2009/10 byl systém přijímacího řízení změněn a žáci mohli podat 3 přihlášky, údaje s minulými léty jsou proto nesrovnatelné.</t>
  </si>
  <si>
    <t>Střední školy včetně konzervatoří a VOŠ – přepočtené počty</t>
  </si>
  <si>
    <t>Střední školy včetně konzervatoří a VOŠ – průměrné měsíční mzdy</t>
  </si>
  <si>
    <t>Text</t>
  </si>
  <si>
    <t>Tabulka 1</t>
  </si>
  <si>
    <t>Tabulka 2</t>
  </si>
  <si>
    <t>Tabulka 4</t>
  </si>
  <si>
    <t>Tabulka 5</t>
  </si>
  <si>
    <t>Tabulka 6</t>
  </si>
  <si>
    <t>Tabulka 7</t>
  </si>
  <si>
    <t>Tabulka 8</t>
  </si>
  <si>
    <t>Tabulka 9</t>
  </si>
  <si>
    <t>Tabulka 11</t>
  </si>
  <si>
    <t>Tabulka 12</t>
  </si>
  <si>
    <t>Tabulka 13</t>
  </si>
  <si>
    <t>Tabulka 14</t>
  </si>
  <si>
    <t>Tabulka 15</t>
  </si>
  <si>
    <t>Tabulka 18</t>
  </si>
  <si>
    <t>Tabulka 19</t>
  </si>
  <si>
    <t xml:space="preserve">   </t>
  </si>
  <si>
    <t>Zdroje dat jsou uvedeny v zápatí jednotlivých tabulek</t>
  </si>
  <si>
    <t>Data bez nástavbového a zkráceného studia.</t>
  </si>
  <si>
    <t>Tab. B5.1.4:</t>
  </si>
  <si>
    <t>Tab. B5.1.5:</t>
  </si>
  <si>
    <t>z toho nižší stupeň víceletých gymnázií</t>
  </si>
  <si>
    <t>Žáci ve stř. vzděl. a stř. vzděl. s výučním listem</t>
  </si>
  <si>
    <t>Žáci v ročnících odpovídajících střední škole celkem</t>
  </si>
  <si>
    <t>Zřizovatel</t>
  </si>
  <si>
    <t>1)</t>
  </si>
  <si>
    <t xml:space="preserve">. </t>
  </si>
  <si>
    <t>v tom</t>
  </si>
  <si>
    <t xml:space="preserve"> veřejný</t>
  </si>
  <si>
    <t xml:space="preserve"> MŠMT</t>
  </si>
  <si>
    <t xml:space="preserve"> obec</t>
  </si>
  <si>
    <t xml:space="preserve"> kraj</t>
  </si>
  <si>
    <t xml:space="preserve"> jiný resort</t>
  </si>
  <si>
    <t xml:space="preserve"> neveřejný</t>
  </si>
  <si>
    <t xml:space="preserve"> církev</t>
  </si>
  <si>
    <t>Forma vzdělávání
Zřizovatel</t>
  </si>
  <si>
    <t>Žáci</t>
  </si>
  <si>
    <t>Celkem</t>
  </si>
  <si>
    <t>Nově přijatí</t>
  </si>
  <si>
    <t xml:space="preserve">Absolventi </t>
  </si>
  <si>
    <t>Absolventi</t>
  </si>
  <si>
    <t>Zřizovatel
Druh vzdělávání</t>
  </si>
  <si>
    <t xml:space="preserve"> střední vzdělávání s maturitní zkouškou</t>
  </si>
  <si>
    <t xml:space="preserve"> nástavbové studium</t>
  </si>
  <si>
    <t xml:space="preserve">v tom </t>
  </si>
  <si>
    <t>z toho víceletá gymnázia</t>
  </si>
  <si>
    <t>Zaměstnanci celkem</t>
  </si>
  <si>
    <t>Nominální mzda (v běžných cenách)</t>
  </si>
  <si>
    <t xml:space="preserve">Index spotřebitelských cen a meziroční inflace </t>
  </si>
  <si>
    <t>meziroční inflace</t>
  </si>
  <si>
    <t>Tab. B5.1.1:</t>
  </si>
  <si>
    <t/>
  </si>
  <si>
    <t>Komentáře:</t>
  </si>
  <si>
    <t>Tab. B5.1.3:</t>
  </si>
  <si>
    <t>Střední vzdělávání a střední vzdělávání s výučním listem.</t>
  </si>
  <si>
    <t>Tab. B5.1.7:</t>
  </si>
  <si>
    <t>Tab. B5.1.8:</t>
  </si>
  <si>
    <t>Tab. B5.1.10:</t>
  </si>
  <si>
    <t>B5.1 Střední školy celkem</t>
  </si>
  <si>
    <t xml:space="preserve">Střední vzdělávání – žáci, podíl na odpovídající věkové populaci </t>
  </si>
  <si>
    <t xml:space="preserve">Střední školy, denní forma vzdělávání – žáci, nově přijatí a absolventi </t>
  </si>
  <si>
    <t xml:space="preserve">Střední školy, ostatní formy vzdělávání – žáci, nově přijatí a absolventi  </t>
  </si>
  <si>
    <t>Dívky</t>
  </si>
  <si>
    <t>Nově přijaté</t>
  </si>
  <si>
    <t>Absolventky</t>
  </si>
  <si>
    <t xml:space="preserve"> střední vzdělávání </t>
  </si>
  <si>
    <t xml:space="preserve"> střední vzdělávání s výučním listem</t>
  </si>
  <si>
    <t>.</t>
  </si>
  <si>
    <t>Denní forma vzdělávání</t>
  </si>
  <si>
    <t>Ostatní formy vzdělávání</t>
  </si>
  <si>
    <t>Druh vzdělávání
Zřizovatel</t>
  </si>
  <si>
    <t>2)</t>
  </si>
  <si>
    <t>Střední školy – učitelé/učitelky (přepočtené počty)</t>
  </si>
  <si>
    <t>Veřejný</t>
  </si>
  <si>
    <t>Církev</t>
  </si>
  <si>
    <t xml:space="preserve"> odborné vzdělávání bez lyceí</t>
  </si>
  <si>
    <t xml:space="preserve"> lycea</t>
  </si>
  <si>
    <t xml:space="preserve">Střední školy, denní forma vzdělávání – třídy </t>
  </si>
  <si>
    <t>Území</t>
  </si>
  <si>
    <t>Všechny formy vzdělávání</t>
  </si>
  <si>
    <t>Česká republika</t>
  </si>
  <si>
    <t>CZ0</t>
  </si>
  <si>
    <t>Praha</t>
  </si>
  <si>
    <t>CZ01</t>
  </si>
  <si>
    <t>Hlavní město Praha</t>
  </si>
  <si>
    <t>CZ010</t>
  </si>
  <si>
    <t>Střední Čechy</t>
  </si>
  <si>
    <t>CZ02</t>
  </si>
  <si>
    <t>Středočeský kraj</t>
  </si>
  <si>
    <t>CZ020</t>
  </si>
  <si>
    <t>Jihozápad</t>
  </si>
  <si>
    <t>CZ03</t>
  </si>
  <si>
    <t>Jihočeský kraj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</si>
  <si>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</si>
  <si>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</si>
  <si>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</si>
  <si>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</si>
  <si>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</si>
  <si>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</si>
  <si>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</si>
  <si>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</si>
  <si>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</si>
  <si>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</si>
  <si>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</si>
  <si>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</si>
  <si>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</si>
  <si>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</si>
  <si>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</si>
  <si>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</si>
  <si>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</si>
  <si>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</si>
  <si>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</si>
  <si>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CZ063</t>
  </si>
  <si>
    <t>Jihomoravský kraj</t>
  </si>
  <si>
    <t>CZ064</t>
  </si>
  <si>
    <t>Střední Morava</t>
  </si>
  <si>
    <t>CZ07</t>
  </si>
  <si>
    <t>Olomoucký kraj</t>
  </si>
  <si>
    <t>CZ071</t>
  </si>
  <si>
    <t>Zlínský kraj</t>
  </si>
  <si>
    <t>CZ072</t>
  </si>
  <si>
    <t>Moravskoslezsko</t>
  </si>
  <si>
    <t>CZ08</t>
  </si>
  <si>
    <t>Moravskoslezský kraj</t>
  </si>
  <si>
    <t>CZ080</t>
  </si>
  <si>
    <t xml:space="preserve">Střední školy – nově přijatí </t>
  </si>
  <si>
    <t>Střední školy – absolventi</t>
  </si>
  <si>
    <t>Tab. B5.1.6:</t>
  </si>
  <si>
    <t>Tab. B5.1.9:</t>
  </si>
  <si>
    <t>Tab. B5.1.11:</t>
  </si>
  <si>
    <t>Tab. B5.1.12:</t>
  </si>
  <si>
    <t>Tab. B5.1.14:</t>
  </si>
  <si>
    <t>Tab. B5.1.17:</t>
  </si>
  <si>
    <t>Tab. B5.1.16:</t>
  </si>
  <si>
    <t>Tab. B5.1.15:</t>
  </si>
  <si>
    <t xml:space="preserve">Střední školy – žáci </t>
  </si>
  <si>
    <t>Tabulka 3</t>
  </si>
  <si>
    <t>Tabulka 10</t>
  </si>
  <si>
    <t>Tabulka 16</t>
  </si>
  <si>
    <t>Tabulka 17</t>
  </si>
  <si>
    <t>Střední školy – školy</t>
  </si>
  <si>
    <t xml:space="preserve">Střední školy – žáci, nově přijatí a absolventi </t>
  </si>
  <si>
    <t>Střední školy – žáci, nově přijatí a absolventi</t>
  </si>
  <si>
    <t xml:space="preserve">Střední školy – dívky, nově přijaté a absolventky </t>
  </si>
  <si>
    <t>Území
Forma vzdělávání</t>
  </si>
  <si>
    <t xml:space="preserve">Střední vzdělávání – výdaje na střední vzdělávání, konzervatoře </t>
  </si>
  <si>
    <t>v tis. Kč</t>
  </si>
  <si>
    <t xml:space="preserve"> neinvestiční výdaje</t>
  </si>
  <si>
    <t xml:space="preserve"> investiční výdaje</t>
  </si>
  <si>
    <t>v %</t>
  </si>
  <si>
    <t>Výdaje z rozpočtu kapitoly 700-Obce a DSO, KÚ</t>
  </si>
  <si>
    <t>z toho výdaje na VOŠ z rozpočtu kapitoly 700-Obce a DSO, KÚ</t>
  </si>
  <si>
    <t>Podíl výdajů na střední školy na celkových výdajích na školství a podíl na HDP</t>
  </si>
  <si>
    <t>Podíl výdajů na střední školy, konzervatoře a VOŠ na celkových výdajích na školství</t>
  </si>
  <si>
    <t>HDP v mld. Kč v běžných cenách</t>
  </si>
  <si>
    <t>z toho konzervatoře v % HDP</t>
  </si>
  <si>
    <t>z toho VOŠ v % HDP</t>
  </si>
  <si>
    <t xml:space="preserve"> z toho výdaje na VOŠ</t>
  </si>
  <si>
    <t>3)</t>
  </si>
  <si>
    <r>
      <t>Celkové výdaje na střední školy</t>
    </r>
    <r>
      <rPr>
        <b/>
        <vertAlign val="superscript"/>
        <sz val="10"/>
        <rFont val="Arial Narrow"/>
        <family val="2"/>
        <charset val="238"/>
      </rPr>
      <t>3)</t>
    </r>
    <r>
      <rPr>
        <b/>
        <sz val="10"/>
        <rFont val="Arial Narrow"/>
        <family val="2"/>
        <charset val="238"/>
      </rPr>
      <t>, konzervatoře a VOŠ</t>
    </r>
  </si>
  <si>
    <r>
      <t>z toho výdaje na konzervatoře</t>
    </r>
    <r>
      <rPr>
        <b/>
        <vertAlign val="superscript"/>
        <sz val="10"/>
        <rFont val="Arial Narrow"/>
        <family val="2"/>
        <charset val="238"/>
      </rPr>
      <t>2)</t>
    </r>
    <r>
      <rPr>
        <b/>
        <sz val="10"/>
        <rFont val="Arial Narrow"/>
        <family val="2"/>
        <charset val="238"/>
      </rPr>
      <t xml:space="preserve"> z rozpočtů kapitol 333-MŠMT; 700-Obce a DSO, KÚ</t>
    </r>
  </si>
  <si>
    <r>
      <t>z toho výdaje na konzervatoře</t>
    </r>
    <r>
      <rPr>
        <b/>
        <vertAlign val="superscript"/>
        <sz val="10"/>
        <rFont val="Arial Narrow"/>
        <family val="2"/>
        <charset val="238"/>
      </rPr>
      <t>2)</t>
    </r>
    <r>
      <rPr>
        <b/>
        <sz val="10"/>
        <rFont val="Arial Narrow"/>
        <family val="2"/>
        <charset val="238"/>
      </rPr>
      <t xml:space="preserve"> z rozpočtu kapitoly 333-MŠMT</t>
    </r>
  </si>
  <si>
    <r>
      <t>z toho výdaje na konzervatoře</t>
    </r>
    <r>
      <rPr>
        <b/>
        <vertAlign val="superscript"/>
        <sz val="10"/>
        <rFont val="Arial Narrow"/>
        <family val="2"/>
        <charset val="238"/>
      </rPr>
      <t>2)</t>
    </r>
    <r>
      <rPr>
        <b/>
        <sz val="10"/>
        <rFont val="Arial Narrow"/>
        <family val="2"/>
        <charset val="238"/>
      </rPr>
      <t xml:space="preserve"> z rozpočtu kapitoly 700-Obce a DSO, KÚ</t>
    </r>
  </si>
  <si>
    <r>
      <t>Dotace soukromým a církevním středním školám</t>
    </r>
    <r>
      <rPr>
        <b/>
        <vertAlign val="superscript"/>
        <sz val="10"/>
        <rFont val="Arial Narrow"/>
        <family val="2"/>
        <charset val="238"/>
      </rPr>
      <t>3)</t>
    </r>
    <r>
      <rPr>
        <b/>
        <sz val="10"/>
        <rFont val="Arial Narrow"/>
        <family val="2"/>
        <charset val="238"/>
      </rPr>
      <t>, konzervatořím a VOŠ z kapitoly 333-MŠMT</t>
    </r>
  </si>
  <si>
    <r>
      <t xml:space="preserve"> z toho výdaje na konzervatoře</t>
    </r>
    <r>
      <rPr>
        <vertAlign val="superscript"/>
        <sz val="10"/>
        <rFont val="Arial Narrow"/>
        <family val="2"/>
        <charset val="238"/>
      </rPr>
      <t>2)</t>
    </r>
  </si>
  <si>
    <t>Tab. B5.1.20:</t>
  </si>
  <si>
    <t xml:space="preserve">Střední školy – školy </t>
  </si>
  <si>
    <t>Podle změn v rozpočtové skladbě platných od září 2006 došlo k zahrnutí školních hospodářství pod paragraf středisek praktického vyučování a vzhledem k nemožnosti je oddělit jsou od roku 2007 uváděna v rámci výdajů na střední odborná učiliště a střední školy.</t>
  </si>
  <si>
    <t>z toho výdaje na VOŠ z rozpočtů kapitol 333-MŠMT; 700-Obce a DSO, KÚ</t>
  </si>
  <si>
    <t>z toho výdaje na VOŠ z rozpočtu kapitoly 333-MŠMT</t>
  </si>
  <si>
    <t>Výdaje z rozpočtu kapitoly 333-MŠMT</t>
  </si>
  <si>
    <t>4)</t>
  </si>
  <si>
    <r>
      <t>Výdaje na školství celkem v mld. Kč</t>
    </r>
    <r>
      <rPr>
        <vertAlign val="superscript"/>
        <sz val="10"/>
        <rFont val="Arial Narrow"/>
        <family val="2"/>
        <charset val="238"/>
      </rPr>
      <t>1),4)</t>
    </r>
  </si>
  <si>
    <t>Žáci v oborech středního vzdělávání s mat. zkouškou</t>
  </si>
  <si>
    <t xml:space="preserve"> všeobecné vzdělávání v oborech gymnázií</t>
  </si>
  <si>
    <r>
      <t xml:space="preserve"> střední vzdělávání s výučním listem</t>
    </r>
    <r>
      <rPr>
        <vertAlign val="superscript"/>
        <sz val="10"/>
        <rFont val="Arial Narrow"/>
        <family val="2"/>
        <charset val="238"/>
      </rPr>
      <t>1)</t>
    </r>
  </si>
  <si>
    <r>
      <t xml:space="preserve"> střední vzdělávání s maturitní zkouškou</t>
    </r>
    <r>
      <rPr>
        <vertAlign val="superscript"/>
        <sz val="10"/>
        <rFont val="Arial Narrow"/>
        <family val="2"/>
        <charset val="238"/>
      </rPr>
      <t>1)</t>
    </r>
  </si>
  <si>
    <t> . </t>
  </si>
  <si>
    <t>Včetně vedoucích zaměstnanců.</t>
  </si>
  <si>
    <r>
      <t>z toho učitelé</t>
    </r>
    <r>
      <rPr>
        <vertAlign val="superscript"/>
        <sz val="10"/>
        <rFont val="Arial Narrow"/>
        <family val="2"/>
        <charset val="238"/>
      </rPr>
      <t>1)</t>
    </r>
  </si>
  <si>
    <t>5)</t>
  </si>
  <si>
    <r>
      <t>soukromé střední školy, konzervatoře, VOŠ</t>
    </r>
    <r>
      <rPr>
        <vertAlign val="superscript"/>
        <sz val="10"/>
        <rFont val="Arial Narrow"/>
        <family val="2"/>
        <charset val="238"/>
      </rPr>
      <t>5)</t>
    </r>
  </si>
  <si>
    <t>Celkové výdaje kapitoly 333-MŠMT a kapitoly 700-Obce (část vzdělávání). Nejsou zahrnuty výdaje Ministerstva obrany.</t>
  </si>
  <si>
    <t>Konzervatoře jsou v rozpočtové skladbě sledovány odděleně od roku 2007.</t>
  </si>
  <si>
    <t>Tabulka 20</t>
  </si>
  <si>
    <t>Učitelé (přepočtené počty – celkem)</t>
  </si>
  <si>
    <t>Všichni zřizovatelé (bez jiných resortů)</t>
  </si>
  <si>
    <t>Výdaje na střední školy, konzervatoře a VOŠ v % HDP</t>
  </si>
  <si>
    <t>Meziroční snížení výdajů v roce 2008 je dáno aplikací zákona č. 26/2008 Sb. a z něj vyplývajícím nepřeváděním nevyčerpaných prostředků OSS do rezervních fondů, a tudíž jejich nezahrnutím do čerpání.</t>
  </si>
  <si>
    <t>Nejvyšší dosažené vzdělání</t>
  </si>
  <si>
    <t>Věk</t>
  </si>
  <si>
    <t>z toho</t>
  </si>
  <si>
    <t>VOŠ</t>
  </si>
  <si>
    <t>Konzervatoře</t>
  </si>
  <si>
    <t xml:space="preserve">SŠ včetně konzervatoří a VOŠ </t>
  </si>
  <si>
    <t xml:space="preserve"> VOŠ </t>
  </si>
  <si>
    <t>Střední školy včetně konzervatoří a VOŠ za všechny zřizovatele (bez jiných resortů)</t>
  </si>
  <si>
    <t>Podíl na populaci 15–18letých</t>
  </si>
  <si>
    <t>Střední a střední vzdělání s výučním listem</t>
  </si>
  <si>
    <t>Střední vzdělání s maturitní zkouškou</t>
  </si>
  <si>
    <t>Vyšší odborné vzdělání</t>
  </si>
  <si>
    <t>Tab. B5.1.13:</t>
  </si>
  <si>
    <t>Tab. B5.1.22:</t>
  </si>
  <si>
    <t>Tabulka 21</t>
  </si>
  <si>
    <t>Tabulka 22</t>
  </si>
  <si>
    <r>
      <t>Tab. B5.1.21</t>
    </r>
    <r>
      <rPr>
        <b/>
        <sz val="12"/>
        <rFont val="Arial Narrow"/>
        <family val="2"/>
        <charset val="238"/>
      </rPr>
      <t>:</t>
    </r>
  </si>
  <si>
    <t>Údaje za střední vzdělávání s výučním listem a za střední vzdělávání s maturitní zkouškou jsou včetně zkráceného studia, komentář platí pro všechny zřizovatele.</t>
  </si>
  <si>
    <t xml:space="preserve">Střední školy – počet podaných přihlášek v 1. kole přijímacího řízení do denní formy </t>
  </si>
  <si>
    <t xml:space="preserve">Střední školy – úspěšnost v 1. kole přijímacího řízení do denní </t>
  </si>
  <si>
    <t xml:space="preserve"> Zaměstnanci celkem</t>
  </si>
  <si>
    <t>Obrazová příloha</t>
  </si>
  <si>
    <t>Graf 1</t>
  </si>
  <si>
    <t>Graf 2</t>
  </si>
  <si>
    <t>Graf 3</t>
  </si>
  <si>
    <t>Graf 5</t>
  </si>
  <si>
    <t>Graf 4</t>
  </si>
  <si>
    <t>Obr. B1:</t>
  </si>
  <si>
    <t>Obr. B5:</t>
  </si>
  <si>
    <t>Obr. B4:</t>
  </si>
  <si>
    <t>Obr. B3:</t>
  </si>
  <si>
    <t>Obr. B2:</t>
  </si>
  <si>
    <t>střední vzdělávání s maturitní zkouškou</t>
  </si>
  <si>
    <t>střední vzdělávání s výučním listem</t>
  </si>
  <si>
    <t>střední vzdělávání</t>
  </si>
  <si>
    <t>populace 15–18letých</t>
  </si>
  <si>
    <t>podíl na přísl. populaci</t>
  </si>
  <si>
    <t>veřejný</t>
  </si>
  <si>
    <t>církev</t>
  </si>
  <si>
    <t>všeobecné vzdělávání na SŠ</t>
  </si>
  <si>
    <t>nástavbové studium</t>
  </si>
  <si>
    <t>obory středního vzdělávání s maturitní zkouškou</t>
  </si>
  <si>
    <t>obory středního vzdělávání a středního vzdělávání s výučním listem</t>
  </si>
  <si>
    <t>Bez nástavbového studia.</t>
  </si>
  <si>
    <t>Obory středního vzdělávání s výučním listem a středního vzdělávání s maturitní zkouškou včetně zkráceného studia.</t>
  </si>
  <si>
    <t>2011/12</t>
  </si>
  <si>
    <t>Obsah</t>
  </si>
  <si>
    <t>Zdroj: databáze MŠMT</t>
  </si>
  <si>
    <t>Zdroj: databáze MŠMT, ČSÚ</t>
  </si>
  <si>
    <t>odborné vzdělávání na SŠ s maturitní zkouškou</t>
  </si>
  <si>
    <t>odborné vzdělávání na SŠ bez maturitní zkoušky</t>
  </si>
  <si>
    <t>2012/13</t>
  </si>
  <si>
    <t>Od školního roku 2012/13 v rámci prvního kola přijímacího řízení byl systém přijímacího řízení změněn a žáci si mohli podat pouze 2 přihlášky, údaje s minulými léty jsou proto nesrovnatelné.</t>
  </si>
  <si>
    <t>Kraj Vysočina</t>
  </si>
  <si>
    <t>2013/14</t>
  </si>
  <si>
    <t xml:space="preserve"> privátní sektor</t>
  </si>
  <si>
    <t>Privátní sektor</t>
  </si>
  <si>
    <t>privátní sektor</t>
  </si>
  <si>
    <t>2014/15</t>
  </si>
  <si>
    <t xml:space="preserve"> </t>
  </si>
  <si>
    <t>2015/16</t>
  </si>
  <si>
    <r>
      <t xml:space="preserve"> Střední vzdělávání s výučním listem</t>
    </r>
    <r>
      <rPr>
        <b/>
        <vertAlign val="superscript"/>
        <sz val="10"/>
        <rFont val="Arial Narrow"/>
        <family val="2"/>
        <charset val="238"/>
      </rPr>
      <t>1)</t>
    </r>
  </si>
  <si>
    <r>
      <t xml:space="preserve"> Střední vzdělávání s maturitní zkouškou</t>
    </r>
    <r>
      <rPr>
        <b/>
        <vertAlign val="superscript"/>
        <sz val="10"/>
        <rFont val="Arial Narrow"/>
        <family val="2"/>
        <charset val="238"/>
      </rPr>
      <t>1)</t>
    </r>
  </si>
  <si>
    <t xml:space="preserve"> Nástavbové studium</t>
  </si>
  <si>
    <t>Střední vzdělávání</t>
  </si>
  <si>
    <r>
      <t xml:space="preserve"> bez maturity</t>
    </r>
    <r>
      <rPr>
        <vertAlign val="superscript"/>
        <sz val="10"/>
        <rFont val="Arial Narrow"/>
        <family val="2"/>
      </rPr>
      <t>2)</t>
    </r>
  </si>
  <si>
    <r>
      <t>Počet podaných přihlášek v prvním kole přijímacího řízení do denní formy vzdělávání</t>
    </r>
    <r>
      <rPr>
        <b/>
        <vertAlign val="superscript"/>
        <sz val="10"/>
        <rFont val="Arial Narrow"/>
        <family val="2"/>
        <charset val="238"/>
      </rPr>
      <t>1)</t>
    </r>
  </si>
  <si>
    <r>
      <t>Úspěšnost v prvním kole přijímacího řízení do denní formy vzdělávání</t>
    </r>
    <r>
      <rPr>
        <b/>
        <vertAlign val="superscript"/>
        <sz val="10"/>
        <rFont val="Arial Narrow"/>
        <family val="2"/>
        <charset val="238"/>
      </rPr>
      <t xml:space="preserve">1)  </t>
    </r>
  </si>
  <si>
    <t>2016/17</t>
  </si>
  <si>
    <t>Tab. B5.1.2:</t>
  </si>
  <si>
    <t>Průměrná reálná měsíční mzda ve stálých cenách roku 2015.</t>
  </si>
  <si>
    <t>Index spotřebitelských cen
(rok 2015 = 100)</t>
  </si>
  <si>
    <t>2017/18</t>
  </si>
  <si>
    <t>Reálná mzda (ve stálých cenách roku 2015)</t>
  </si>
  <si>
    <t>Vysokoškolské – bakalářské</t>
  </si>
  <si>
    <t>Vysokoškolské – magisterské</t>
  </si>
  <si>
    <t>Vysokoškolské – doktorské</t>
  </si>
  <si>
    <t>do 24 let</t>
  </si>
  <si>
    <t>25–29 let</t>
  </si>
  <si>
    <t>30–34 let</t>
  </si>
  <si>
    <t>35–39 let</t>
  </si>
  <si>
    <t>40–44 let</t>
  </si>
  <si>
    <t>45–49 let</t>
  </si>
  <si>
    <t>50–54 let</t>
  </si>
  <si>
    <t>55–59 let</t>
  </si>
  <si>
    <t>60–64 let</t>
  </si>
  <si>
    <t>65 a více let</t>
  </si>
  <si>
    <t>Učitelé (bez ředitelů a zástupců ředitele/řídících pracovníků)</t>
  </si>
  <si>
    <t>SŠ včetně konzervatoří – struktura učitelů</t>
  </si>
  <si>
    <t>Tab. B5.1.19:</t>
  </si>
  <si>
    <t>Tab. B5.1.18:</t>
  </si>
  <si>
    <t>2018/19</t>
  </si>
  <si>
    <t>2019/20</t>
  </si>
  <si>
    <t>Střední školy – struktura nově přijatých do oborů středního vzdělávání s maturitní zkouškou a oborů středního</t>
  </si>
  <si>
    <t>Střední školy včetně VOŠ a konzervatoří – všichni zřizovatelé – přepočtené počty</t>
  </si>
  <si>
    <t xml:space="preserve">6) </t>
  </si>
  <si>
    <t xml:space="preserve">Jedná se o uvolněné prostředky odpovídající hodnotám, na co bylo příjemcům dotačních prostředků vystavena rozhodnutí o poskytnutí dotace a co příjemcům dotačních prostředků skutečně v součtu za všechna rozhodnutí o poskytnutí dotace v příslušném roce odešlo. </t>
  </si>
  <si>
    <t>Střední vzdělávání s výučním listem a střední vzdělávání s maturitní zkouškou je bez zkráceného studia.</t>
  </si>
  <si>
    <r>
      <t>církevní střední školy, konzervatoře, VOŠ</t>
    </r>
    <r>
      <rPr>
        <vertAlign val="superscript"/>
        <sz val="10"/>
        <rFont val="Arial Narrow"/>
        <family val="2"/>
        <charset val="238"/>
      </rPr>
      <t xml:space="preserve"> 6)</t>
    </r>
  </si>
  <si>
    <t>Zdroj: Státní závěrečný účet, ZÚ - kapitola 333-MŠMT; 700-Obce a DSO, KÚ; ostatní resorty, ČSÚ; monitor.statnipokladna.cz</t>
  </si>
  <si>
    <t>2020/21</t>
  </si>
  <si>
    <t>Údaje za denní formu vzdělávání a bez zkráceného a nástavbového studia.</t>
  </si>
  <si>
    <t>Údaje včetně nástavbového a zkráceného studia.</t>
  </si>
  <si>
    <t>Údaje za všechny formy vzdělávání a včetně nástavbového a zkráceného studia.</t>
  </si>
  <si>
    <t>Údaje včetně zkráceného studia.</t>
  </si>
  <si>
    <t>Údaje za všechny formy vzdělávání, za střední vzdělávání s výučním listem a za střední vzdělávání s maturitní zkouškou jsou včetně zkráceného studia, komentář platí pro všechny zřizovatele.</t>
  </si>
  <si>
    <t>Z toho ženy (přepočtené počty)</t>
  </si>
  <si>
    <t>Do odborného vzdělávání na SŠ jsou zahrnuta lycea. Údaje za všechny formy vzdělávání a včetně zkráceného studia.</t>
  </si>
  <si>
    <r>
      <t xml:space="preserve"> bez maturitní zkoušky</t>
    </r>
    <r>
      <rPr>
        <vertAlign val="superscript"/>
        <sz val="10"/>
        <rFont val="Arial Narrow"/>
        <family val="2"/>
      </rPr>
      <t>2)</t>
    </r>
  </si>
  <si>
    <t>2021/22</t>
  </si>
  <si>
    <t>ve školním roce 2011/12 až 2021/22</t>
  </si>
  <si>
    <t>ve školním roce 2011/12 až 2021/22 – podle formy vzdělávání a zřizovatele</t>
  </si>
  <si>
    <t>ve školním roce 2011/12 až 2021/22 – podle území</t>
  </si>
  <si>
    <t>ve školním roce 2011/12 až 2021/22 – podle druhu vzdělávání a zřizovatele</t>
  </si>
  <si>
    <t>ve školním roce 2011/12 až 2021/22 – podle zřizovatele</t>
  </si>
  <si>
    <t>ve školním roce 2011/12 až 2021/22 – podle zřizovatele a druhu vzdělávání</t>
  </si>
  <si>
    <t>Výkaz S 5-01 se v roce 2020  a 2021 nepředával z důvodu pandemie COVID-19.</t>
  </si>
  <si>
    <t>vzdělávání ve školním roce 2011/12 až 2021/22 – podle zřizovatele a druhu vzdělávání</t>
  </si>
  <si>
    <t>Výkaz S 5-01 se v roce 2020 a 2021 nepředával z důvodu pandemie COVID-19.</t>
  </si>
  <si>
    <t xml:space="preserve">formy vzdělávání ve školním roce 2011/12 až 2021/22 – podle zřizovatele a druhu vzdělávání </t>
  </si>
  <si>
    <t>formy vzdělávání ve školním roce 2011/12 až 2021/22 – podle zřizovatele a druhu vzdělávání</t>
  </si>
  <si>
    <t>ve školním roce 2011/12 až 2021/22 – podle území a formy vzdělávání</t>
  </si>
  <si>
    <t xml:space="preserve">v letech 2011 až 2021 – podle nejvyššího dosaženého vzdělání </t>
  </si>
  <si>
    <t xml:space="preserve">v letech 2011 až 2021 – podle věku </t>
  </si>
  <si>
    <t>zaměstnanců v letech 2011 až 2021</t>
  </si>
  <si>
    <t>a VOŠ v letech 2011 až 2021</t>
  </si>
  <si>
    <t>SŠ, denní forma vzdělávání – žáci na úrovni středního vzdělávání vzhledem k populaci 15–18letých ve školním roce  2011/12 až 2021/22</t>
  </si>
  <si>
    <t>Střední školy – struktura škol ve školním roce 2011/12 až 2021/22 – podle zřizovatele</t>
  </si>
  <si>
    <t>Střední školy – struktura žáků ve školním roce 2011/12 až 2021/22</t>
  </si>
  <si>
    <t>vzdělávání a středního vzdělávání s výučním listem ve školním roce 2011/12 až 2021/22</t>
  </si>
  <si>
    <t>zaměstnanců a učitelů a jejich průměrné měsíční nominální a reálné mzdy v letech 2011 až 2021</t>
  </si>
  <si>
    <r>
      <t>Počet přijatých přihlášek v prvním kole přijímacího řízení do denní formy vzdělávání</t>
    </r>
    <r>
      <rPr>
        <b/>
        <vertAlign val="superscript"/>
        <sz val="10"/>
        <rFont val="Arial Narrow"/>
        <family val="2"/>
        <charset val="238"/>
      </rPr>
      <t>1)</t>
    </r>
  </si>
  <si>
    <t>Do školního roku 2008/09 v rámci prvního kola přijímacího řízení mohli žáci podat přihlášku pouze na jednu školu, ve školním roce 2009/10 byl systém přijímacího řízení změněn a žáci mohli podat tři přihlášky, údaje s minulými léty jsou proto nesrovnatelné.</t>
  </si>
  <si>
    <t>Od školního roku 2012/13 v rámci prvního kola přijímacího řízení byl systém přijímacího řízení změněn a žáci si mohli podat pouze dvě přihlášky, údaje s minulými léty jsou proto nesrovnatelné.</t>
  </si>
  <si>
    <t>Ekonomické ukazatele budou doplněny.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</si>
</sst>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164" formatCode="0.0%"/>
    <numFmt numFmtId="165" formatCode="#,##0_ ;[Red]\-#,##0\ ;\–\ "/>
    <numFmt numFmtId="166" formatCode="0.0%\ ;[Red]\-0.0%\ ;\–\ "/>
    <numFmt numFmtId="167" formatCode="#,##0.0_ ;[Red]\-#,##0.0\ ;\–\ "/>
    <numFmt numFmtId="168" formatCode="0.00%\ ;[Red]\-0.00%\ ;\–\ "/>
    <numFmt numFmtId="169" formatCode="#,##0\ &quot;Kč&quot;\ ;[Red]\-#,##0\ &quot;Kč&quot;\ ;\–\ "/>
    <numFmt numFmtId="170" formatCode="0.0"/>
    <numFmt numFmtId="171" formatCode="#,##0.00_ ;[Red]\-#,##0.00\ ;\–\ "/>
    <numFmt numFmtId="172" formatCode="#,##0.0_ ;[Red]\-#,##0.0\ "/>
  </numFmts>
  <fonts count="37" x14ac:knownFonts="1">
    <font>
      <sz val="10"/>
      <name val="Arial CE"/>
      <charset val="238"/>
    </font>
    <font>
      <sz val="10"/>
      <name val="Arial CE"/>
      <charset val="238"/>
    </font>
    <font>
      <b/>
      <sz val="10"/>
      <color indexed="18"/>
      <name val="Arial Narrow"/>
      <family val="2"/>
      <charset val="238"/>
    </font>
    <font>
      <b/>
      <sz val="14"/>
      <color indexed="18"/>
      <name val="Arial Narrow"/>
      <family val="2"/>
      <charset val="238"/>
    </font>
    <font>
      <b/>
      <sz val="12"/>
      <color indexed="18"/>
      <name val="Arial Narrow"/>
      <family val="2"/>
      <charset val="238"/>
    </font>
    <font>
      <sz val="9"/>
      <color indexed="18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1"/>
      <name val="Arial Narrow"/>
      <family val="2"/>
      <charset val="238"/>
    </font>
    <font>
      <b/>
      <vertAlign val="superscript"/>
      <sz val="10"/>
      <name val="Arial Narrow"/>
      <family val="2"/>
    </font>
    <font>
      <sz val="10"/>
      <name val="Arial Narrow"/>
      <family val="2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9"/>
      <name val="Arial CE"/>
      <charset val="238"/>
    </font>
    <font>
      <vertAlign val="superscript"/>
      <sz val="10"/>
      <name val="Arial Narrow"/>
      <family val="2"/>
    </font>
    <font>
      <sz val="8"/>
      <name val="Arial CE"/>
      <charset val="238"/>
    </font>
    <font>
      <b/>
      <sz val="12"/>
      <color indexed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sz val="12"/>
      <color indexed="63"/>
      <name val="Arial Narrow"/>
      <family val="2"/>
      <charset val="238"/>
    </font>
    <font>
      <sz val="9"/>
      <name val="Arial Narrow"/>
      <family val="2"/>
    </font>
    <font>
      <sz val="10"/>
      <name val="Arial CE"/>
      <charset val="238"/>
    </font>
    <font>
      <b/>
      <sz val="12"/>
      <color indexed="43"/>
      <name val="Arial Narrow"/>
      <family val="2"/>
      <charset val="238"/>
    </font>
    <font>
      <b/>
      <sz val="10"/>
      <color indexed="10"/>
      <name val="Arial Narrow"/>
      <family val="2"/>
      <charset val="238"/>
    </font>
    <font>
      <sz val="10"/>
      <color indexed="9"/>
      <name val="Arial Narrow"/>
      <family val="2"/>
      <charset val="238"/>
    </font>
    <font>
      <b/>
      <sz val="12"/>
      <name val="Arial Narrow"/>
      <family val="2"/>
    </font>
    <font>
      <sz val="12"/>
      <name val="Arial Narrow"/>
      <family val="2"/>
    </font>
    <font>
      <b/>
      <sz val="11"/>
      <name val="Arial Narrow"/>
      <family val="2"/>
    </font>
    <font>
      <i/>
      <sz val="8"/>
      <name val="Arial Narrow"/>
      <family val="2"/>
    </font>
    <font>
      <i/>
      <sz val="9"/>
      <name val="Arial Narrow"/>
      <family val="2"/>
    </font>
    <font>
      <i/>
      <vertAlign val="superscript"/>
      <sz val="8"/>
      <name val="Arial Narrow"/>
      <family val="2"/>
    </font>
    <font>
      <i/>
      <sz val="10"/>
      <color indexed="18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</fills>
  <borders count="185">
    <border>
      <left/>
      <right/>
      <top/>
      <bottom/>
      <diagonal/>
    </border>
    <border>
      <left/>
      <right/>
      <top/>
      <bottom style="hair">
        <color indexed="61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887">
    <xf numFmtId="0" fontId="0" fillId="0" borderId="0" xfId="0"/>
    <xf numFmtId="0" fontId="2" fillId="2" borderId="0" xfId="0" applyFont="1" applyFill="1" applyAlignment="1" applyProtection="1">
      <alignment horizontal="right"/>
      <protection hidden="1"/>
    </xf>
    <xf numFmtId="0" fontId="2" fillId="2" borderId="0" xfId="0" applyFont="1" applyFill="1" applyAlignment="1" applyProtection="1">
      <alignment horizontal="right"/>
      <protection locked="0" hidden="1"/>
    </xf>
    <xf numFmtId="0" fontId="2" fillId="2" borderId="0" xfId="0" applyFont="1" applyFill="1" applyAlignment="1" applyProtection="1">
      <alignment horizontal="right" vertical="center"/>
      <protection hidden="1"/>
    </xf>
    <xf numFmtId="0" fontId="3" fillId="2" borderId="0" xfId="0" applyFont="1" applyFill="1" applyAlignment="1" applyProtection="1">
      <alignment horizontal="centerContinuous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Continuous" vertical="top"/>
      <protection hidden="1"/>
    </xf>
    <xf numFmtId="0" fontId="2" fillId="2" borderId="1" xfId="0" applyFont="1" applyFill="1" applyBorder="1" applyAlignment="1" applyProtection="1">
      <alignment horizontal="left" vertical="center"/>
      <protection hidden="1"/>
    </xf>
    <xf numFmtId="0" fontId="2" fillId="2" borderId="1" xfId="0" applyFont="1" applyFill="1" applyBorder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2" fillId="2" borderId="1" xfId="0" applyFont="1" applyFill="1" applyBorder="1" applyAlignment="1" applyProtection="1">
      <alignment horizontal="right" vertical="center" wrapText="1"/>
      <protection hidden="1"/>
    </xf>
    <xf numFmtId="0" fontId="2" fillId="2" borderId="0" xfId="0" applyFont="1" applyFill="1" applyAlignment="1" applyProtection="1">
      <alignment horizontal="left"/>
      <protection hidden="1"/>
    </xf>
    <xf numFmtId="0" fontId="5" fillId="2" borderId="0" xfId="0" applyFont="1" applyFill="1" applyAlignment="1" applyProtection="1">
      <alignment horizontal="righ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6" fillId="3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49" fontId="12" fillId="0" borderId="2" xfId="0" applyNumberFormat="1" applyFont="1" applyBorder="1" applyAlignment="1">
      <alignment horizontal="right" vertical="center"/>
    </xf>
    <xf numFmtId="0" fontId="13" fillId="4" borderId="3" xfId="0" applyFont="1" applyFill="1" applyBorder="1" applyAlignment="1">
      <alignment horizontal="center" vertical="top"/>
    </xf>
    <xf numFmtId="0" fontId="13" fillId="4" borderId="4" xfId="0" applyFont="1" applyFill="1" applyBorder="1" applyAlignment="1">
      <alignment horizontal="center" vertical="top"/>
    </xf>
    <xf numFmtId="0" fontId="7" fillId="3" borderId="5" xfId="0" applyFont="1" applyFill="1" applyBorder="1" applyAlignment="1">
      <alignment vertical="center"/>
    </xf>
    <xf numFmtId="49" fontId="7" fillId="4" borderId="6" xfId="0" applyNumberFormat="1" applyFont="1" applyFill="1" applyBorder="1" applyAlignment="1">
      <alignment vertical="center"/>
    </xf>
    <xf numFmtId="49" fontId="7" fillId="4" borderId="7" xfId="0" applyNumberFormat="1" applyFont="1" applyFill="1" applyBorder="1" applyAlignment="1">
      <alignment horizontal="left" vertical="center"/>
    </xf>
    <xf numFmtId="49" fontId="7" fillId="4" borderId="7" xfId="0" applyNumberFormat="1" applyFont="1" applyFill="1" applyBorder="1" applyAlignment="1">
      <alignment horizontal="right" vertical="center"/>
    </xf>
    <xf numFmtId="49" fontId="7" fillId="4" borderId="8" xfId="0" applyNumberFormat="1" applyFont="1" applyFill="1" applyBorder="1" applyAlignment="1">
      <alignment horizontal="left" vertical="center"/>
    </xf>
    <xf numFmtId="165" fontId="14" fillId="5" borderId="9" xfId="0" applyNumberFormat="1" applyFont="1" applyFill="1" applyBorder="1" applyAlignment="1">
      <alignment horizontal="right" vertical="center"/>
    </xf>
    <xf numFmtId="49" fontId="7" fillId="4" borderId="10" xfId="0" applyNumberFormat="1" applyFont="1" applyFill="1" applyBorder="1" applyAlignment="1">
      <alignment vertical="center"/>
    </xf>
    <xf numFmtId="49" fontId="7" fillId="4" borderId="11" xfId="0" applyNumberFormat="1" applyFont="1" applyFill="1" applyBorder="1" applyAlignment="1">
      <alignment horizontal="left" vertical="center"/>
    </xf>
    <xf numFmtId="49" fontId="7" fillId="4" borderId="11" xfId="0" applyNumberFormat="1" applyFont="1" applyFill="1" applyBorder="1" applyAlignment="1">
      <alignment horizontal="right" vertical="center"/>
    </xf>
    <xf numFmtId="49" fontId="7" fillId="4" borderId="12" xfId="0" applyNumberFormat="1" applyFont="1" applyFill="1" applyBorder="1" applyAlignment="1">
      <alignment horizontal="left" vertical="center"/>
    </xf>
    <xf numFmtId="165" fontId="14" fillId="5" borderId="13" xfId="0" applyNumberFormat="1" applyFont="1" applyFill="1" applyBorder="1" applyAlignment="1">
      <alignment horizontal="right" vertical="center"/>
    </xf>
    <xf numFmtId="49" fontId="7" fillId="4" borderId="15" xfId="0" applyNumberFormat="1" applyFont="1" applyFill="1" applyBorder="1" applyAlignment="1">
      <alignment horizontal="left" vertical="center"/>
    </xf>
    <xf numFmtId="165" fontId="14" fillId="5" borderId="16" xfId="0" applyNumberFormat="1" applyFont="1" applyFill="1" applyBorder="1" applyAlignment="1">
      <alignment horizontal="right" vertical="center"/>
    </xf>
    <xf numFmtId="49" fontId="7" fillId="4" borderId="19" xfId="0" applyNumberFormat="1" applyFont="1" applyFill="1" applyBorder="1" applyAlignment="1">
      <alignment horizontal="left" vertical="center"/>
    </xf>
    <xf numFmtId="49" fontId="7" fillId="4" borderId="19" xfId="0" applyNumberFormat="1" applyFont="1" applyFill="1" applyBorder="1" applyAlignment="1">
      <alignment horizontal="right" vertical="center"/>
    </xf>
    <xf numFmtId="49" fontId="7" fillId="4" borderId="20" xfId="0" applyNumberFormat="1" applyFont="1" applyFill="1" applyBorder="1" applyAlignment="1">
      <alignment horizontal="left" vertical="center"/>
    </xf>
    <xf numFmtId="165" fontId="14" fillId="5" borderId="21" xfId="0" applyNumberFormat="1" applyFont="1" applyFill="1" applyBorder="1" applyAlignment="1">
      <alignment horizontal="right" vertical="center"/>
    </xf>
    <xf numFmtId="49" fontId="7" fillId="4" borderId="23" xfId="0" applyNumberFormat="1" applyFont="1" applyFill="1" applyBorder="1" applyAlignment="1">
      <alignment vertical="center"/>
    </xf>
    <xf numFmtId="49" fontId="7" fillId="4" borderId="24" xfId="0" applyNumberFormat="1" applyFont="1" applyFill="1" applyBorder="1" applyAlignment="1">
      <alignment horizontal="left" vertical="center"/>
    </xf>
    <xf numFmtId="49" fontId="7" fillId="4" borderId="24" xfId="0" applyNumberFormat="1" applyFont="1" applyFill="1" applyBorder="1" applyAlignment="1">
      <alignment horizontal="right" vertical="center"/>
    </xf>
    <xf numFmtId="49" fontId="7" fillId="4" borderId="25" xfId="0" applyNumberFormat="1" applyFont="1" applyFill="1" applyBorder="1" applyAlignment="1">
      <alignment horizontal="left" vertical="center"/>
    </xf>
    <xf numFmtId="166" fontId="14" fillId="5" borderId="26" xfId="0" applyNumberFormat="1" applyFont="1" applyFill="1" applyBorder="1" applyAlignment="1">
      <alignment horizontal="right" vertical="center"/>
    </xf>
    <xf numFmtId="0" fontId="17" fillId="0" borderId="0" xfId="0" applyFont="1" applyAlignment="1">
      <alignment horizontal="center" vertical="top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49" fontId="9" fillId="0" borderId="0" xfId="0" applyNumberFormat="1" applyFont="1" applyAlignment="1">
      <alignment vertical="center"/>
    </xf>
    <xf numFmtId="49" fontId="9" fillId="0" borderId="0" xfId="0" applyNumberFormat="1" applyFont="1" applyAlignment="1">
      <alignment vertical="top"/>
    </xf>
    <xf numFmtId="0" fontId="11" fillId="3" borderId="0" xfId="0" applyFont="1" applyFill="1" applyAlignment="1">
      <alignment vertical="center"/>
    </xf>
    <xf numFmtId="49" fontId="7" fillId="0" borderId="2" xfId="0" applyNumberFormat="1" applyFont="1" applyBorder="1" applyAlignment="1">
      <alignment vertical="center"/>
    </xf>
    <xf numFmtId="49" fontId="11" fillId="0" borderId="2" xfId="0" applyNumberFormat="1" applyFont="1" applyBorder="1" applyAlignment="1">
      <alignment vertical="center"/>
    </xf>
    <xf numFmtId="0" fontId="7" fillId="3" borderId="28" xfId="0" applyFont="1" applyFill="1" applyBorder="1" applyAlignment="1">
      <alignment vertical="center"/>
    </xf>
    <xf numFmtId="0" fontId="15" fillId="0" borderId="29" xfId="0" applyFont="1" applyBorder="1"/>
    <xf numFmtId="0" fontId="16" fillId="0" borderId="29" xfId="0" applyFont="1" applyBorder="1"/>
    <xf numFmtId="0" fontId="9" fillId="0" borderId="0" xfId="0" quotePrefix="1" applyFont="1" applyAlignment="1">
      <alignment vertical="top"/>
    </xf>
    <xf numFmtId="49" fontId="8" fillId="4" borderId="30" xfId="0" applyNumberFormat="1" applyFont="1" applyFill="1" applyBorder="1" applyAlignment="1">
      <alignment vertical="center"/>
    </xf>
    <xf numFmtId="49" fontId="8" fillId="4" borderId="31" xfId="0" applyNumberFormat="1" applyFont="1" applyFill="1" applyBorder="1" applyAlignment="1">
      <alignment horizontal="left" vertical="center" wrapText="1"/>
    </xf>
    <xf numFmtId="49" fontId="7" fillId="4" borderId="33" xfId="0" applyNumberFormat="1" applyFont="1" applyFill="1" applyBorder="1" applyAlignment="1">
      <alignment vertical="center"/>
    </xf>
    <xf numFmtId="49" fontId="7" fillId="4" borderId="28" xfId="0" applyNumberFormat="1" applyFont="1" applyFill="1" applyBorder="1" applyAlignment="1">
      <alignment vertical="center"/>
    </xf>
    <xf numFmtId="49" fontId="7" fillId="4" borderId="35" xfId="0" applyNumberFormat="1" applyFont="1" applyFill="1" applyBorder="1" applyAlignment="1">
      <alignment vertical="center"/>
    </xf>
    <xf numFmtId="165" fontId="14" fillId="5" borderId="26" xfId="0" applyNumberFormat="1" applyFont="1" applyFill="1" applyBorder="1" applyAlignment="1">
      <alignment horizontal="right" vertical="center"/>
    </xf>
    <xf numFmtId="0" fontId="16" fillId="0" borderId="29" xfId="0" applyFont="1" applyBorder="1" applyAlignment="1">
      <alignment horizontal="right"/>
    </xf>
    <xf numFmtId="49" fontId="7" fillId="4" borderId="36" xfId="0" applyNumberFormat="1" applyFont="1" applyFill="1" applyBorder="1" applyAlignment="1">
      <alignment horizontal="left" vertical="center"/>
    </xf>
    <xf numFmtId="49" fontId="7" fillId="4" borderId="37" xfId="0" applyNumberFormat="1" applyFont="1" applyFill="1" applyBorder="1" applyAlignment="1">
      <alignment horizontal="left" vertical="center"/>
    </xf>
    <xf numFmtId="49" fontId="7" fillId="4" borderId="37" xfId="0" applyNumberFormat="1" applyFont="1" applyFill="1" applyBorder="1" applyAlignment="1">
      <alignment horizontal="right" vertical="center"/>
    </xf>
    <xf numFmtId="49" fontId="7" fillId="4" borderId="38" xfId="0" applyNumberFormat="1" applyFont="1" applyFill="1" applyBorder="1" applyAlignment="1">
      <alignment horizontal="left" vertical="center"/>
    </xf>
    <xf numFmtId="49" fontId="7" fillId="4" borderId="40" xfId="0" applyNumberFormat="1" applyFont="1" applyFill="1" applyBorder="1" applyAlignment="1">
      <alignment horizontal="left" vertical="center"/>
    </xf>
    <xf numFmtId="49" fontId="7" fillId="4" borderId="40" xfId="0" applyNumberFormat="1" applyFont="1" applyFill="1" applyBorder="1" applyAlignment="1">
      <alignment horizontal="right" vertical="center"/>
    </xf>
    <xf numFmtId="49" fontId="7" fillId="4" borderId="41" xfId="0" applyNumberFormat="1" applyFont="1" applyFill="1" applyBorder="1" applyAlignment="1">
      <alignment horizontal="left" vertical="center"/>
    </xf>
    <xf numFmtId="49" fontId="7" fillId="4" borderId="42" xfId="0" applyNumberFormat="1" applyFont="1" applyFill="1" applyBorder="1" applyAlignment="1">
      <alignment horizontal="left" vertical="center"/>
    </xf>
    <xf numFmtId="49" fontId="7" fillId="4" borderId="42" xfId="0" applyNumberFormat="1" applyFont="1" applyFill="1" applyBorder="1" applyAlignment="1">
      <alignment horizontal="right" vertical="center"/>
    </xf>
    <xf numFmtId="49" fontId="7" fillId="4" borderId="43" xfId="0" applyNumberFormat="1" applyFont="1" applyFill="1" applyBorder="1" applyAlignment="1">
      <alignment horizontal="left" vertical="center"/>
    </xf>
    <xf numFmtId="165" fontId="14" fillId="5" borderId="44" xfId="0" applyNumberFormat="1" applyFont="1" applyFill="1" applyBorder="1" applyAlignment="1">
      <alignment horizontal="right" vertical="center"/>
    </xf>
    <xf numFmtId="49" fontId="6" fillId="4" borderId="30" xfId="0" applyNumberFormat="1" applyFont="1" applyFill="1" applyBorder="1" applyAlignment="1">
      <alignment horizontal="centerContinuous" vertical="center"/>
    </xf>
    <xf numFmtId="49" fontId="6" fillId="4" borderId="45" xfId="0" applyNumberFormat="1" applyFont="1" applyFill="1" applyBorder="1" applyAlignment="1">
      <alignment horizontal="centerContinuous" vertical="center"/>
    </xf>
    <xf numFmtId="165" fontId="6" fillId="4" borderId="46" xfId="0" applyNumberFormat="1" applyFont="1" applyFill="1" applyBorder="1" applyAlignment="1">
      <alignment horizontal="centerContinuous" vertical="center"/>
    </xf>
    <xf numFmtId="49" fontId="6" fillId="4" borderId="30" xfId="0" applyNumberFormat="1" applyFont="1" applyFill="1" applyBorder="1" applyAlignment="1">
      <alignment vertical="center"/>
    </xf>
    <xf numFmtId="49" fontId="6" fillId="4" borderId="45" xfId="0" applyNumberFormat="1" applyFont="1" applyFill="1" applyBorder="1" applyAlignment="1">
      <alignment horizontal="left" vertical="center"/>
    </xf>
    <xf numFmtId="49" fontId="6" fillId="4" borderId="45" xfId="0" applyNumberFormat="1" applyFont="1" applyFill="1" applyBorder="1" applyAlignment="1">
      <alignment horizontal="right" vertical="center"/>
    </xf>
    <xf numFmtId="49" fontId="6" fillId="4" borderId="47" xfId="0" applyNumberFormat="1" applyFont="1" applyFill="1" applyBorder="1" applyAlignment="1">
      <alignment horizontal="left" vertical="center"/>
    </xf>
    <xf numFmtId="49" fontId="7" fillId="4" borderId="50" xfId="0" applyNumberFormat="1" applyFont="1" applyFill="1" applyBorder="1" applyAlignment="1">
      <alignment vertical="center"/>
    </xf>
    <xf numFmtId="49" fontId="6" fillId="4" borderId="51" xfId="0" applyNumberFormat="1" applyFont="1" applyFill="1" applyBorder="1" applyAlignment="1">
      <alignment horizontal="centerContinuous" vertical="center"/>
    </xf>
    <xf numFmtId="49" fontId="6" fillId="4" borderId="52" xfId="0" applyNumberFormat="1" applyFont="1" applyFill="1" applyBorder="1" applyAlignment="1">
      <alignment horizontal="centerContinuous" vertical="center"/>
    </xf>
    <xf numFmtId="49" fontId="6" fillId="4" borderId="53" xfId="0" applyNumberFormat="1" applyFont="1" applyFill="1" applyBorder="1" applyAlignment="1">
      <alignment horizontal="centerContinuous" vertical="center"/>
    </xf>
    <xf numFmtId="49" fontId="8" fillId="4" borderId="54" xfId="0" applyNumberFormat="1" applyFont="1" applyFill="1" applyBorder="1" applyAlignment="1">
      <alignment vertical="center"/>
    </xf>
    <xf numFmtId="49" fontId="8" fillId="4" borderId="37" xfId="0" applyNumberFormat="1" applyFont="1" applyFill="1" applyBorder="1" applyAlignment="1">
      <alignment horizontal="left" vertical="center"/>
    </xf>
    <xf numFmtId="49" fontId="8" fillId="4" borderId="37" xfId="0" applyNumberFormat="1" applyFont="1" applyFill="1" applyBorder="1" applyAlignment="1">
      <alignment horizontal="right" vertical="center"/>
    </xf>
    <xf numFmtId="49" fontId="8" fillId="4" borderId="38" xfId="0" applyNumberFormat="1" applyFont="1" applyFill="1" applyBorder="1" applyAlignment="1">
      <alignment horizontal="left" vertical="center"/>
    </xf>
    <xf numFmtId="165" fontId="8" fillId="5" borderId="39" xfId="0" applyNumberFormat="1" applyFont="1" applyFill="1" applyBorder="1" applyAlignment="1">
      <alignment horizontal="right" vertical="center"/>
    </xf>
    <xf numFmtId="49" fontId="8" fillId="4" borderId="45" xfId="0" applyNumberFormat="1" applyFont="1" applyFill="1" applyBorder="1" applyAlignment="1">
      <alignment horizontal="centerContinuous" vertical="center"/>
    </xf>
    <xf numFmtId="49" fontId="6" fillId="4" borderId="54" xfId="0" applyNumberFormat="1" applyFont="1" applyFill="1" applyBorder="1" applyAlignment="1">
      <alignment vertical="center"/>
    </xf>
    <xf numFmtId="49" fontId="6" fillId="4" borderId="37" xfId="0" applyNumberFormat="1" applyFont="1" applyFill="1" applyBorder="1" applyAlignment="1">
      <alignment horizontal="left" vertical="center"/>
    </xf>
    <xf numFmtId="49" fontId="6" fillId="4" borderId="37" xfId="0" applyNumberFormat="1" applyFont="1" applyFill="1" applyBorder="1" applyAlignment="1">
      <alignment horizontal="right" vertical="center"/>
    </xf>
    <xf numFmtId="49" fontId="6" fillId="4" borderId="38" xfId="0" applyNumberFormat="1" applyFont="1" applyFill="1" applyBorder="1" applyAlignment="1">
      <alignment horizontal="left" vertical="center"/>
    </xf>
    <xf numFmtId="49" fontId="6" fillId="4" borderId="7" xfId="0" applyNumberFormat="1" applyFont="1" applyFill="1" applyBorder="1" applyAlignment="1">
      <alignment horizontal="left" vertical="center"/>
    </xf>
    <xf numFmtId="49" fontId="6" fillId="4" borderId="7" xfId="0" applyNumberFormat="1" applyFont="1" applyFill="1" applyBorder="1" applyAlignment="1">
      <alignment horizontal="right" vertical="center"/>
    </xf>
    <xf numFmtId="49" fontId="6" fillId="4" borderId="8" xfId="0" applyNumberFormat="1" applyFont="1" applyFill="1" applyBorder="1" applyAlignment="1">
      <alignment horizontal="left" vertical="center"/>
    </xf>
    <xf numFmtId="0" fontId="13" fillId="4" borderId="56" xfId="0" applyFont="1" applyFill="1" applyBorder="1" applyAlignment="1">
      <alignment horizontal="center" vertical="top"/>
    </xf>
    <xf numFmtId="0" fontId="13" fillId="4" borderId="57" xfId="0" applyFont="1" applyFill="1" applyBorder="1" applyAlignment="1">
      <alignment horizontal="center" vertical="top"/>
    </xf>
    <xf numFmtId="165" fontId="8" fillId="5" borderId="58" xfId="0" applyNumberFormat="1" applyFont="1" applyFill="1" applyBorder="1" applyAlignment="1">
      <alignment horizontal="right" vertical="center"/>
    </xf>
    <xf numFmtId="165" fontId="14" fillId="5" borderId="59" xfId="0" applyNumberFormat="1" applyFont="1" applyFill="1" applyBorder="1" applyAlignment="1">
      <alignment horizontal="right" vertical="center"/>
    </xf>
    <xf numFmtId="165" fontId="14" fillId="5" borderId="61" xfId="0" applyNumberFormat="1" applyFont="1" applyFill="1" applyBorder="1" applyAlignment="1">
      <alignment horizontal="right" vertical="center"/>
    </xf>
    <xf numFmtId="165" fontId="14" fillId="5" borderId="62" xfId="0" applyNumberFormat="1" applyFont="1" applyFill="1" applyBorder="1" applyAlignment="1">
      <alignment horizontal="right" vertical="center"/>
    </xf>
    <xf numFmtId="49" fontId="6" fillId="4" borderId="63" xfId="0" applyNumberFormat="1" applyFont="1" applyFill="1" applyBorder="1" applyAlignment="1">
      <alignment vertical="center"/>
    </xf>
    <xf numFmtId="49" fontId="6" fillId="4" borderId="42" xfId="0" applyNumberFormat="1" applyFont="1" applyFill="1" applyBorder="1" applyAlignment="1">
      <alignment horizontal="left" vertical="center"/>
    </xf>
    <xf numFmtId="49" fontId="6" fillId="4" borderId="42" xfId="0" applyNumberFormat="1" applyFont="1" applyFill="1" applyBorder="1" applyAlignment="1">
      <alignment horizontal="right" vertical="center"/>
    </xf>
    <xf numFmtId="49" fontId="6" fillId="4" borderId="43" xfId="0" applyNumberFormat="1" applyFont="1" applyFill="1" applyBorder="1" applyAlignment="1">
      <alignment horizontal="left" vertical="center"/>
    </xf>
    <xf numFmtId="166" fontId="14" fillId="5" borderId="21" xfId="0" applyNumberFormat="1" applyFont="1" applyFill="1" applyBorder="1" applyAlignment="1">
      <alignment horizontal="right" vertical="center"/>
    </xf>
    <xf numFmtId="165" fontId="8" fillId="4" borderId="45" xfId="0" applyNumberFormat="1" applyFont="1" applyFill="1" applyBorder="1" applyAlignment="1">
      <alignment horizontal="centerContinuous" vertical="center"/>
    </xf>
    <xf numFmtId="165" fontId="8" fillId="4" borderId="64" xfId="0" applyNumberFormat="1" applyFont="1" applyFill="1" applyBorder="1" applyAlignment="1">
      <alignment horizontal="centerContinuous" vertical="center"/>
    </xf>
    <xf numFmtId="0" fontId="6" fillId="4" borderId="30" xfId="0" applyFont="1" applyFill="1" applyBorder="1" applyAlignment="1">
      <alignment horizontal="centerContinuous" vertical="center"/>
    </xf>
    <xf numFmtId="49" fontId="7" fillId="4" borderId="65" xfId="0" applyNumberFormat="1" applyFont="1" applyFill="1" applyBorder="1" applyAlignment="1">
      <alignment horizontal="left" vertical="center"/>
    </xf>
    <xf numFmtId="49" fontId="7" fillId="4" borderId="65" xfId="0" applyNumberFormat="1" applyFont="1" applyFill="1" applyBorder="1" applyAlignment="1">
      <alignment horizontal="right" vertical="center"/>
    </xf>
    <xf numFmtId="49" fontId="7" fillId="4" borderId="66" xfId="0" applyNumberFormat="1" applyFont="1" applyFill="1" applyBorder="1" applyAlignment="1">
      <alignment horizontal="left" vertical="center"/>
    </xf>
    <xf numFmtId="49" fontId="6" fillId="4" borderId="35" xfId="0" applyNumberFormat="1" applyFont="1" applyFill="1" applyBorder="1" applyAlignment="1">
      <alignment horizontal="centerContinuous" vertical="center"/>
    </xf>
    <xf numFmtId="49" fontId="7" fillId="4" borderId="67" xfId="0" applyNumberFormat="1" applyFont="1" applyFill="1" applyBorder="1" applyAlignment="1">
      <alignment vertical="center"/>
    </xf>
    <xf numFmtId="167" fontId="14" fillId="5" borderId="34" xfId="0" applyNumberFormat="1" applyFont="1" applyFill="1" applyBorder="1" applyAlignment="1">
      <alignment horizontal="right" vertical="center"/>
    </xf>
    <xf numFmtId="49" fontId="8" fillId="4" borderId="7" xfId="0" applyNumberFormat="1" applyFont="1" applyFill="1" applyBorder="1" applyAlignment="1">
      <alignment horizontal="left" vertical="center"/>
    </xf>
    <xf numFmtId="49" fontId="8" fillId="4" borderId="30" xfId="0" applyNumberFormat="1" applyFont="1" applyFill="1" applyBorder="1" applyAlignment="1">
      <alignment horizontal="centerContinuous" vertical="center"/>
    </xf>
    <xf numFmtId="49" fontId="6" fillId="4" borderId="64" xfId="0" applyNumberFormat="1" applyFont="1" applyFill="1" applyBorder="1" applyAlignment="1">
      <alignment horizontal="centerContinuous" vertical="center"/>
    </xf>
    <xf numFmtId="169" fontId="6" fillId="5" borderId="34" xfId="0" applyNumberFormat="1" applyFont="1" applyFill="1" applyBorder="1" applyAlignment="1">
      <alignment horizontal="right" vertical="center"/>
    </xf>
    <xf numFmtId="49" fontId="7" fillId="4" borderId="68" xfId="0" applyNumberFormat="1" applyFont="1" applyFill="1" applyBorder="1" applyAlignment="1">
      <alignment vertical="center"/>
    </xf>
    <xf numFmtId="49" fontId="6" fillId="4" borderId="2" xfId="0" applyNumberFormat="1" applyFont="1" applyFill="1" applyBorder="1" applyAlignment="1">
      <alignment horizontal="centerContinuous" vertical="center"/>
    </xf>
    <xf numFmtId="165" fontId="14" fillId="5" borderId="70" xfId="0" applyNumberFormat="1" applyFont="1" applyFill="1" applyBorder="1" applyAlignment="1">
      <alignment horizontal="right" vertical="center"/>
    </xf>
    <xf numFmtId="0" fontId="13" fillId="4" borderId="71" xfId="0" applyFont="1" applyFill="1" applyBorder="1" applyAlignment="1">
      <alignment horizontal="center" vertical="top"/>
    </xf>
    <xf numFmtId="165" fontId="14" fillId="5" borderId="73" xfId="0" applyNumberFormat="1" applyFont="1" applyFill="1" applyBorder="1" applyAlignment="1">
      <alignment horizontal="right" vertical="center"/>
    </xf>
    <xf numFmtId="165" fontId="8" fillId="5" borderId="75" xfId="0" applyNumberFormat="1" applyFont="1" applyFill="1" applyBorder="1" applyAlignment="1">
      <alignment horizontal="right" vertical="center"/>
    </xf>
    <xf numFmtId="49" fontId="6" fillId="4" borderId="72" xfId="0" applyNumberFormat="1" applyFont="1" applyFill="1" applyBorder="1" applyAlignment="1">
      <alignment horizontal="centerContinuous" vertical="center"/>
    </xf>
    <xf numFmtId="166" fontId="14" fillId="5" borderId="81" xfId="0" applyNumberFormat="1" applyFont="1" applyFill="1" applyBorder="1" applyAlignment="1">
      <alignment horizontal="right" vertical="center"/>
    </xf>
    <xf numFmtId="165" fontId="6" fillId="5" borderId="21" xfId="0" applyNumberFormat="1" applyFont="1" applyFill="1" applyBorder="1" applyAlignment="1" applyProtection="1">
      <alignment horizontal="right" vertical="center"/>
      <protection locked="0"/>
    </xf>
    <xf numFmtId="165" fontId="6" fillId="5" borderId="22" xfId="0" applyNumberFormat="1" applyFont="1" applyFill="1" applyBorder="1" applyAlignment="1" applyProtection="1">
      <alignment horizontal="right" vertical="center"/>
      <protection locked="0"/>
    </xf>
    <xf numFmtId="165" fontId="6" fillId="5" borderId="13" xfId="0" applyNumberFormat="1" applyFont="1" applyFill="1" applyBorder="1" applyAlignment="1" applyProtection="1">
      <alignment horizontal="right" vertical="center"/>
      <protection locked="0"/>
    </xf>
    <xf numFmtId="165" fontId="6" fillId="5" borderId="14" xfId="0" applyNumberFormat="1" applyFont="1" applyFill="1" applyBorder="1" applyAlignment="1" applyProtection="1">
      <alignment horizontal="right" vertical="center"/>
      <protection locked="0"/>
    </xf>
    <xf numFmtId="165" fontId="6" fillId="5" borderId="39" xfId="0" applyNumberFormat="1" applyFont="1" applyFill="1" applyBorder="1" applyAlignment="1" applyProtection="1">
      <alignment horizontal="right" vertical="center"/>
      <protection locked="0"/>
    </xf>
    <xf numFmtId="165" fontId="6" fillId="5" borderId="55" xfId="0" applyNumberFormat="1" applyFont="1" applyFill="1" applyBorder="1" applyAlignment="1" applyProtection="1">
      <alignment horizontal="right" vertical="center"/>
      <protection locked="0"/>
    </xf>
    <xf numFmtId="165" fontId="14" fillId="5" borderId="84" xfId="0" applyNumberFormat="1" applyFont="1" applyFill="1" applyBorder="1" applyAlignment="1">
      <alignment horizontal="right" vertical="center"/>
    </xf>
    <xf numFmtId="0" fontId="13" fillId="4" borderId="85" xfId="0" applyFont="1" applyFill="1" applyBorder="1" applyAlignment="1">
      <alignment horizontal="center" vertical="top"/>
    </xf>
    <xf numFmtId="49" fontId="6" fillId="4" borderId="82" xfId="0" applyNumberFormat="1" applyFont="1" applyFill="1" applyBorder="1" applyAlignment="1">
      <alignment horizontal="centerContinuous" vertical="center"/>
    </xf>
    <xf numFmtId="49" fontId="6" fillId="4" borderId="86" xfId="0" applyNumberFormat="1" applyFont="1" applyFill="1" applyBorder="1" applyAlignment="1">
      <alignment horizontal="centerContinuous" vertical="center"/>
    </xf>
    <xf numFmtId="165" fontId="8" fillId="4" borderId="88" xfId="0" applyNumberFormat="1" applyFont="1" applyFill="1" applyBorder="1" applyAlignment="1">
      <alignment horizontal="centerContinuous" vertical="center"/>
    </xf>
    <xf numFmtId="49" fontId="7" fillId="4" borderId="89" xfId="0" applyNumberFormat="1" applyFont="1" applyFill="1" applyBorder="1" applyAlignment="1">
      <alignment horizontal="left" vertical="center"/>
    </xf>
    <xf numFmtId="49" fontId="7" fillId="4" borderId="89" xfId="0" applyNumberFormat="1" applyFont="1" applyFill="1" applyBorder="1" applyAlignment="1">
      <alignment horizontal="right" vertical="center"/>
    </xf>
    <xf numFmtId="49" fontId="7" fillId="4" borderId="90" xfId="0" applyNumberFormat="1" applyFont="1" applyFill="1" applyBorder="1" applyAlignment="1">
      <alignment horizontal="left" vertical="center"/>
    </xf>
    <xf numFmtId="49" fontId="7" fillId="4" borderId="73" xfId="0" applyNumberFormat="1" applyFont="1" applyFill="1" applyBorder="1" applyAlignment="1">
      <alignment horizontal="left" vertical="center"/>
    </xf>
    <xf numFmtId="49" fontId="7" fillId="4" borderId="70" xfId="0" applyNumberFormat="1" applyFont="1" applyFill="1" applyBorder="1" applyAlignment="1">
      <alignment horizontal="left" vertical="center"/>
    </xf>
    <xf numFmtId="49" fontId="7" fillId="4" borderId="81" xfId="0" applyNumberFormat="1" applyFont="1" applyFill="1" applyBorder="1" applyAlignment="1">
      <alignment horizontal="left" vertical="center"/>
    </xf>
    <xf numFmtId="165" fontId="14" fillId="5" borderId="93" xfId="0" applyNumberFormat="1" applyFont="1" applyFill="1" applyBorder="1" applyAlignment="1">
      <alignment horizontal="right" vertical="center"/>
    </xf>
    <xf numFmtId="165" fontId="14" fillId="5" borderId="95" xfId="0" applyNumberFormat="1" applyFont="1" applyFill="1" applyBorder="1" applyAlignment="1">
      <alignment horizontal="right" vertical="center"/>
    </xf>
    <xf numFmtId="165" fontId="7" fillId="3" borderId="0" xfId="0" applyNumberFormat="1" applyFont="1" applyFill="1" applyAlignment="1">
      <alignment vertical="center"/>
    </xf>
    <xf numFmtId="165" fontId="14" fillId="5" borderId="97" xfId="0" applyNumberFormat="1" applyFont="1" applyFill="1" applyBorder="1" applyAlignment="1">
      <alignment horizontal="right" vertical="center"/>
    </xf>
    <xf numFmtId="0" fontId="7" fillId="3" borderId="0" xfId="0" applyFont="1" applyFill="1" applyAlignment="1" applyProtection="1">
      <alignment vertical="center"/>
      <protection hidden="1"/>
    </xf>
    <xf numFmtId="0" fontId="21" fillId="3" borderId="0" xfId="0" applyFont="1" applyFill="1" applyAlignment="1">
      <alignment vertical="center"/>
    </xf>
    <xf numFmtId="165" fontId="14" fillId="5" borderId="98" xfId="0" applyNumberFormat="1" applyFont="1" applyFill="1" applyBorder="1" applyAlignment="1">
      <alignment horizontal="right" vertical="center"/>
    </xf>
    <xf numFmtId="0" fontId="17" fillId="0" borderId="0" xfId="1" applyFont="1" applyAlignment="1">
      <alignment horizontal="center" vertical="top"/>
    </xf>
    <xf numFmtId="0" fontId="15" fillId="0" borderId="0" xfId="1" applyFont="1" applyAlignment="1">
      <alignment horizontal="left" vertical="top"/>
    </xf>
    <xf numFmtId="0" fontId="7" fillId="3" borderId="0" xfId="1" applyFont="1" applyFill="1" applyAlignment="1">
      <alignment vertical="center"/>
    </xf>
    <xf numFmtId="0" fontId="7" fillId="3" borderId="0" xfId="1" applyFont="1" applyFill="1" applyAlignment="1">
      <alignment horizontal="center" vertical="center"/>
    </xf>
    <xf numFmtId="0" fontId="9" fillId="3" borderId="0" xfId="1" applyFont="1" applyFill="1" applyAlignment="1">
      <alignment vertical="center"/>
    </xf>
    <xf numFmtId="0" fontId="9" fillId="0" borderId="0" xfId="1" applyFont="1" applyAlignment="1">
      <alignment vertical="center"/>
    </xf>
    <xf numFmtId="49" fontId="9" fillId="0" borderId="0" xfId="1" applyNumberFormat="1" applyFont="1" applyAlignment="1">
      <alignment vertical="center"/>
    </xf>
    <xf numFmtId="0" fontId="9" fillId="0" borderId="0" xfId="1" quotePrefix="1" applyFont="1" applyAlignment="1">
      <alignment vertical="top"/>
    </xf>
    <xf numFmtId="49" fontId="9" fillId="0" borderId="0" xfId="1" applyNumberFormat="1" applyFont="1" applyAlignment="1">
      <alignment vertical="top"/>
    </xf>
    <xf numFmtId="0" fontId="11" fillId="3" borderId="0" xfId="1" applyFont="1" applyFill="1" applyAlignment="1">
      <alignment vertical="center"/>
    </xf>
    <xf numFmtId="0" fontId="7" fillId="0" borderId="2" xfId="1" applyFont="1" applyBorder="1" applyAlignment="1">
      <alignment vertical="center"/>
    </xf>
    <xf numFmtId="49" fontId="7" fillId="0" borderId="2" xfId="1" applyNumberFormat="1" applyFont="1" applyBorder="1" applyAlignment="1">
      <alignment vertical="center"/>
    </xf>
    <xf numFmtId="49" fontId="11" fillId="0" borderId="2" xfId="1" applyNumberFormat="1" applyFont="1" applyBorder="1" applyAlignment="1">
      <alignment vertical="center"/>
    </xf>
    <xf numFmtId="49" fontId="12" fillId="0" borderId="2" xfId="1" applyNumberFormat="1" applyFont="1" applyBorder="1" applyAlignment="1">
      <alignment horizontal="right" vertical="center"/>
    </xf>
    <xf numFmtId="0" fontId="7" fillId="3" borderId="5" xfId="1" applyFont="1" applyFill="1" applyBorder="1" applyAlignment="1">
      <alignment vertical="center"/>
    </xf>
    <xf numFmtId="0" fontId="13" fillId="4" borderId="3" xfId="1" applyFont="1" applyFill="1" applyBorder="1" applyAlignment="1">
      <alignment horizontal="center" vertical="top"/>
    </xf>
    <xf numFmtId="0" fontId="13" fillId="4" borderId="56" xfId="1" applyFont="1" applyFill="1" applyBorder="1" applyAlignment="1">
      <alignment horizontal="center" vertical="top"/>
    </xf>
    <xf numFmtId="49" fontId="8" fillId="4" borderId="54" xfId="1" applyNumberFormat="1" applyFont="1" applyFill="1" applyBorder="1" applyAlignment="1">
      <alignment vertical="center"/>
    </xf>
    <xf numFmtId="49" fontId="8" fillId="4" borderId="37" xfId="1" applyNumberFormat="1" applyFont="1" applyFill="1" applyBorder="1" applyAlignment="1">
      <alignment horizontal="left" vertical="center"/>
    </xf>
    <xf numFmtId="49" fontId="8" fillId="4" borderId="37" xfId="1" applyNumberFormat="1" applyFont="1" applyFill="1" applyBorder="1" applyAlignment="1">
      <alignment horizontal="right" vertical="center"/>
    </xf>
    <xf numFmtId="49" fontId="8" fillId="4" borderId="38" xfId="1" applyNumberFormat="1" applyFont="1" applyFill="1" applyBorder="1" applyAlignment="1">
      <alignment horizontal="left" vertical="center"/>
    </xf>
    <xf numFmtId="49" fontId="7" fillId="4" borderId="50" xfId="1" applyNumberFormat="1" applyFont="1" applyFill="1" applyBorder="1" applyAlignment="1">
      <alignment vertical="center"/>
    </xf>
    <xf numFmtId="49" fontId="7" fillId="4" borderId="73" xfId="1" applyNumberFormat="1" applyFont="1" applyFill="1" applyBorder="1" applyAlignment="1">
      <alignment horizontal="left" vertical="center"/>
    </xf>
    <xf numFmtId="49" fontId="7" fillId="4" borderId="19" xfId="1" applyNumberFormat="1" applyFont="1" applyFill="1" applyBorder="1" applyAlignment="1">
      <alignment horizontal="left" vertical="center"/>
    </xf>
    <xf numFmtId="49" fontId="7" fillId="4" borderId="19" xfId="1" applyNumberFormat="1" applyFont="1" applyFill="1" applyBorder="1" applyAlignment="1">
      <alignment horizontal="right" vertical="center"/>
    </xf>
    <xf numFmtId="49" fontId="7" fillId="4" borderId="20" xfId="1" applyNumberFormat="1" applyFont="1" applyFill="1" applyBorder="1" applyAlignment="1">
      <alignment horizontal="left" vertical="center"/>
    </xf>
    <xf numFmtId="49" fontId="7" fillId="4" borderId="28" xfId="1" applyNumberFormat="1" applyFont="1" applyFill="1" applyBorder="1" applyAlignment="1">
      <alignment vertical="center"/>
    </xf>
    <xf numFmtId="49" fontId="7" fillId="4" borderId="70" xfId="1" applyNumberFormat="1" applyFont="1" applyFill="1" applyBorder="1" applyAlignment="1">
      <alignment horizontal="left" vertical="center"/>
    </xf>
    <xf numFmtId="49" fontId="7" fillId="4" borderId="11" xfId="1" applyNumberFormat="1" applyFont="1" applyFill="1" applyBorder="1" applyAlignment="1">
      <alignment horizontal="left" vertical="center"/>
    </xf>
    <xf numFmtId="49" fontId="7" fillId="4" borderId="11" xfId="1" applyNumberFormat="1" applyFont="1" applyFill="1" applyBorder="1" applyAlignment="1">
      <alignment horizontal="right" vertical="center"/>
    </xf>
    <xf numFmtId="49" fontId="7" fillId="4" borderId="12" xfId="1" applyNumberFormat="1" applyFont="1" applyFill="1" applyBorder="1" applyAlignment="1">
      <alignment horizontal="left" vertical="center"/>
    </xf>
    <xf numFmtId="49" fontId="6" fillId="4" borderId="54" xfId="1" applyNumberFormat="1" applyFont="1" applyFill="1" applyBorder="1" applyAlignment="1">
      <alignment vertical="center"/>
    </xf>
    <xf numFmtId="49" fontId="6" fillId="4" borderId="37" xfId="1" applyNumberFormat="1" applyFont="1" applyFill="1" applyBorder="1" applyAlignment="1">
      <alignment horizontal="left" vertical="center"/>
    </xf>
    <xf numFmtId="49" fontId="6" fillId="4" borderId="37" xfId="1" applyNumberFormat="1" applyFont="1" applyFill="1" applyBorder="1" applyAlignment="1">
      <alignment horizontal="right" vertical="center"/>
    </xf>
    <xf numFmtId="49" fontId="6" fillId="4" borderId="38" xfId="1" applyNumberFormat="1" applyFont="1" applyFill="1" applyBorder="1" applyAlignment="1">
      <alignment horizontal="left" vertical="center"/>
    </xf>
    <xf numFmtId="49" fontId="7" fillId="4" borderId="6" xfId="1" applyNumberFormat="1" applyFont="1" applyFill="1" applyBorder="1" applyAlignment="1">
      <alignment vertical="center"/>
    </xf>
    <xf numFmtId="49" fontId="6" fillId="4" borderId="7" xfId="1" applyNumberFormat="1" applyFont="1" applyFill="1" applyBorder="1" applyAlignment="1">
      <alignment horizontal="left" vertical="center"/>
    </xf>
    <xf numFmtId="49" fontId="6" fillId="4" borderId="7" xfId="1" applyNumberFormat="1" applyFont="1" applyFill="1" applyBorder="1" applyAlignment="1">
      <alignment horizontal="right" vertical="center"/>
    </xf>
    <xf numFmtId="49" fontId="6" fillId="4" borderId="8" xfId="1" applyNumberFormat="1" applyFont="1" applyFill="1" applyBorder="1" applyAlignment="1">
      <alignment horizontal="left" vertical="center"/>
    </xf>
    <xf numFmtId="49" fontId="6" fillId="4" borderId="30" xfId="1" applyNumberFormat="1" applyFont="1" applyFill="1" applyBorder="1" applyAlignment="1">
      <alignment horizontal="centerContinuous" vertical="center"/>
    </xf>
    <xf numFmtId="49" fontId="6" fillId="4" borderId="45" xfId="1" applyNumberFormat="1" applyFont="1" applyFill="1" applyBorder="1" applyAlignment="1">
      <alignment horizontal="centerContinuous" vertical="center"/>
    </xf>
    <xf numFmtId="0" fontId="15" fillId="0" borderId="29" xfId="1" applyFont="1" applyBorder="1"/>
    <xf numFmtId="0" fontId="16" fillId="0" borderId="29" xfId="1" applyFont="1" applyBorder="1"/>
    <xf numFmtId="0" fontId="16" fillId="0" borderId="29" xfId="1" applyFont="1" applyBorder="1" applyAlignment="1">
      <alignment horizontal="right"/>
    </xf>
    <xf numFmtId="49" fontId="8" fillId="4" borderId="101" xfId="0" applyNumberFormat="1" applyFont="1" applyFill="1" applyBorder="1" applyAlignment="1">
      <alignment vertical="center"/>
    </xf>
    <xf numFmtId="49" fontId="8" fillId="4" borderId="102" xfId="0" applyNumberFormat="1" applyFont="1" applyFill="1" applyBorder="1" applyAlignment="1">
      <alignment horizontal="left" vertical="center"/>
    </xf>
    <xf numFmtId="49" fontId="8" fillId="4" borderId="102" xfId="0" applyNumberFormat="1" applyFont="1" applyFill="1" applyBorder="1" applyAlignment="1">
      <alignment horizontal="right" vertical="center"/>
    </xf>
    <xf numFmtId="49" fontId="14" fillId="4" borderId="103" xfId="0" applyNumberFormat="1" applyFont="1" applyFill="1" applyBorder="1" applyAlignment="1">
      <alignment horizontal="left" vertical="center"/>
    </xf>
    <xf numFmtId="165" fontId="6" fillId="5" borderId="104" xfId="0" applyNumberFormat="1" applyFont="1" applyFill="1" applyBorder="1" applyAlignment="1">
      <alignment horizontal="right" vertical="center"/>
    </xf>
    <xf numFmtId="165" fontId="6" fillId="5" borderId="105" xfId="0" applyNumberFormat="1" applyFont="1" applyFill="1" applyBorder="1" applyAlignment="1">
      <alignment horizontal="right" vertical="center"/>
    </xf>
    <xf numFmtId="165" fontId="6" fillId="5" borderId="106" xfId="0" applyNumberFormat="1" applyFont="1" applyFill="1" applyBorder="1" applyAlignment="1">
      <alignment horizontal="right" vertical="center"/>
    </xf>
    <xf numFmtId="49" fontId="14" fillId="4" borderId="63" xfId="0" applyNumberFormat="1" applyFont="1" applyFill="1" applyBorder="1" applyAlignment="1">
      <alignment vertical="center"/>
    </xf>
    <xf numFmtId="49" fontId="14" fillId="4" borderId="42" xfId="0" applyNumberFormat="1" applyFont="1" applyFill="1" applyBorder="1" applyAlignment="1">
      <alignment horizontal="left" vertical="center"/>
    </xf>
    <xf numFmtId="49" fontId="14" fillId="4" borderId="42" xfId="0" applyNumberFormat="1" applyFont="1" applyFill="1" applyBorder="1" applyAlignment="1">
      <alignment horizontal="right" vertical="center"/>
    </xf>
    <xf numFmtId="49" fontId="14" fillId="4" borderId="43" xfId="0" applyNumberFormat="1" applyFont="1" applyFill="1" applyBorder="1" applyAlignment="1">
      <alignment horizontal="left" vertical="center"/>
    </xf>
    <xf numFmtId="165" fontId="14" fillId="5" borderId="107" xfId="0" applyNumberFormat="1" applyFont="1" applyFill="1" applyBorder="1" applyAlignment="1">
      <alignment horizontal="right" vertical="center"/>
    </xf>
    <xf numFmtId="165" fontId="14" fillId="5" borderId="108" xfId="0" applyNumberFormat="1" applyFont="1" applyFill="1" applyBorder="1" applyAlignment="1">
      <alignment horizontal="right" vertical="center"/>
    </xf>
    <xf numFmtId="165" fontId="8" fillId="4" borderId="2" xfId="0" applyNumberFormat="1" applyFont="1" applyFill="1" applyBorder="1" applyAlignment="1">
      <alignment horizontal="centerContinuous" vertical="center"/>
    </xf>
    <xf numFmtId="165" fontId="8" fillId="4" borderId="109" xfId="0" applyNumberFormat="1" applyFont="1" applyFill="1" applyBorder="1" applyAlignment="1">
      <alignment horizontal="centerContinuous" vertical="center"/>
    </xf>
    <xf numFmtId="165" fontId="6" fillId="5" borderId="48" xfId="0" applyNumberFormat="1" applyFont="1" applyFill="1" applyBorder="1" applyAlignment="1">
      <alignment horizontal="right" vertical="center"/>
    </xf>
    <xf numFmtId="0" fontId="24" fillId="0" borderId="0" xfId="0" applyFont="1" applyAlignment="1">
      <alignment vertical="center"/>
    </xf>
    <xf numFmtId="49" fontId="7" fillId="4" borderId="110" xfId="0" applyNumberFormat="1" applyFont="1" applyFill="1" applyBorder="1" applyAlignment="1">
      <alignment vertical="center"/>
    </xf>
    <xf numFmtId="166" fontId="14" fillId="5" borderId="97" xfId="0" applyNumberFormat="1" applyFont="1" applyFill="1" applyBorder="1" applyAlignment="1">
      <alignment horizontal="right" vertical="center"/>
    </xf>
    <xf numFmtId="49" fontId="7" fillId="4" borderId="111" xfId="0" applyNumberFormat="1" applyFont="1" applyFill="1" applyBorder="1" applyAlignment="1">
      <alignment vertical="center"/>
    </xf>
    <xf numFmtId="167" fontId="14" fillId="5" borderId="21" xfId="0" applyNumberFormat="1" applyFont="1" applyFill="1" applyBorder="1" applyAlignment="1">
      <alignment horizontal="right" vertical="center"/>
    </xf>
    <xf numFmtId="49" fontId="7" fillId="4" borderId="0" xfId="0" applyNumberFormat="1" applyFont="1" applyFill="1" applyAlignment="1">
      <alignment horizontal="left" vertical="center"/>
    </xf>
    <xf numFmtId="49" fontId="7" fillId="4" borderId="0" xfId="0" applyNumberFormat="1" applyFont="1" applyFill="1" applyAlignment="1">
      <alignment horizontal="right" vertical="center"/>
    </xf>
    <xf numFmtId="49" fontId="7" fillId="4" borderId="112" xfId="0" applyNumberFormat="1" applyFont="1" applyFill="1" applyBorder="1" applyAlignment="1">
      <alignment horizontal="left" vertical="center"/>
    </xf>
    <xf numFmtId="168" fontId="14" fillId="5" borderId="26" xfId="0" applyNumberFormat="1" applyFont="1" applyFill="1" applyBorder="1" applyAlignment="1">
      <alignment horizontal="right" vertical="center"/>
    </xf>
    <xf numFmtId="49" fontId="7" fillId="4" borderId="113" xfId="0" applyNumberFormat="1" applyFont="1" applyFill="1" applyBorder="1" applyAlignment="1">
      <alignment horizontal="left" vertical="center"/>
    </xf>
    <xf numFmtId="49" fontId="7" fillId="4" borderId="113" xfId="0" applyNumberFormat="1" applyFont="1" applyFill="1" applyBorder="1" applyAlignment="1">
      <alignment horizontal="right" vertical="center"/>
    </xf>
    <xf numFmtId="49" fontId="7" fillId="4" borderId="114" xfId="0" applyNumberFormat="1" applyFont="1" applyFill="1" applyBorder="1" applyAlignment="1">
      <alignment horizontal="left" vertical="center"/>
    </xf>
    <xf numFmtId="165" fontId="14" fillId="5" borderId="115" xfId="0" applyNumberFormat="1" applyFont="1" applyFill="1" applyBorder="1" applyAlignment="1">
      <alignment horizontal="right" vertical="center"/>
    </xf>
    <xf numFmtId="0" fontId="7" fillId="4" borderId="23" xfId="0" applyFont="1" applyFill="1" applyBorder="1" applyAlignment="1">
      <alignment vertical="center"/>
    </xf>
    <xf numFmtId="49" fontId="6" fillId="4" borderId="88" xfId="0" applyNumberFormat="1" applyFont="1" applyFill="1" applyBorder="1" applyAlignment="1">
      <alignment horizontal="centerContinuous" vertical="center"/>
    </xf>
    <xf numFmtId="49" fontId="14" fillId="4" borderId="116" xfId="0" applyNumberFormat="1" applyFont="1" applyFill="1" applyBorder="1" applyAlignment="1">
      <alignment vertical="center"/>
    </xf>
    <xf numFmtId="49" fontId="14" fillId="4" borderId="91" xfId="0" applyNumberFormat="1" applyFont="1" applyFill="1" applyBorder="1" applyAlignment="1">
      <alignment horizontal="left" vertical="center"/>
    </xf>
    <xf numFmtId="49" fontId="14" fillId="4" borderId="91" xfId="0" applyNumberFormat="1" applyFont="1" applyFill="1" applyBorder="1" applyAlignment="1">
      <alignment horizontal="right" vertical="center"/>
    </xf>
    <xf numFmtId="49" fontId="14" fillId="4" borderId="92" xfId="0" applyNumberFormat="1" applyFont="1" applyFill="1" applyBorder="1" applyAlignment="1">
      <alignment horizontal="left" vertical="center"/>
    </xf>
    <xf numFmtId="0" fontId="9" fillId="4" borderId="0" xfId="0" applyFont="1" applyFill="1" applyAlignment="1">
      <alignment vertical="center"/>
    </xf>
    <xf numFmtId="165" fontId="7" fillId="5" borderId="39" xfId="0" applyNumberFormat="1" applyFont="1" applyFill="1" applyBorder="1" applyAlignment="1">
      <alignment horizontal="right" vertical="center"/>
    </xf>
    <xf numFmtId="165" fontId="7" fillId="5" borderId="117" xfId="0" applyNumberFormat="1" applyFont="1" applyFill="1" applyBorder="1" applyAlignment="1">
      <alignment horizontal="right" vertical="center"/>
    </xf>
    <xf numFmtId="165" fontId="7" fillId="5" borderId="93" xfId="0" applyNumberFormat="1" applyFont="1" applyFill="1" applyBorder="1" applyAlignment="1">
      <alignment horizontal="right" vertical="center"/>
    </xf>
    <xf numFmtId="165" fontId="7" fillId="5" borderId="44" xfId="0" applyNumberFormat="1" applyFont="1" applyFill="1" applyBorder="1" applyAlignment="1">
      <alignment horizontal="right" vertical="center"/>
    </xf>
    <xf numFmtId="165" fontId="6" fillId="4" borderId="119" xfId="0" applyNumberFormat="1" applyFont="1" applyFill="1" applyBorder="1" applyAlignment="1">
      <alignment horizontal="centerContinuous" vertical="center"/>
    </xf>
    <xf numFmtId="165" fontId="6" fillId="5" borderId="39" xfId="1" applyNumberFormat="1" applyFont="1" applyFill="1" applyBorder="1" applyAlignment="1" applyProtection="1">
      <alignment horizontal="right" vertical="center"/>
      <protection locked="0"/>
    </xf>
    <xf numFmtId="165" fontId="6" fillId="5" borderId="55" xfId="1" applyNumberFormat="1" applyFont="1" applyFill="1" applyBorder="1" applyAlignment="1" applyProtection="1">
      <alignment horizontal="right" vertical="center"/>
      <protection locked="0"/>
    </xf>
    <xf numFmtId="165" fontId="7" fillId="5" borderId="21" xfId="1" applyNumberFormat="1" applyFont="1" applyFill="1" applyBorder="1" applyAlignment="1" applyProtection="1">
      <alignment horizontal="right" vertical="center"/>
      <protection locked="0"/>
    </xf>
    <xf numFmtId="165" fontId="7" fillId="5" borderId="117" xfId="1" applyNumberFormat="1" applyFont="1" applyFill="1" applyBorder="1" applyAlignment="1" applyProtection="1">
      <alignment horizontal="right" vertical="center"/>
      <protection locked="0"/>
    </xf>
    <xf numFmtId="165" fontId="7" fillId="5" borderId="13" xfId="1" applyNumberFormat="1" applyFont="1" applyFill="1" applyBorder="1" applyAlignment="1" applyProtection="1">
      <alignment horizontal="right" vertical="center"/>
      <protection locked="0"/>
    </xf>
    <xf numFmtId="165" fontId="6" fillId="4" borderId="119" xfId="1" applyNumberFormat="1" applyFont="1" applyFill="1" applyBorder="1" applyAlignment="1">
      <alignment horizontal="centerContinuous" vertical="center"/>
    </xf>
    <xf numFmtId="0" fontId="9" fillId="4" borderId="0" xfId="1" applyFont="1" applyFill="1" applyAlignment="1">
      <alignment vertical="center"/>
    </xf>
    <xf numFmtId="165" fontId="7" fillId="5" borderId="21" xfId="0" applyNumberFormat="1" applyFont="1" applyFill="1" applyBorder="1" applyAlignment="1" applyProtection="1">
      <alignment horizontal="right" vertical="center"/>
      <protection locked="0"/>
    </xf>
    <xf numFmtId="165" fontId="7" fillId="5" borderId="117" xfId="0" applyNumberFormat="1" applyFont="1" applyFill="1" applyBorder="1" applyAlignment="1" applyProtection="1">
      <alignment horizontal="right" vertical="center"/>
      <protection locked="0"/>
    </xf>
    <xf numFmtId="165" fontId="7" fillId="5" borderId="13" xfId="0" applyNumberFormat="1" applyFont="1" applyFill="1" applyBorder="1" applyAlignment="1" applyProtection="1">
      <alignment horizontal="right" vertical="center"/>
      <protection locked="0"/>
    </xf>
    <xf numFmtId="165" fontId="7" fillId="5" borderId="26" xfId="0" applyNumberFormat="1" applyFont="1" applyFill="1" applyBorder="1" applyAlignment="1" applyProtection="1">
      <alignment horizontal="right" vertical="center"/>
      <protection locked="0"/>
    </xf>
    <xf numFmtId="49" fontId="6" fillId="4" borderId="64" xfId="0" applyNumberFormat="1" applyFont="1" applyFill="1" applyBorder="1" applyAlignment="1" applyProtection="1">
      <alignment horizontal="centerContinuous" vertical="center"/>
      <protection locked="0"/>
    </xf>
    <xf numFmtId="165" fontId="6" fillId="5" borderId="58" xfId="0" applyNumberFormat="1" applyFont="1" applyFill="1" applyBorder="1" applyAlignment="1">
      <alignment horizontal="right" vertical="center"/>
    </xf>
    <xf numFmtId="165" fontId="6" fillId="5" borderId="75" xfId="0" applyNumberFormat="1" applyFont="1" applyFill="1" applyBorder="1" applyAlignment="1">
      <alignment horizontal="right" vertical="center"/>
    </xf>
    <xf numFmtId="165" fontId="6" fillId="5" borderId="55" xfId="0" applyNumberFormat="1" applyFont="1" applyFill="1" applyBorder="1" applyAlignment="1">
      <alignment horizontal="right" vertical="center"/>
    </xf>
    <xf numFmtId="165" fontId="7" fillId="5" borderId="59" xfId="0" applyNumberFormat="1" applyFont="1" applyFill="1" applyBorder="1" applyAlignment="1">
      <alignment horizontal="right" vertical="center"/>
    </xf>
    <xf numFmtId="165" fontId="7" fillId="5" borderId="73" xfId="0" applyNumberFormat="1" applyFont="1" applyFill="1" applyBorder="1" applyAlignment="1">
      <alignment horizontal="right" vertical="center"/>
    </xf>
    <xf numFmtId="165" fontId="7" fillId="5" borderId="22" xfId="0" applyNumberFormat="1" applyFont="1" applyFill="1" applyBorder="1" applyAlignment="1">
      <alignment horizontal="right" vertical="center"/>
    </xf>
    <xf numFmtId="165" fontId="7" fillId="5" borderId="60" xfId="0" applyNumberFormat="1" applyFont="1" applyFill="1" applyBorder="1" applyAlignment="1">
      <alignment horizontal="right" vertical="center"/>
    </xf>
    <xf numFmtId="165" fontId="7" fillId="5" borderId="70" xfId="0" applyNumberFormat="1" applyFont="1" applyFill="1" applyBorder="1" applyAlignment="1">
      <alignment horizontal="right" vertical="center"/>
    </xf>
    <xf numFmtId="165" fontId="7" fillId="5" borderId="14" xfId="0" applyNumberFormat="1" applyFont="1" applyFill="1" applyBorder="1" applyAlignment="1">
      <alignment horizontal="right" vertical="center"/>
    </xf>
    <xf numFmtId="165" fontId="7" fillId="5" borderId="61" xfId="0" applyNumberFormat="1" applyFont="1" applyFill="1" applyBorder="1" applyAlignment="1">
      <alignment horizontal="right" vertical="center"/>
    </xf>
    <xf numFmtId="165" fontId="7" fillId="5" borderId="81" xfId="0" applyNumberFormat="1" applyFont="1" applyFill="1" applyBorder="1" applyAlignment="1">
      <alignment horizontal="right" vertical="center"/>
    </xf>
    <xf numFmtId="165" fontId="7" fillId="5" borderId="27" xfId="0" applyNumberFormat="1" applyFont="1" applyFill="1" applyBorder="1" applyAlignment="1">
      <alignment horizontal="right" vertical="center"/>
    </xf>
    <xf numFmtId="165" fontId="7" fillId="5" borderId="62" xfId="0" applyNumberFormat="1" applyFont="1" applyFill="1" applyBorder="1" applyAlignment="1">
      <alignment horizontal="right" vertical="center"/>
    </xf>
    <xf numFmtId="165" fontId="7" fillId="5" borderId="120" xfId="0" applyNumberFormat="1" applyFont="1" applyFill="1" applyBorder="1" applyAlignment="1">
      <alignment horizontal="right" vertical="center"/>
    </xf>
    <xf numFmtId="165" fontId="7" fillId="5" borderId="17" xfId="0" applyNumberFormat="1" applyFont="1" applyFill="1" applyBorder="1" applyAlignment="1">
      <alignment horizontal="right" vertical="center"/>
    </xf>
    <xf numFmtId="165" fontId="6" fillId="5" borderId="74" xfId="0" applyNumberFormat="1" applyFont="1" applyFill="1" applyBorder="1" applyAlignment="1">
      <alignment horizontal="right" vertical="center"/>
    </xf>
    <xf numFmtId="165" fontId="6" fillId="5" borderId="107" xfId="0" applyNumberFormat="1" applyFont="1" applyFill="1" applyBorder="1" applyAlignment="1">
      <alignment horizontal="right" vertical="center"/>
    </xf>
    <xf numFmtId="165" fontId="6" fillId="5" borderId="83" xfId="0" applyNumberFormat="1" applyFont="1" applyFill="1" applyBorder="1" applyAlignment="1">
      <alignment horizontal="right" vertical="center"/>
    </xf>
    <xf numFmtId="165" fontId="6" fillId="5" borderId="39" xfId="0" applyNumberFormat="1" applyFont="1" applyFill="1" applyBorder="1" applyAlignment="1">
      <alignment horizontal="right" vertical="center"/>
    </xf>
    <xf numFmtId="165" fontId="7" fillId="5" borderId="21" xfId="0" applyNumberFormat="1" applyFont="1" applyFill="1" applyBorder="1" applyAlignment="1">
      <alignment horizontal="right" vertical="center"/>
    </xf>
    <xf numFmtId="165" fontId="7" fillId="5" borderId="13" xfId="0" applyNumberFormat="1" applyFont="1" applyFill="1" applyBorder="1" applyAlignment="1">
      <alignment horizontal="right" vertical="center"/>
    </xf>
    <xf numFmtId="165" fontId="7" fillId="5" borderId="26" xfId="0" applyNumberFormat="1" applyFont="1" applyFill="1" applyBorder="1" applyAlignment="1">
      <alignment horizontal="right" vertical="center"/>
    </xf>
    <xf numFmtId="165" fontId="7" fillId="5" borderId="16" xfId="0" applyNumberFormat="1" applyFont="1" applyFill="1" applyBorder="1" applyAlignment="1">
      <alignment horizontal="right" vertical="center"/>
    </xf>
    <xf numFmtId="165" fontId="6" fillId="5" borderId="44" xfId="0" applyNumberFormat="1" applyFont="1" applyFill="1" applyBorder="1" applyAlignment="1">
      <alignment horizontal="right" vertical="center"/>
    </xf>
    <xf numFmtId="166" fontId="6" fillId="5" borderId="76" xfId="0" applyNumberFormat="1" applyFont="1" applyFill="1" applyBorder="1" applyAlignment="1">
      <alignment horizontal="right" vertical="center"/>
    </xf>
    <xf numFmtId="166" fontId="6" fillId="5" borderId="39" xfId="0" applyNumberFormat="1" applyFont="1" applyFill="1" applyBorder="1" applyAlignment="1">
      <alignment horizontal="right" vertical="center"/>
    </xf>
    <xf numFmtId="166" fontId="7" fillId="5" borderId="77" xfId="0" applyNumberFormat="1" applyFont="1" applyFill="1" applyBorder="1" applyAlignment="1">
      <alignment horizontal="right" vertical="center"/>
    </xf>
    <xf numFmtId="166" fontId="7" fillId="5" borderId="21" xfId="0" applyNumberFormat="1" applyFont="1" applyFill="1" applyBorder="1" applyAlignment="1">
      <alignment horizontal="right" vertical="center"/>
    </xf>
    <xf numFmtId="166" fontId="7" fillId="5" borderId="78" xfId="0" applyNumberFormat="1" applyFont="1" applyFill="1" applyBorder="1" applyAlignment="1">
      <alignment horizontal="right" vertical="center"/>
    </xf>
    <xf numFmtId="166" fontId="7" fillId="5" borderId="13" xfId="0" applyNumberFormat="1" applyFont="1" applyFill="1" applyBorder="1" applyAlignment="1">
      <alignment horizontal="right" vertical="center"/>
    </xf>
    <xf numFmtId="166" fontId="7" fillId="5" borderId="79" xfId="0" applyNumberFormat="1" applyFont="1" applyFill="1" applyBorder="1" applyAlignment="1">
      <alignment horizontal="right" vertical="center"/>
    </xf>
    <xf numFmtId="166" fontId="7" fillId="5" borderId="26" xfId="0" applyNumberFormat="1" applyFont="1" applyFill="1" applyBorder="1" applyAlignment="1">
      <alignment horizontal="right" vertical="center"/>
    </xf>
    <xf numFmtId="166" fontId="7" fillId="5" borderId="80" xfId="0" applyNumberFormat="1" applyFont="1" applyFill="1" applyBorder="1" applyAlignment="1">
      <alignment horizontal="right" vertical="center"/>
    </xf>
    <xf numFmtId="166" fontId="7" fillId="5" borderId="16" xfId="0" applyNumberFormat="1" applyFont="1" applyFill="1" applyBorder="1" applyAlignment="1">
      <alignment horizontal="right" vertical="center"/>
    </xf>
    <xf numFmtId="166" fontId="6" fillId="5" borderId="87" xfId="0" applyNumberFormat="1" applyFont="1" applyFill="1" applyBorder="1" applyAlignment="1">
      <alignment horizontal="right" vertical="center"/>
    </xf>
    <xf numFmtId="166" fontId="6" fillId="5" borderId="44" xfId="0" applyNumberFormat="1" applyFont="1" applyFill="1" applyBorder="1" applyAlignment="1">
      <alignment horizontal="right" vertical="center"/>
    </xf>
    <xf numFmtId="165" fontId="6" fillId="4" borderId="88" xfId="0" applyNumberFormat="1" applyFont="1" applyFill="1" applyBorder="1" applyAlignment="1">
      <alignment horizontal="centerContinuous" vertical="center"/>
    </xf>
    <xf numFmtId="165" fontId="6" fillId="4" borderId="48" xfId="0" applyNumberFormat="1" applyFont="1" applyFill="1" applyBorder="1" applyAlignment="1">
      <alignment horizontal="centerContinuous" vertical="center"/>
    </xf>
    <xf numFmtId="165" fontId="6" fillId="4" borderId="64" xfId="0" applyNumberFormat="1" applyFont="1" applyFill="1" applyBorder="1" applyAlignment="1">
      <alignment horizontal="centerContinuous" vertical="center"/>
    </xf>
    <xf numFmtId="49" fontId="14" fillId="4" borderId="8" xfId="0" applyNumberFormat="1" applyFont="1" applyFill="1" applyBorder="1" applyAlignment="1">
      <alignment horizontal="centerContinuous" vertical="center"/>
    </xf>
    <xf numFmtId="49" fontId="14" fillId="4" borderId="25" xfId="0" applyNumberFormat="1" applyFont="1" applyFill="1" applyBorder="1" applyAlignment="1">
      <alignment horizontal="centerContinuous" vertical="center"/>
    </xf>
    <xf numFmtId="0" fontId="27" fillId="7" borderId="0" xfId="0" applyFont="1" applyFill="1" applyAlignment="1">
      <alignment vertical="center"/>
    </xf>
    <xf numFmtId="169" fontId="7" fillId="5" borderId="26" xfId="0" applyNumberFormat="1" applyFont="1" applyFill="1" applyBorder="1" applyAlignment="1">
      <alignment horizontal="right" vertical="center"/>
    </xf>
    <xf numFmtId="165" fontId="6" fillId="4" borderId="45" xfId="0" applyNumberFormat="1" applyFont="1" applyFill="1" applyBorder="1" applyAlignment="1">
      <alignment horizontal="centerContinuous" vertical="center"/>
    </xf>
    <xf numFmtId="167" fontId="7" fillId="5" borderId="34" xfId="0" applyNumberFormat="1" applyFont="1" applyFill="1" applyBorder="1" applyAlignment="1" applyProtection="1">
      <alignment horizontal="right" vertical="center"/>
      <protection locked="0"/>
    </xf>
    <xf numFmtId="166" fontId="7" fillId="5" borderId="26" xfId="0" applyNumberFormat="1" applyFont="1" applyFill="1" applyBorder="1" applyAlignment="1" applyProtection="1">
      <alignment horizontal="right" vertical="center"/>
      <protection locked="0"/>
    </xf>
    <xf numFmtId="0" fontId="9" fillId="0" borderId="0" xfId="0" quotePrefix="1" applyFont="1" applyAlignment="1">
      <alignment vertical="center"/>
    </xf>
    <xf numFmtId="164" fontId="7" fillId="3" borderId="0" xfId="0" applyNumberFormat="1" applyFont="1" applyFill="1" applyAlignment="1">
      <alignment vertical="center"/>
    </xf>
    <xf numFmtId="0" fontId="17" fillId="0" borderId="0" xfId="0" applyFont="1" applyAlignment="1" applyProtection="1">
      <alignment horizontal="center" vertical="top"/>
      <protection locked="0"/>
    </xf>
    <xf numFmtId="49" fontId="7" fillId="4" borderId="54" xfId="0" applyNumberFormat="1" applyFont="1" applyFill="1" applyBorder="1" applyAlignment="1">
      <alignment vertical="center"/>
    </xf>
    <xf numFmtId="165" fontId="14" fillId="5" borderId="120" xfId="0" applyNumberFormat="1" applyFont="1" applyFill="1" applyBorder="1" applyAlignment="1">
      <alignment horizontal="right" vertical="center"/>
    </xf>
    <xf numFmtId="166" fontId="14" fillId="5" borderId="73" xfId="0" applyNumberFormat="1" applyFont="1" applyFill="1" applyBorder="1" applyAlignment="1">
      <alignment horizontal="right" vertical="center"/>
    </xf>
    <xf numFmtId="166" fontId="14" fillId="5" borderId="122" xfId="0" applyNumberFormat="1" applyFont="1" applyFill="1" applyBorder="1" applyAlignment="1">
      <alignment horizontal="right" vertical="center"/>
    </xf>
    <xf numFmtId="167" fontId="14" fillId="5" borderId="73" xfId="0" applyNumberFormat="1" applyFont="1" applyFill="1" applyBorder="1" applyAlignment="1">
      <alignment horizontal="right" vertical="center"/>
    </xf>
    <xf numFmtId="168" fontId="14" fillId="5" borderId="81" xfId="0" applyNumberFormat="1" applyFont="1" applyFill="1" applyBorder="1" applyAlignment="1">
      <alignment horizontal="right" vertical="center"/>
    </xf>
    <xf numFmtId="165" fontId="14" fillId="5" borderId="125" xfId="0" applyNumberFormat="1" applyFont="1" applyFill="1" applyBorder="1" applyAlignment="1">
      <alignment horizontal="right" vertical="center"/>
    </xf>
    <xf numFmtId="165" fontId="14" fillId="5" borderId="126" xfId="0" applyNumberFormat="1" applyFont="1" applyFill="1" applyBorder="1" applyAlignment="1">
      <alignment horizontal="right" vertical="center"/>
    </xf>
    <xf numFmtId="165" fontId="14" fillId="5" borderId="122" xfId="0" applyNumberFormat="1" applyFont="1" applyFill="1" applyBorder="1" applyAlignment="1">
      <alignment horizontal="right" vertical="center"/>
    </xf>
    <xf numFmtId="165" fontId="14" fillId="5" borderId="81" xfId="0" applyNumberFormat="1" applyFont="1" applyFill="1" applyBorder="1" applyAlignment="1">
      <alignment horizontal="right" vertical="center"/>
    </xf>
    <xf numFmtId="169" fontId="6" fillId="5" borderId="124" xfId="0" applyNumberFormat="1" applyFont="1" applyFill="1" applyBorder="1" applyAlignment="1">
      <alignment horizontal="right" vertical="center"/>
    </xf>
    <xf numFmtId="169" fontId="7" fillId="5" borderId="81" xfId="0" applyNumberFormat="1" applyFont="1" applyFill="1" applyBorder="1" applyAlignment="1">
      <alignment horizontal="right" vertical="center"/>
    </xf>
    <xf numFmtId="167" fontId="7" fillId="5" borderId="124" xfId="0" applyNumberFormat="1" applyFont="1" applyFill="1" applyBorder="1" applyAlignment="1" applyProtection="1">
      <alignment horizontal="right" vertical="center"/>
      <protection locked="0"/>
    </xf>
    <xf numFmtId="166" fontId="7" fillId="5" borderId="81" xfId="0" applyNumberFormat="1" applyFont="1" applyFill="1" applyBorder="1" applyAlignment="1" applyProtection="1">
      <alignment horizontal="right" vertical="center"/>
      <protection locked="0"/>
    </xf>
    <xf numFmtId="165" fontId="6" fillId="5" borderId="75" xfId="0" applyNumberFormat="1" applyFont="1" applyFill="1" applyBorder="1" applyAlignment="1" applyProtection="1">
      <alignment horizontal="right" vertical="center"/>
      <protection locked="0"/>
    </xf>
    <xf numFmtId="165" fontId="7" fillId="5" borderId="73" xfId="0" applyNumberFormat="1" applyFont="1" applyFill="1" applyBorder="1" applyAlignment="1" applyProtection="1">
      <alignment horizontal="right" vertical="center"/>
      <protection locked="0"/>
    </xf>
    <xf numFmtId="165" fontId="7" fillId="5" borderId="127" xfId="0" applyNumberFormat="1" applyFont="1" applyFill="1" applyBorder="1" applyAlignment="1" applyProtection="1">
      <alignment horizontal="right" vertical="center"/>
      <protection locked="0"/>
    </xf>
    <xf numFmtId="165" fontId="7" fillId="5" borderId="70" xfId="0" applyNumberFormat="1" applyFont="1" applyFill="1" applyBorder="1" applyAlignment="1" applyProtection="1">
      <alignment horizontal="right" vertical="center"/>
      <protection locked="0"/>
    </xf>
    <xf numFmtId="165" fontId="7" fillId="5" borderId="81" xfId="0" applyNumberFormat="1" applyFont="1" applyFill="1" applyBorder="1" applyAlignment="1" applyProtection="1">
      <alignment horizontal="right" vertical="center"/>
      <protection locked="0"/>
    </xf>
    <xf numFmtId="165" fontId="6" fillId="5" borderId="73" xfId="0" applyNumberFormat="1" applyFont="1" applyFill="1" applyBorder="1" applyAlignment="1" applyProtection="1">
      <alignment horizontal="right" vertical="center"/>
      <protection locked="0"/>
    </xf>
    <xf numFmtId="165" fontId="6" fillId="5" borderId="70" xfId="0" applyNumberFormat="1" applyFont="1" applyFill="1" applyBorder="1" applyAlignment="1" applyProtection="1">
      <alignment horizontal="right" vertical="center"/>
      <protection locked="0"/>
    </xf>
    <xf numFmtId="165" fontId="6" fillId="5" borderId="125" xfId="0" applyNumberFormat="1" applyFont="1" applyFill="1" applyBorder="1" applyAlignment="1" applyProtection="1">
      <alignment horizontal="right" vertical="center"/>
      <protection locked="0"/>
    </xf>
    <xf numFmtId="165" fontId="6" fillId="5" borderId="75" xfId="1" applyNumberFormat="1" applyFont="1" applyFill="1" applyBorder="1" applyAlignment="1" applyProtection="1">
      <alignment horizontal="right" vertical="center"/>
      <protection locked="0"/>
    </xf>
    <xf numFmtId="165" fontId="7" fillId="5" borderId="73" xfId="1" applyNumberFormat="1" applyFont="1" applyFill="1" applyBorder="1" applyAlignment="1" applyProtection="1">
      <alignment horizontal="right" vertical="center"/>
      <protection locked="0"/>
    </xf>
    <xf numFmtId="165" fontId="7" fillId="5" borderId="127" xfId="1" applyNumberFormat="1" applyFont="1" applyFill="1" applyBorder="1" applyAlignment="1" applyProtection="1">
      <alignment horizontal="right" vertical="center"/>
      <protection locked="0"/>
    </xf>
    <xf numFmtId="165" fontId="7" fillId="5" borderId="70" xfId="1" applyNumberFormat="1" applyFont="1" applyFill="1" applyBorder="1" applyAlignment="1" applyProtection="1">
      <alignment horizontal="right" vertical="center"/>
      <protection locked="0"/>
    </xf>
    <xf numFmtId="165" fontId="6" fillId="5" borderId="123" xfId="0" applyNumberFormat="1" applyFont="1" applyFill="1" applyBorder="1" applyAlignment="1">
      <alignment horizontal="right" vertical="center"/>
    </xf>
    <xf numFmtId="165" fontId="7" fillId="5" borderId="75" xfId="0" applyNumberFormat="1" applyFont="1" applyFill="1" applyBorder="1" applyAlignment="1">
      <alignment horizontal="right" vertical="center"/>
    </xf>
    <xf numFmtId="165" fontId="7" fillId="5" borderId="127" xfId="0" applyNumberFormat="1" applyFont="1" applyFill="1" applyBorder="1" applyAlignment="1">
      <alignment horizontal="right" vertical="center"/>
    </xf>
    <xf numFmtId="165" fontId="7" fillId="5" borderId="125" xfId="0" applyNumberFormat="1" applyFont="1" applyFill="1" applyBorder="1" applyAlignment="1">
      <alignment horizontal="right" vertical="center"/>
    </xf>
    <xf numFmtId="165" fontId="7" fillId="5" borderId="107" xfId="0" applyNumberFormat="1" applyFont="1" applyFill="1" applyBorder="1" applyAlignment="1">
      <alignment horizontal="right" vertical="center"/>
    </xf>
    <xf numFmtId="49" fontId="6" fillId="4" borderId="32" xfId="0" applyNumberFormat="1" applyFont="1" applyFill="1" applyBorder="1" applyAlignment="1">
      <alignment horizontal="centerContinuous" vertical="center"/>
    </xf>
    <xf numFmtId="166" fontId="6" fillId="5" borderId="55" xfId="0" applyNumberFormat="1" applyFont="1" applyFill="1" applyBorder="1" applyAlignment="1">
      <alignment horizontal="right" vertical="center"/>
    </xf>
    <xf numFmtId="166" fontId="7" fillId="5" borderId="22" xfId="0" applyNumberFormat="1" applyFont="1" applyFill="1" applyBorder="1" applyAlignment="1">
      <alignment horizontal="right" vertical="center"/>
    </xf>
    <xf numFmtId="166" fontId="7" fillId="5" borderId="14" xfId="0" applyNumberFormat="1" applyFont="1" applyFill="1" applyBorder="1" applyAlignment="1">
      <alignment horizontal="right" vertical="center"/>
    </xf>
    <xf numFmtId="166" fontId="7" fillId="5" borderId="27" xfId="0" applyNumberFormat="1" applyFont="1" applyFill="1" applyBorder="1" applyAlignment="1">
      <alignment horizontal="right" vertical="center"/>
    </xf>
    <xf numFmtId="166" fontId="7" fillId="5" borderId="17" xfId="0" applyNumberFormat="1" applyFont="1" applyFill="1" applyBorder="1" applyAlignment="1">
      <alignment horizontal="right" vertical="center"/>
    </xf>
    <xf numFmtId="166" fontId="6" fillId="5" borderId="83" xfId="0" applyNumberFormat="1" applyFont="1" applyFill="1" applyBorder="1" applyAlignment="1">
      <alignment horizontal="right" vertical="center"/>
    </xf>
    <xf numFmtId="0" fontId="7" fillId="3" borderId="0" xfId="0" applyFont="1" applyFill="1" applyAlignment="1" applyProtection="1">
      <alignment horizontal="center" vertical="center"/>
      <protection hidden="1"/>
    </xf>
    <xf numFmtId="0" fontId="9" fillId="3" borderId="0" xfId="0" applyFont="1" applyFill="1" applyAlignment="1" applyProtection="1">
      <alignment vertical="center"/>
      <protection hidden="1"/>
    </xf>
    <xf numFmtId="49" fontId="9" fillId="0" borderId="0" xfId="0" applyNumberFormat="1" applyFont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hidden="1"/>
    </xf>
    <xf numFmtId="0" fontId="9" fillId="0" borderId="0" xfId="0" quotePrefix="1" applyFont="1" applyAlignment="1" applyProtection="1">
      <alignment vertical="top"/>
      <protection locked="0"/>
    </xf>
    <xf numFmtId="49" fontId="9" fillId="0" borderId="0" xfId="0" applyNumberFormat="1" applyFont="1" applyAlignment="1" applyProtection="1">
      <alignment vertical="top"/>
      <protection hidden="1"/>
    </xf>
    <xf numFmtId="0" fontId="11" fillId="3" borderId="0" xfId="0" applyFont="1" applyFill="1" applyAlignment="1" applyProtection="1">
      <alignment vertical="center"/>
      <protection hidden="1"/>
    </xf>
    <xf numFmtId="0" fontId="7" fillId="0" borderId="2" xfId="0" applyFont="1" applyBorder="1" applyAlignment="1" applyProtection="1">
      <alignment vertical="center"/>
      <protection locked="0"/>
    </xf>
    <xf numFmtId="49" fontId="7" fillId="0" borderId="2" xfId="0" applyNumberFormat="1" applyFont="1" applyBorder="1" applyAlignment="1" applyProtection="1">
      <alignment vertical="center"/>
      <protection hidden="1"/>
    </xf>
    <xf numFmtId="49" fontId="11" fillId="0" borderId="2" xfId="0" applyNumberFormat="1" applyFont="1" applyBorder="1" applyAlignment="1" applyProtection="1">
      <alignment vertical="center"/>
      <protection hidden="1"/>
    </xf>
    <xf numFmtId="49" fontId="12" fillId="0" borderId="2" xfId="0" applyNumberFormat="1" applyFont="1" applyBorder="1" applyAlignment="1" applyProtection="1">
      <alignment horizontal="right" vertical="center"/>
      <protection locked="0"/>
    </xf>
    <xf numFmtId="0" fontId="6" fillId="3" borderId="0" xfId="0" applyFont="1" applyFill="1" applyAlignment="1" applyProtection="1">
      <alignment horizontal="center" vertical="center"/>
      <protection hidden="1"/>
    </xf>
    <xf numFmtId="0" fontId="7" fillId="3" borderId="5" xfId="0" applyFont="1" applyFill="1" applyBorder="1" applyAlignment="1" applyProtection="1">
      <alignment vertical="center"/>
      <protection hidden="1"/>
    </xf>
    <xf numFmtId="0" fontId="7" fillId="3" borderId="5" xfId="0" applyFont="1" applyFill="1" applyBorder="1" applyAlignment="1" applyProtection="1">
      <alignment vertical="center"/>
      <protection locked="0"/>
    </xf>
    <xf numFmtId="49" fontId="6" fillId="4" borderId="6" xfId="0" applyNumberFormat="1" applyFont="1" applyFill="1" applyBorder="1" applyAlignment="1" applyProtection="1">
      <alignment vertical="center"/>
      <protection locked="0"/>
    </xf>
    <xf numFmtId="49" fontId="7" fillId="4" borderId="7" xfId="0" applyNumberFormat="1" applyFont="1" applyFill="1" applyBorder="1" applyAlignment="1" applyProtection="1">
      <alignment horizontal="left" vertical="center"/>
      <protection locked="0"/>
    </xf>
    <xf numFmtId="49" fontId="7" fillId="4" borderId="19" xfId="0" applyNumberFormat="1" applyFont="1" applyFill="1" applyBorder="1" applyAlignment="1" applyProtection="1">
      <alignment horizontal="left" vertical="center"/>
      <protection locked="0"/>
    </xf>
    <xf numFmtId="49" fontId="7" fillId="4" borderId="19" xfId="0" applyNumberFormat="1" applyFont="1" applyFill="1" applyBorder="1" applyAlignment="1" applyProtection="1">
      <alignment horizontal="right" vertical="center"/>
      <protection locked="0"/>
    </xf>
    <xf numFmtId="49" fontId="7" fillId="4" borderId="20" xfId="0" applyNumberFormat="1" applyFont="1" applyFill="1" applyBorder="1" applyAlignment="1" applyProtection="1">
      <alignment horizontal="left" vertical="center"/>
      <protection locked="0"/>
    </xf>
    <xf numFmtId="49" fontId="7" fillId="4" borderId="10" xfId="0" applyNumberFormat="1" applyFont="1" applyFill="1" applyBorder="1" applyAlignment="1" applyProtection="1">
      <alignment vertical="center"/>
      <protection locked="0"/>
    </xf>
    <xf numFmtId="49" fontId="7" fillId="4" borderId="11" xfId="0" applyNumberFormat="1" applyFont="1" applyFill="1" applyBorder="1" applyAlignment="1" applyProtection="1">
      <alignment horizontal="left" vertical="center"/>
      <protection locked="0"/>
    </xf>
    <xf numFmtId="49" fontId="7" fillId="4" borderId="11" xfId="0" applyNumberFormat="1" applyFont="1" applyFill="1" applyBorder="1" applyAlignment="1" applyProtection="1">
      <alignment horizontal="right" vertical="center"/>
      <protection locked="0"/>
    </xf>
    <xf numFmtId="49" fontId="7" fillId="4" borderId="12" xfId="0" applyNumberFormat="1" applyFont="1" applyFill="1" applyBorder="1" applyAlignment="1" applyProtection="1">
      <alignment horizontal="left" vertical="center"/>
      <protection locked="0"/>
    </xf>
    <xf numFmtId="49" fontId="7" fillId="4" borderId="23" xfId="0" applyNumberFormat="1" applyFont="1" applyFill="1" applyBorder="1" applyAlignment="1" applyProtection="1">
      <alignment vertical="center"/>
      <protection locked="0"/>
    </xf>
    <xf numFmtId="49" fontId="7" fillId="4" borderId="24" xfId="0" applyNumberFormat="1" applyFont="1" applyFill="1" applyBorder="1" applyAlignment="1" applyProtection="1">
      <alignment horizontal="left" vertical="center"/>
      <protection locked="0"/>
    </xf>
    <xf numFmtId="49" fontId="7" fillId="4" borderId="24" xfId="0" applyNumberFormat="1" applyFont="1" applyFill="1" applyBorder="1" applyAlignment="1" applyProtection="1">
      <alignment horizontal="right" vertical="center"/>
      <protection locked="0"/>
    </xf>
    <xf numFmtId="49" fontId="7" fillId="4" borderId="25" xfId="0" applyNumberFormat="1" applyFont="1" applyFill="1" applyBorder="1" applyAlignment="1" applyProtection="1">
      <alignment horizontal="left" vertical="center"/>
      <protection locked="0"/>
    </xf>
    <xf numFmtId="0" fontId="15" fillId="0" borderId="0" xfId="0" applyFont="1" applyProtection="1">
      <protection hidden="1"/>
    </xf>
    <xf numFmtId="0" fontId="16" fillId="0" borderId="0" xfId="0" applyFont="1" applyProtection="1">
      <protection hidden="1"/>
    </xf>
    <xf numFmtId="0" fontId="16" fillId="0" borderId="0" xfId="0" applyFont="1" applyAlignment="1" applyProtection="1">
      <alignment horizontal="right"/>
      <protection locked="0"/>
    </xf>
    <xf numFmtId="49" fontId="6" fillId="4" borderId="67" xfId="0" applyNumberFormat="1" applyFont="1" applyFill="1" applyBorder="1" applyAlignment="1" applyProtection="1">
      <alignment vertical="center"/>
      <protection locked="0"/>
    </xf>
    <xf numFmtId="49" fontId="7" fillId="4" borderId="89" xfId="0" applyNumberFormat="1" applyFont="1" applyFill="1" applyBorder="1" applyAlignment="1" applyProtection="1">
      <alignment horizontal="left" vertical="center"/>
      <protection locked="0"/>
    </xf>
    <xf numFmtId="49" fontId="7" fillId="4" borderId="89" xfId="0" applyNumberFormat="1" applyFont="1" applyFill="1" applyBorder="1" applyAlignment="1" applyProtection="1">
      <alignment horizontal="right" vertical="center"/>
      <protection locked="0"/>
    </xf>
    <xf numFmtId="49" fontId="7" fillId="4" borderId="90" xfId="0" applyNumberFormat="1" applyFont="1" applyFill="1" applyBorder="1" applyAlignment="1" applyProtection="1">
      <alignment horizontal="left" vertical="center"/>
      <protection locked="0"/>
    </xf>
    <xf numFmtId="49" fontId="6" fillId="4" borderId="28" xfId="0" applyNumberFormat="1" applyFont="1" applyFill="1" applyBorder="1" applyAlignment="1">
      <alignment horizontal="centerContinuous" vertical="center"/>
    </xf>
    <xf numFmtId="49" fontId="14" fillId="4" borderId="66" xfId="0" applyNumberFormat="1" applyFont="1" applyFill="1" applyBorder="1" applyAlignment="1">
      <alignment horizontal="centerContinuous" vertical="center"/>
    </xf>
    <xf numFmtId="49" fontId="6" fillId="4" borderId="33" xfId="0" applyNumberFormat="1" applyFont="1" applyFill="1" applyBorder="1" applyAlignment="1">
      <alignment horizontal="centerContinuous" vertical="center"/>
    </xf>
    <xf numFmtId="49" fontId="14" fillId="4" borderId="90" xfId="0" applyNumberFormat="1" applyFont="1" applyFill="1" applyBorder="1" applyAlignment="1">
      <alignment horizontal="centerContinuous" vertical="center"/>
    </xf>
    <xf numFmtId="49" fontId="8" fillId="4" borderId="2" xfId="0" applyNumberFormat="1" applyFont="1" applyFill="1" applyBorder="1" applyAlignment="1">
      <alignment horizontal="centerContinuous" vertical="center"/>
    </xf>
    <xf numFmtId="49" fontId="8" fillId="4" borderId="35" xfId="0" applyNumberFormat="1" applyFont="1" applyFill="1" applyBorder="1" applyAlignment="1">
      <alignment horizontal="centerContinuous" vertical="center"/>
    </xf>
    <xf numFmtId="49" fontId="6" fillId="4" borderId="89" xfId="0" applyNumberFormat="1" applyFont="1" applyFill="1" applyBorder="1" applyAlignment="1">
      <alignment horizontal="left" vertical="center"/>
    </xf>
    <xf numFmtId="49" fontId="7" fillId="4" borderId="33" xfId="0" applyNumberFormat="1" applyFont="1" applyFill="1" applyBorder="1" applyAlignment="1">
      <alignment horizontal="center" vertical="center" textRotation="90"/>
    </xf>
    <xf numFmtId="0" fontId="0" fillId="4" borderId="28" xfId="0" applyFill="1" applyBorder="1"/>
    <xf numFmtId="0" fontId="0" fillId="4" borderId="35" xfId="0" applyFill="1" applyBorder="1"/>
    <xf numFmtId="49" fontId="8" fillId="4" borderId="128" xfId="0" applyNumberFormat="1" applyFont="1" applyFill="1" applyBorder="1" applyAlignment="1">
      <alignment vertical="center"/>
    </xf>
    <xf numFmtId="49" fontId="8" fillId="4" borderId="85" xfId="0" applyNumberFormat="1" applyFont="1" applyFill="1" applyBorder="1" applyAlignment="1">
      <alignment horizontal="left" vertical="center"/>
    </xf>
    <xf numFmtId="49" fontId="8" fillId="4" borderId="85" xfId="0" applyNumberFormat="1" applyFont="1" applyFill="1" applyBorder="1" applyAlignment="1">
      <alignment horizontal="right" vertical="center"/>
    </xf>
    <xf numFmtId="49" fontId="8" fillId="4" borderId="129" xfId="0" applyNumberFormat="1" applyFont="1" applyFill="1" applyBorder="1" applyAlignment="1">
      <alignment horizontal="left" vertical="center"/>
    </xf>
    <xf numFmtId="165" fontId="8" fillId="5" borderId="3" xfId="0" applyNumberFormat="1" applyFont="1" applyFill="1" applyBorder="1" applyAlignment="1">
      <alignment horizontal="right" vertical="center"/>
    </xf>
    <xf numFmtId="165" fontId="8" fillId="5" borderId="56" xfId="0" applyNumberFormat="1" applyFont="1" applyFill="1" applyBorder="1" applyAlignment="1">
      <alignment horizontal="right" vertical="center"/>
    </xf>
    <xf numFmtId="0" fontId="0" fillId="4" borderId="45" xfId="0" applyFill="1" applyBorder="1" applyAlignment="1">
      <alignment horizontal="centerContinuous" vertical="center"/>
    </xf>
    <xf numFmtId="0" fontId="26" fillId="4" borderId="48" xfId="0" applyFont="1" applyFill="1" applyBorder="1" applyAlignment="1">
      <alignment horizontal="centerContinuous" vertical="center"/>
    </xf>
    <xf numFmtId="167" fontId="6" fillId="5" borderId="39" xfId="0" applyNumberFormat="1" applyFont="1" applyFill="1" applyBorder="1" applyAlignment="1">
      <alignment horizontal="right" vertical="center"/>
    </xf>
    <xf numFmtId="167" fontId="7" fillId="5" borderId="21" xfId="0" applyNumberFormat="1" applyFont="1" applyFill="1" applyBorder="1" applyAlignment="1">
      <alignment horizontal="right" vertical="center"/>
    </xf>
    <xf numFmtId="167" fontId="7" fillId="5" borderId="13" xfId="0" applyNumberFormat="1" applyFont="1" applyFill="1" applyBorder="1" applyAlignment="1">
      <alignment horizontal="right" vertical="center"/>
    </xf>
    <xf numFmtId="167" fontId="7" fillId="5" borderId="26" xfId="0" applyNumberFormat="1" applyFont="1" applyFill="1" applyBorder="1" applyAlignment="1">
      <alignment horizontal="right" vertical="center"/>
    </xf>
    <xf numFmtId="167" fontId="6" fillId="4" borderId="48" xfId="0" applyNumberFormat="1" applyFont="1" applyFill="1" applyBorder="1" applyAlignment="1">
      <alignment horizontal="centerContinuous" vertical="center"/>
    </xf>
    <xf numFmtId="10" fontId="7" fillId="3" borderId="0" xfId="0" applyNumberFormat="1" applyFont="1" applyFill="1" applyAlignment="1">
      <alignment vertical="center"/>
    </xf>
    <xf numFmtId="165" fontId="7" fillId="3" borderId="0" xfId="1" applyNumberFormat="1" applyFont="1" applyFill="1" applyAlignment="1">
      <alignment vertical="center"/>
    </xf>
    <xf numFmtId="170" fontId="7" fillId="3" borderId="0" xfId="0" applyNumberFormat="1" applyFont="1" applyFill="1" applyAlignment="1">
      <alignment vertical="center"/>
    </xf>
    <xf numFmtId="165" fontId="14" fillId="5" borderId="117" xfId="0" applyNumberFormat="1" applyFont="1" applyFill="1" applyBorder="1" applyAlignment="1">
      <alignment horizontal="right" vertical="center"/>
    </xf>
    <xf numFmtId="165" fontId="6" fillId="5" borderId="4" xfId="0" applyNumberFormat="1" applyFont="1" applyFill="1" applyBorder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 applyProtection="1">
      <alignment vertical="center"/>
      <protection hidden="1"/>
    </xf>
    <xf numFmtId="0" fontId="15" fillId="3" borderId="0" xfId="1" applyFont="1" applyFill="1" applyAlignment="1">
      <alignment vertical="center"/>
    </xf>
    <xf numFmtId="165" fontId="7" fillId="5" borderId="135" xfId="0" applyNumberFormat="1" applyFont="1" applyFill="1" applyBorder="1" applyAlignment="1">
      <alignment horizontal="right" vertical="center"/>
    </xf>
    <xf numFmtId="165" fontId="6" fillId="4" borderId="123" xfId="0" applyNumberFormat="1" applyFont="1" applyFill="1" applyBorder="1" applyAlignment="1">
      <alignment horizontal="centerContinuous" vertical="center"/>
    </xf>
    <xf numFmtId="167" fontId="6" fillId="5" borderId="75" xfId="0" applyNumberFormat="1" applyFont="1" applyFill="1" applyBorder="1" applyAlignment="1">
      <alignment horizontal="right" vertical="center"/>
    </xf>
    <xf numFmtId="167" fontId="7" fillId="5" borderId="73" xfId="0" applyNumberFormat="1" applyFont="1" applyFill="1" applyBorder="1" applyAlignment="1">
      <alignment horizontal="right" vertical="center"/>
    </xf>
    <xf numFmtId="167" fontId="7" fillId="5" borderId="70" xfId="0" applyNumberFormat="1" applyFont="1" applyFill="1" applyBorder="1" applyAlignment="1">
      <alignment horizontal="right" vertical="center"/>
    </xf>
    <xf numFmtId="167" fontId="7" fillId="5" borderId="81" xfId="0" applyNumberFormat="1" applyFont="1" applyFill="1" applyBorder="1" applyAlignment="1">
      <alignment horizontal="right" vertical="center"/>
    </xf>
    <xf numFmtId="167" fontId="6" fillId="4" borderId="123" xfId="0" applyNumberFormat="1" applyFont="1" applyFill="1" applyBorder="1" applyAlignment="1">
      <alignment horizontal="centerContinuous" vertical="center"/>
    </xf>
    <xf numFmtId="0" fontId="26" fillId="4" borderId="123" xfId="0" applyFont="1" applyFill="1" applyBorder="1" applyAlignment="1">
      <alignment horizontal="centerContinuous" vertical="center"/>
    </xf>
    <xf numFmtId="165" fontId="7" fillId="5" borderId="122" xfId="0" applyNumberFormat="1" applyFont="1" applyFill="1" applyBorder="1" applyAlignment="1" applyProtection="1">
      <alignment horizontal="right" vertical="center"/>
      <protection locked="0"/>
    </xf>
    <xf numFmtId="0" fontId="13" fillId="4" borderId="56" xfId="0" applyFont="1" applyFill="1" applyBorder="1" applyAlignment="1" applyProtection="1">
      <alignment horizontal="center" vertical="top"/>
      <protection locked="0"/>
    </xf>
    <xf numFmtId="164" fontId="14" fillId="5" borderId="73" xfId="0" applyNumberFormat="1" applyFont="1" applyFill="1" applyBorder="1" applyAlignment="1" applyProtection="1">
      <alignment horizontal="right" vertical="center"/>
      <protection locked="0"/>
    </xf>
    <xf numFmtId="164" fontId="14" fillId="5" borderId="70" xfId="0" applyNumberFormat="1" applyFont="1" applyFill="1" applyBorder="1" applyAlignment="1" applyProtection="1">
      <alignment horizontal="right" vertical="center"/>
      <protection locked="0"/>
    </xf>
    <xf numFmtId="164" fontId="7" fillId="5" borderId="81" xfId="0" applyNumberFormat="1" applyFont="1" applyFill="1" applyBorder="1" applyAlignment="1" applyProtection="1">
      <alignment horizontal="right" vertical="center"/>
      <protection locked="0"/>
    </xf>
    <xf numFmtId="164" fontId="14" fillId="5" borderId="127" xfId="0" applyNumberFormat="1" applyFont="1" applyFill="1" applyBorder="1" applyAlignment="1" applyProtection="1">
      <alignment horizontal="right" vertical="center"/>
      <protection locked="0"/>
    </xf>
    <xf numFmtId="0" fontId="15" fillId="0" borderId="0" xfId="0" applyFont="1" applyAlignment="1">
      <alignment horizontal="left" vertical="top" wrapText="1"/>
    </xf>
    <xf numFmtId="0" fontId="28" fillId="2" borderId="0" xfId="0" applyFont="1" applyFill="1" applyAlignment="1" applyProtection="1">
      <alignment horizontal="left" vertical="center"/>
      <protection hidden="1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vertical="center"/>
    </xf>
    <xf numFmtId="49" fontId="11" fillId="0" borderId="0" xfId="0" applyNumberFormat="1" applyFont="1" applyAlignment="1">
      <alignment vertical="center"/>
    </xf>
    <xf numFmtId="49" fontId="12" fillId="0" borderId="0" xfId="0" applyNumberFormat="1" applyFont="1" applyAlignment="1">
      <alignment horizontal="right" vertical="center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right"/>
    </xf>
    <xf numFmtId="49" fontId="10" fillId="0" borderId="0" xfId="0" applyNumberFormat="1" applyFont="1" applyAlignment="1">
      <alignment horizontal="center" vertical="center" textRotation="90" shrinkToFit="1"/>
    </xf>
    <xf numFmtId="49" fontId="7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right" vertical="center"/>
    </xf>
    <xf numFmtId="165" fontId="14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center" vertical="center" textRotation="90" shrinkToFit="1"/>
    </xf>
    <xf numFmtId="166" fontId="14" fillId="0" borderId="0" xfId="0" applyNumberFormat="1" applyFont="1" applyAlignment="1">
      <alignment horizontal="right" vertical="center"/>
    </xf>
    <xf numFmtId="167" fontId="14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left" vertical="center" wrapText="1"/>
    </xf>
    <xf numFmtId="10" fontId="14" fillId="0" borderId="0" xfId="0" applyNumberFormat="1" applyFont="1" applyAlignment="1">
      <alignment horizontal="right" vertical="center"/>
    </xf>
    <xf numFmtId="168" fontId="14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Continuous" vertical="center"/>
    </xf>
    <xf numFmtId="49" fontId="14" fillId="0" borderId="0" xfId="0" applyNumberFormat="1" applyFont="1" applyAlignment="1">
      <alignment vertical="center"/>
    </xf>
    <xf numFmtId="49" fontId="14" fillId="0" borderId="0" xfId="0" applyNumberFormat="1" applyFont="1" applyAlignment="1">
      <alignment horizontal="left" vertical="center"/>
    </xf>
    <xf numFmtId="49" fontId="14" fillId="0" borderId="0" xfId="0" applyNumberFormat="1" applyFont="1" applyAlignment="1">
      <alignment horizontal="right" vertical="center"/>
    </xf>
    <xf numFmtId="165" fontId="14" fillId="0" borderId="0" xfId="0" applyNumberFormat="1" applyFont="1" applyAlignment="1">
      <alignment horizontal="centerContinuous" vertical="center"/>
    </xf>
    <xf numFmtId="0" fontId="26" fillId="0" borderId="0" xfId="0" applyFont="1" applyAlignment="1">
      <alignment horizontal="center" vertical="center" textRotation="90" shrinkToFit="1"/>
    </xf>
    <xf numFmtId="0" fontId="1" fillId="0" borderId="0" xfId="0" applyFont="1" applyAlignment="1">
      <alignment horizontal="center" vertical="center" textRotation="90" shrinkToFit="1"/>
    </xf>
    <xf numFmtId="0" fontId="15" fillId="0" borderId="0" xfId="0" applyFont="1" applyAlignment="1">
      <alignment horizontal="left" vertical="top"/>
    </xf>
    <xf numFmtId="0" fontId="7" fillId="0" borderId="0" xfId="0" applyFont="1" applyAlignment="1">
      <alignment horizontal="center" vertical="top"/>
    </xf>
    <xf numFmtId="165" fontId="7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center" vertical="top"/>
    </xf>
    <xf numFmtId="0" fontId="7" fillId="0" borderId="0" xfId="0" applyFont="1" applyAlignment="1">
      <alignment horizontal="left" vertical="top"/>
    </xf>
    <xf numFmtId="165" fontId="7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center" vertical="top"/>
    </xf>
    <xf numFmtId="49" fontId="14" fillId="0" borderId="0" xfId="0" applyNumberFormat="1" applyFont="1" applyAlignment="1">
      <alignment horizontal="centerContinuous" vertical="center"/>
    </xf>
    <xf numFmtId="9" fontId="14" fillId="0" borderId="0" xfId="0" applyNumberFormat="1" applyFont="1" applyAlignment="1">
      <alignment horizontal="right" vertical="center"/>
    </xf>
    <xf numFmtId="164" fontId="29" fillId="0" borderId="0" xfId="2" applyNumberFormat="1" applyFont="1" applyFill="1" applyBorder="1" applyAlignment="1">
      <alignment vertical="center"/>
    </xf>
    <xf numFmtId="0" fontId="28" fillId="2" borderId="0" xfId="0" applyFont="1" applyFill="1" applyAlignment="1" applyProtection="1">
      <alignment horizontal="right" vertical="center"/>
      <protection hidden="1"/>
    </xf>
    <xf numFmtId="168" fontId="14" fillId="5" borderId="13" xfId="0" applyNumberFormat="1" applyFont="1" applyFill="1" applyBorder="1" applyAlignment="1">
      <alignment horizontal="right" vertical="center"/>
    </xf>
    <xf numFmtId="168" fontId="14" fillId="5" borderId="70" xfId="0" applyNumberFormat="1" applyFont="1" applyFill="1" applyBorder="1" applyAlignment="1">
      <alignment horizontal="right" vertical="center"/>
    </xf>
    <xf numFmtId="168" fontId="14" fillId="5" borderId="93" xfId="0" applyNumberFormat="1" applyFont="1" applyFill="1" applyBorder="1" applyAlignment="1">
      <alignment horizontal="right" vertical="center"/>
    </xf>
    <xf numFmtId="1" fontId="7" fillId="3" borderId="0" xfId="0" applyNumberFormat="1" applyFont="1" applyFill="1" applyAlignment="1">
      <alignment vertical="center"/>
    </xf>
    <xf numFmtId="2" fontId="14" fillId="0" borderId="0" xfId="0" applyNumberFormat="1" applyFont="1" applyAlignment="1">
      <alignment horizontal="right" vertical="center"/>
    </xf>
    <xf numFmtId="167" fontId="14" fillId="5" borderId="124" xfId="0" applyNumberFormat="1" applyFont="1" applyFill="1" applyBorder="1" applyAlignment="1">
      <alignment horizontal="right" vertical="center"/>
    </xf>
    <xf numFmtId="168" fontId="14" fillId="5" borderId="125" xfId="0" applyNumberFormat="1" applyFont="1" applyFill="1" applyBorder="1" applyAlignment="1">
      <alignment horizontal="right" vertical="center"/>
    </xf>
    <xf numFmtId="167" fontId="14" fillId="5" borderId="134" xfId="0" applyNumberFormat="1" applyFont="1" applyFill="1" applyBorder="1" applyAlignment="1">
      <alignment horizontal="right" vertical="center"/>
    </xf>
    <xf numFmtId="168" fontId="14" fillId="5" borderId="132" xfId="0" applyNumberFormat="1" applyFont="1" applyFill="1" applyBorder="1" applyAlignment="1">
      <alignment horizontal="right" vertical="center"/>
    </xf>
    <xf numFmtId="168" fontId="14" fillId="5" borderId="139" xfId="0" applyNumberFormat="1" applyFont="1" applyFill="1" applyBorder="1" applyAlignment="1">
      <alignment horizontal="right" vertical="center"/>
    </xf>
    <xf numFmtId="168" fontId="14" fillId="5" borderId="133" xfId="0" applyNumberFormat="1" applyFont="1" applyFill="1" applyBorder="1" applyAlignment="1">
      <alignment horizontal="right" vertical="center"/>
    </xf>
    <xf numFmtId="165" fontId="6" fillId="5" borderId="37" xfId="0" applyNumberFormat="1" applyFont="1" applyFill="1" applyBorder="1" applyAlignment="1">
      <alignment horizontal="right" vertical="center"/>
    </xf>
    <xf numFmtId="165" fontId="7" fillId="5" borderId="19" xfId="0" applyNumberFormat="1" applyFont="1" applyFill="1" applyBorder="1" applyAlignment="1">
      <alignment horizontal="right" vertical="center"/>
    </xf>
    <xf numFmtId="165" fontId="7" fillId="5" borderId="11" xfId="0" applyNumberFormat="1" applyFont="1" applyFill="1" applyBorder="1" applyAlignment="1">
      <alignment horizontal="right" vertical="center"/>
    </xf>
    <xf numFmtId="165" fontId="7" fillId="5" borderId="24" xfId="0" applyNumberFormat="1" applyFont="1" applyFill="1" applyBorder="1" applyAlignment="1">
      <alignment horizontal="right" vertical="center"/>
    </xf>
    <xf numFmtId="165" fontId="7" fillId="5" borderId="40" xfId="0" applyNumberFormat="1" applyFont="1" applyFill="1" applyBorder="1" applyAlignment="1">
      <alignment horizontal="right" vertical="center"/>
    </xf>
    <xf numFmtId="165" fontId="6" fillId="5" borderId="42" xfId="0" applyNumberFormat="1" applyFont="1" applyFill="1" applyBorder="1" applyAlignment="1">
      <alignment horizontal="right" vertical="center"/>
    </xf>
    <xf numFmtId="166" fontId="6" fillId="5" borderId="37" xfId="0" applyNumberFormat="1" applyFont="1" applyFill="1" applyBorder="1" applyAlignment="1">
      <alignment horizontal="right" vertical="center"/>
    </xf>
    <xf numFmtId="166" fontId="7" fillId="5" borderId="19" xfId="0" applyNumberFormat="1" applyFont="1" applyFill="1" applyBorder="1" applyAlignment="1">
      <alignment horizontal="right" vertical="center"/>
    </xf>
    <xf numFmtId="166" fontId="7" fillId="5" borderId="11" xfId="0" applyNumberFormat="1" applyFont="1" applyFill="1" applyBorder="1" applyAlignment="1">
      <alignment horizontal="right" vertical="center"/>
    </xf>
    <xf numFmtId="166" fontId="7" fillId="5" borderId="24" xfId="0" applyNumberFormat="1" applyFont="1" applyFill="1" applyBorder="1" applyAlignment="1">
      <alignment horizontal="right" vertical="center"/>
    </xf>
    <xf numFmtId="166" fontId="7" fillId="5" borderId="40" xfId="0" applyNumberFormat="1" applyFont="1" applyFill="1" applyBorder="1" applyAlignment="1">
      <alignment horizontal="right" vertical="center"/>
    </xf>
    <xf numFmtId="166" fontId="6" fillId="5" borderId="42" xfId="0" applyNumberFormat="1" applyFont="1" applyFill="1" applyBorder="1" applyAlignment="1">
      <alignment horizontal="right" vertical="center"/>
    </xf>
    <xf numFmtId="49" fontId="6" fillId="4" borderId="140" xfId="0" applyNumberFormat="1" applyFont="1" applyFill="1" applyBorder="1" applyAlignment="1">
      <alignment horizontal="centerContinuous" vertical="center"/>
    </xf>
    <xf numFmtId="49" fontId="6" fillId="4" borderId="48" xfId="0" applyNumberFormat="1" applyFont="1" applyFill="1" applyBorder="1" applyAlignment="1">
      <alignment horizontal="centerContinuous" vertical="center"/>
    </xf>
    <xf numFmtId="165" fontId="8" fillId="4" borderId="48" xfId="0" applyNumberFormat="1" applyFont="1" applyFill="1" applyBorder="1" applyAlignment="1">
      <alignment horizontal="centerContinuous" vertical="center"/>
    </xf>
    <xf numFmtId="167" fontId="14" fillId="5" borderId="21" xfId="0" applyNumberFormat="1" applyFont="1" applyFill="1" applyBorder="1" applyAlignment="1" applyProtection="1">
      <alignment horizontal="right" vertical="center"/>
      <protection locked="0"/>
    </xf>
    <xf numFmtId="49" fontId="6" fillId="4" borderId="136" xfId="0" applyNumberFormat="1" applyFont="1" applyFill="1" applyBorder="1" applyAlignment="1">
      <alignment horizontal="centerContinuous" vertical="center"/>
    </xf>
    <xf numFmtId="166" fontId="6" fillId="5" borderId="75" xfId="0" applyNumberFormat="1" applyFont="1" applyFill="1" applyBorder="1" applyAlignment="1">
      <alignment horizontal="right" vertical="center"/>
    </xf>
    <xf numFmtId="166" fontId="7" fillId="5" borderId="73" xfId="0" applyNumberFormat="1" applyFont="1" applyFill="1" applyBorder="1" applyAlignment="1">
      <alignment horizontal="right" vertical="center"/>
    </xf>
    <xf numFmtId="166" fontId="7" fillId="5" borderId="70" xfId="0" applyNumberFormat="1" applyFont="1" applyFill="1" applyBorder="1" applyAlignment="1">
      <alignment horizontal="right" vertical="center"/>
    </xf>
    <xf numFmtId="166" fontId="7" fillId="5" borderId="81" xfId="0" applyNumberFormat="1" applyFont="1" applyFill="1" applyBorder="1" applyAlignment="1">
      <alignment horizontal="right" vertical="center"/>
    </xf>
    <xf numFmtId="166" fontId="7" fillId="5" borderId="120" xfId="0" applyNumberFormat="1" applyFont="1" applyFill="1" applyBorder="1" applyAlignment="1">
      <alignment horizontal="right" vertical="center"/>
    </xf>
    <xf numFmtId="166" fontId="6" fillId="5" borderId="107" xfId="0" applyNumberFormat="1" applyFont="1" applyFill="1" applyBorder="1" applyAlignment="1">
      <alignment horizontal="right" vertical="center"/>
    </xf>
    <xf numFmtId="49" fontId="6" fillId="4" borderId="123" xfId="0" applyNumberFormat="1" applyFont="1" applyFill="1" applyBorder="1" applyAlignment="1">
      <alignment horizontal="centerContinuous" vertical="center"/>
    </xf>
    <xf numFmtId="165" fontId="8" fillId="4" borderId="123" xfId="0" applyNumberFormat="1" applyFont="1" applyFill="1" applyBorder="1" applyAlignment="1">
      <alignment horizontal="centerContinuous" vertical="center"/>
    </xf>
    <xf numFmtId="167" fontId="14" fillId="5" borderId="73" xfId="0" applyNumberFormat="1" applyFont="1" applyFill="1" applyBorder="1" applyAlignment="1" applyProtection="1">
      <alignment horizontal="right" vertical="center"/>
      <protection locked="0"/>
    </xf>
    <xf numFmtId="164" fontId="7" fillId="3" borderId="0" xfId="2" applyNumberFormat="1" applyFont="1" applyFill="1" applyAlignment="1" applyProtection="1">
      <alignment vertical="center"/>
    </xf>
    <xf numFmtId="164" fontId="7" fillId="0" borderId="0" xfId="0" applyNumberFormat="1" applyFont="1" applyAlignment="1">
      <alignment vertical="center"/>
    </xf>
    <xf numFmtId="1" fontId="14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horizontal="centerContinuous" vertical="center"/>
    </xf>
    <xf numFmtId="164" fontId="7" fillId="0" borderId="0" xfId="2" applyNumberFormat="1" applyFont="1" applyFill="1" applyBorder="1" applyAlignment="1" applyProtection="1">
      <alignment vertical="top"/>
    </xf>
    <xf numFmtId="164" fontId="7" fillId="0" borderId="0" xfId="2" applyNumberFormat="1" applyFont="1" applyFill="1" applyBorder="1" applyAlignment="1" applyProtection="1">
      <alignment vertical="center"/>
    </xf>
    <xf numFmtId="0" fontId="14" fillId="0" borderId="0" xfId="0" applyFont="1" applyAlignment="1">
      <alignment horizontal="right" vertical="center"/>
    </xf>
    <xf numFmtId="164" fontId="14" fillId="0" borderId="0" xfId="2" applyNumberFormat="1" applyFont="1" applyFill="1" applyBorder="1" applyAlignment="1">
      <alignment vertical="center"/>
    </xf>
    <xf numFmtId="3" fontId="7" fillId="0" borderId="0" xfId="0" applyNumberFormat="1" applyFont="1" applyAlignment="1">
      <alignment vertical="top"/>
    </xf>
    <xf numFmtId="3" fontId="7" fillId="0" borderId="0" xfId="0" applyNumberFormat="1" applyFont="1" applyAlignment="1">
      <alignment horizontal="center" vertical="center"/>
    </xf>
    <xf numFmtId="164" fontId="7" fillId="0" borderId="0" xfId="2" applyNumberFormat="1" applyFont="1" applyFill="1" applyBorder="1" applyAlignment="1" applyProtection="1">
      <alignment horizontal="center" vertical="center"/>
    </xf>
    <xf numFmtId="3" fontId="7" fillId="0" borderId="0" xfId="0" applyNumberFormat="1" applyFont="1" applyAlignment="1">
      <alignment vertical="center"/>
    </xf>
    <xf numFmtId="165" fontId="14" fillId="5" borderId="157" xfId="0" applyNumberFormat="1" applyFont="1" applyFill="1" applyBorder="1" applyAlignment="1">
      <alignment horizontal="right" vertical="center"/>
    </xf>
    <xf numFmtId="165" fontId="14" fillId="5" borderId="158" xfId="0" applyNumberFormat="1" applyFont="1" applyFill="1" applyBorder="1" applyAlignment="1">
      <alignment horizontal="right" vertical="center"/>
    </xf>
    <xf numFmtId="165" fontId="14" fillId="5" borderId="159" xfId="0" applyNumberFormat="1" applyFont="1" applyFill="1" applyBorder="1" applyAlignment="1">
      <alignment horizontal="right" vertical="center"/>
    </xf>
    <xf numFmtId="166" fontId="14" fillId="5" borderId="160" xfId="0" applyNumberFormat="1" applyFont="1" applyFill="1" applyBorder="1" applyAlignment="1">
      <alignment horizontal="right" vertical="center"/>
    </xf>
    <xf numFmtId="165" fontId="14" fillId="5" borderId="162" xfId="0" applyNumberFormat="1" applyFont="1" applyFill="1" applyBorder="1" applyAlignment="1">
      <alignment horizontal="right" vertical="center"/>
    </xf>
    <xf numFmtId="165" fontId="14" fillId="5" borderId="164" xfId="0" applyNumberFormat="1" applyFont="1" applyFill="1" applyBorder="1" applyAlignment="1">
      <alignment horizontal="right" vertical="center"/>
    </xf>
    <xf numFmtId="165" fontId="14" fillId="5" borderId="163" xfId="0" applyNumberFormat="1" applyFont="1" applyFill="1" applyBorder="1" applyAlignment="1">
      <alignment horizontal="right" vertical="center"/>
    </xf>
    <xf numFmtId="165" fontId="14" fillId="5" borderId="160" xfId="0" applyNumberFormat="1" applyFont="1" applyFill="1" applyBorder="1" applyAlignment="1">
      <alignment horizontal="right" vertical="center"/>
    </xf>
    <xf numFmtId="165" fontId="8" fillId="5" borderId="161" xfId="0" applyNumberFormat="1" applyFont="1" applyFill="1" applyBorder="1" applyAlignment="1">
      <alignment horizontal="right" vertical="center"/>
    </xf>
    <xf numFmtId="165" fontId="14" fillId="5" borderId="166" xfId="0" applyNumberFormat="1" applyFont="1" applyFill="1" applyBorder="1" applyAlignment="1">
      <alignment horizontal="right" vertical="center"/>
    </xf>
    <xf numFmtId="171" fontId="8" fillId="5" borderId="136" xfId="0" applyNumberFormat="1" applyFont="1" applyFill="1" applyBorder="1" applyAlignment="1">
      <alignment horizontal="right" vertical="center"/>
    </xf>
    <xf numFmtId="171" fontId="8" fillId="5" borderId="32" xfId="0" applyNumberFormat="1" applyFont="1" applyFill="1" applyBorder="1" applyAlignment="1">
      <alignment horizontal="right" vertical="center"/>
    </xf>
    <xf numFmtId="171" fontId="8" fillId="5" borderId="53" xfId="0" applyNumberFormat="1" applyFont="1" applyFill="1" applyBorder="1" applyAlignment="1">
      <alignment horizontal="right" vertical="center"/>
    </xf>
    <xf numFmtId="171" fontId="14" fillId="5" borderId="75" xfId="0" applyNumberFormat="1" applyFont="1" applyFill="1" applyBorder="1" applyAlignment="1">
      <alignment horizontal="right" vertical="center"/>
    </xf>
    <xf numFmtId="171" fontId="14" fillId="5" borderId="39" xfId="0" applyNumberFormat="1" applyFont="1" applyFill="1" applyBorder="1" applyAlignment="1">
      <alignment horizontal="right" vertical="center"/>
    </xf>
    <xf numFmtId="171" fontId="14" fillId="5" borderId="161" xfId="0" applyNumberFormat="1" applyFont="1" applyFill="1" applyBorder="1" applyAlignment="1">
      <alignment horizontal="right" vertical="center"/>
    </xf>
    <xf numFmtId="171" fontId="14" fillId="5" borderId="73" xfId="0" applyNumberFormat="1" applyFont="1" applyFill="1" applyBorder="1" applyAlignment="1">
      <alignment horizontal="right" vertical="center"/>
    </xf>
    <xf numFmtId="171" fontId="14" fillId="5" borderId="21" xfId="0" applyNumberFormat="1" applyFont="1" applyFill="1" applyBorder="1" applyAlignment="1">
      <alignment horizontal="right" vertical="center"/>
    </xf>
    <xf numFmtId="171" fontId="14" fillId="5" borderId="159" xfId="0" applyNumberFormat="1" applyFont="1" applyFill="1" applyBorder="1" applyAlignment="1">
      <alignment horizontal="right" vertical="center"/>
    </xf>
    <xf numFmtId="171" fontId="14" fillId="5" borderId="70" xfId="0" applyNumberFormat="1" applyFont="1" applyFill="1" applyBorder="1" applyAlignment="1">
      <alignment horizontal="right" vertical="center"/>
    </xf>
    <xf numFmtId="171" fontId="14" fillId="5" borderId="13" xfId="0" applyNumberFormat="1" applyFont="1" applyFill="1" applyBorder="1" applyAlignment="1">
      <alignment horizontal="right" vertical="center"/>
    </xf>
    <xf numFmtId="171" fontId="14" fillId="5" borderId="158" xfId="0" applyNumberFormat="1" applyFont="1" applyFill="1" applyBorder="1" applyAlignment="1">
      <alignment horizontal="right" vertical="center"/>
    </xf>
    <xf numFmtId="171" fontId="14" fillId="5" borderId="122" xfId="0" applyNumberFormat="1" applyFont="1" applyFill="1" applyBorder="1" applyAlignment="1">
      <alignment horizontal="right" vertical="center"/>
    </xf>
    <xf numFmtId="171" fontId="14" fillId="5" borderId="97" xfId="0" applyNumberFormat="1" applyFont="1" applyFill="1" applyBorder="1" applyAlignment="1">
      <alignment horizontal="right" vertical="center"/>
    </xf>
    <xf numFmtId="171" fontId="14" fillId="5" borderId="162" xfId="0" applyNumberFormat="1" applyFont="1" applyFill="1" applyBorder="1" applyAlignment="1">
      <alignment horizontal="right" vertical="center"/>
    </xf>
    <xf numFmtId="171" fontId="14" fillId="5" borderId="107" xfId="0" applyNumberFormat="1" applyFont="1" applyFill="1" applyBorder="1" applyAlignment="1">
      <alignment horizontal="right" vertical="center"/>
    </xf>
    <xf numFmtId="171" fontId="14" fillId="5" borderId="44" xfId="0" applyNumberFormat="1" applyFont="1" applyFill="1" applyBorder="1" applyAlignment="1">
      <alignment horizontal="right" vertical="center"/>
    </xf>
    <xf numFmtId="171" fontId="14" fillId="5" borderId="164" xfId="0" applyNumberFormat="1" applyFont="1" applyFill="1" applyBorder="1" applyAlignment="1">
      <alignment horizontal="right" vertical="center"/>
    </xf>
    <xf numFmtId="165" fontId="6" fillId="4" borderId="53" xfId="0" applyNumberFormat="1" applyFont="1" applyFill="1" applyBorder="1" applyAlignment="1">
      <alignment horizontal="centerContinuous" vertical="center"/>
    </xf>
    <xf numFmtId="165" fontId="6" fillId="5" borderId="64" xfId="0" applyNumberFormat="1" applyFont="1" applyFill="1" applyBorder="1" applyAlignment="1">
      <alignment horizontal="right" vertical="center"/>
    </xf>
    <xf numFmtId="165" fontId="7" fillId="5" borderId="161" xfId="0" applyNumberFormat="1" applyFont="1" applyFill="1" applyBorder="1" applyAlignment="1">
      <alignment horizontal="right" vertical="center"/>
    </xf>
    <xf numFmtId="165" fontId="7" fillId="5" borderId="167" xfId="0" applyNumberFormat="1" applyFont="1" applyFill="1" applyBorder="1" applyAlignment="1">
      <alignment horizontal="right" vertical="center"/>
    </xf>
    <xf numFmtId="165" fontId="7" fillId="5" borderId="5" xfId="0" applyNumberFormat="1" applyFont="1" applyFill="1" applyBorder="1" applyAlignment="1">
      <alignment horizontal="right" vertical="center"/>
    </xf>
    <xf numFmtId="165" fontId="7" fillId="5" borderId="164" xfId="0" applyNumberFormat="1" applyFont="1" applyFill="1" applyBorder="1" applyAlignment="1">
      <alignment horizontal="right" vertical="center"/>
    </xf>
    <xf numFmtId="165" fontId="6" fillId="5" borderId="168" xfId="0" applyNumberFormat="1" applyFont="1" applyFill="1" applyBorder="1" applyAlignment="1">
      <alignment horizontal="right" vertical="center"/>
    </xf>
    <xf numFmtId="165" fontId="6" fillId="5" borderId="164" xfId="0" applyNumberFormat="1" applyFont="1" applyFill="1" applyBorder="1" applyAlignment="1">
      <alignment horizontal="right" vertical="center"/>
    </xf>
    <xf numFmtId="165" fontId="6" fillId="4" borderId="170" xfId="0" applyNumberFormat="1" applyFont="1" applyFill="1" applyBorder="1" applyAlignment="1">
      <alignment horizontal="centerContinuous" vertical="center"/>
    </xf>
    <xf numFmtId="165" fontId="6" fillId="4" borderId="171" xfId="0" applyNumberFormat="1" applyFont="1" applyFill="1" applyBorder="1" applyAlignment="1">
      <alignment horizontal="centerContinuous" vertical="center"/>
    </xf>
    <xf numFmtId="165" fontId="7" fillId="5" borderId="172" xfId="0" applyNumberFormat="1" applyFont="1" applyFill="1" applyBorder="1" applyAlignment="1">
      <alignment horizontal="right" vertical="center"/>
    </xf>
    <xf numFmtId="0" fontId="13" fillId="4" borderId="71" xfId="1" applyFont="1" applyFill="1" applyBorder="1" applyAlignment="1">
      <alignment horizontal="center" vertical="top"/>
    </xf>
    <xf numFmtId="165" fontId="6" fillId="5" borderId="161" xfId="1" applyNumberFormat="1" applyFont="1" applyFill="1" applyBorder="1" applyAlignment="1" applyProtection="1">
      <alignment horizontal="right" vertical="center"/>
      <protection locked="0"/>
    </xf>
    <xf numFmtId="165" fontId="7" fillId="5" borderId="159" xfId="1" applyNumberFormat="1" applyFont="1" applyFill="1" applyBorder="1" applyAlignment="1" applyProtection="1">
      <alignment horizontal="right" vertical="center"/>
      <protection locked="0"/>
    </xf>
    <xf numFmtId="165" fontId="7" fillId="5" borderId="167" xfId="1" applyNumberFormat="1" applyFont="1" applyFill="1" applyBorder="1" applyAlignment="1" applyProtection="1">
      <alignment horizontal="right" vertical="center"/>
      <protection locked="0"/>
    </xf>
    <xf numFmtId="165" fontId="7" fillId="5" borderId="158" xfId="1" applyNumberFormat="1" applyFont="1" applyFill="1" applyBorder="1" applyAlignment="1" applyProtection="1">
      <alignment horizontal="right" vertical="center"/>
      <protection locked="0"/>
    </xf>
    <xf numFmtId="165" fontId="6" fillId="4" borderId="64" xfId="1" applyNumberFormat="1" applyFont="1" applyFill="1" applyBorder="1" applyAlignment="1">
      <alignment horizontal="centerContinuous" vertical="center"/>
    </xf>
    <xf numFmtId="165" fontId="6" fillId="4" borderId="171" xfId="1" applyNumberFormat="1" applyFont="1" applyFill="1" applyBorder="1" applyAlignment="1">
      <alignment horizontal="centerContinuous" vertical="center"/>
    </xf>
    <xf numFmtId="165" fontId="7" fillId="5" borderId="26" xfId="1" applyNumberFormat="1" applyFont="1" applyFill="1" applyBorder="1" applyAlignment="1" applyProtection="1">
      <alignment horizontal="right" vertical="center"/>
      <protection locked="0"/>
    </xf>
    <xf numFmtId="165" fontId="6" fillId="5" borderId="161" xfId="0" applyNumberFormat="1" applyFont="1" applyFill="1" applyBorder="1" applyAlignment="1" applyProtection="1">
      <alignment horizontal="right" vertical="center"/>
      <protection locked="0"/>
    </xf>
    <xf numFmtId="165" fontId="7" fillId="5" borderId="159" xfId="0" applyNumberFormat="1" applyFont="1" applyFill="1" applyBorder="1" applyAlignment="1" applyProtection="1">
      <alignment horizontal="right" vertical="center"/>
      <protection locked="0"/>
    </xf>
    <xf numFmtId="165" fontId="7" fillId="5" borderId="167" xfId="0" applyNumberFormat="1" applyFont="1" applyFill="1" applyBorder="1" applyAlignment="1" applyProtection="1">
      <alignment horizontal="right" vertical="center"/>
      <protection locked="0"/>
    </xf>
    <xf numFmtId="165" fontId="7" fillId="5" borderId="158" xfId="0" applyNumberFormat="1" applyFont="1" applyFill="1" applyBorder="1" applyAlignment="1" applyProtection="1">
      <alignment horizontal="right" vertical="center"/>
      <protection locked="0"/>
    </xf>
    <xf numFmtId="165" fontId="7" fillId="5" borderId="160" xfId="0" applyNumberFormat="1" applyFont="1" applyFill="1" applyBorder="1" applyAlignment="1" applyProtection="1">
      <alignment horizontal="right" vertical="center"/>
      <protection locked="0"/>
    </xf>
    <xf numFmtId="165" fontId="6" fillId="5" borderId="159" xfId="0" applyNumberFormat="1" applyFont="1" applyFill="1" applyBorder="1" applyAlignment="1" applyProtection="1">
      <alignment horizontal="right" vertical="center"/>
      <protection locked="0"/>
    </xf>
    <xf numFmtId="165" fontId="6" fillId="5" borderId="158" xfId="0" applyNumberFormat="1" applyFont="1" applyFill="1" applyBorder="1" applyAlignment="1" applyProtection="1">
      <alignment horizontal="right" vertical="center"/>
      <protection locked="0"/>
    </xf>
    <xf numFmtId="49" fontId="6" fillId="4" borderId="88" xfId="0" applyNumberFormat="1" applyFont="1" applyFill="1" applyBorder="1" applyAlignment="1" applyProtection="1">
      <alignment horizontal="centerContinuous" vertical="center"/>
      <protection locked="0"/>
    </xf>
    <xf numFmtId="165" fontId="6" fillId="5" borderId="161" xfId="0" applyNumberFormat="1" applyFont="1" applyFill="1" applyBorder="1" applyAlignment="1">
      <alignment horizontal="right" vertical="center"/>
    </xf>
    <xf numFmtId="165" fontId="7" fillId="5" borderId="159" xfId="0" applyNumberFormat="1" applyFont="1" applyFill="1" applyBorder="1" applyAlignment="1">
      <alignment horizontal="right" vertical="center"/>
    </xf>
    <xf numFmtId="165" fontId="7" fillId="5" borderId="158" xfId="0" applyNumberFormat="1" applyFont="1" applyFill="1" applyBorder="1" applyAlignment="1">
      <alignment horizontal="right" vertical="center"/>
    </xf>
    <xf numFmtId="165" fontId="7" fillId="5" borderId="163" xfId="0" applyNumberFormat="1" applyFont="1" applyFill="1" applyBorder="1" applyAlignment="1">
      <alignment horizontal="right" vertical="center"/>
    </xf>
    <xf numFmtId="166" fontId="6" fillId="5" borderId="161" xfId="0" applyNumberFormat="1" applyFont="1" applyFill="1" applyBorder="1" applyAlignment="1">
      <alignment horizontal="right" vertical="center"/>
    </xf>
    <xf numFmtId="166" fontId="6" fillId="5" borderId="164" xfId="0" applyNumberFormat="1" applyFont="1" applyFill="1" applyBorder="1" applyAlignment="1">
      <alignment horizontal="right" vertical="center"/>
    </xf>
    <xf numFmtId="0" fontId="15" fillId="0" borderId="29" xfId="0" applyFont="1" applyBorder="1" applyAlignment="1">
      <alignment vertical="center"/>
    </xf>
    <xf numFmtId="0" fontId="16" fillId="0" borderId="29" xfId="0" applyFont="1" applyBorder="1" applyAlignment="1">
      <alignment vertical="center"/>
    </xf>
    <xf numFmtId="0" fontId="16" fillId="0" borderId="29" xfId="0" applyFont="1" applyBorder="1" applyAlignment="1">
      <alignment horizontal="right" vertical="center"/>
    </xf>
    <xf numFmtId="0" fontId="17" fillId="0" borderId="0" xfId="1" applyFont="1" applyAlignment="1">
      <alignment horizontal="center" vertical="center"/>
    </xf>
    <xf numFmtId="0" fontId="15" fillId="0" borderId="0" xfId="1" applyFont="1" applyAlignment="1">
      <alignment horizontal="left" vertical="center"/>
    </xf>
    <xf numFmtId="165" fontId="6" fillId="5" borderId="165" xfId="0" applyNumberFormat="1" applyFont="1" applyFill="1" applyBorder="1" applyAlignment="1">
      <alignment horizontal="right" vertical="center"/>
    </xf>
    <xf numFmtId="0" fontId="26" fillId="4" borderId="64" xfId="0" applyFont="1" applyFill="1" applyBorder="1" applyAlignment="1">
      <alignment horizontal="centerContinuous" vertical="center"/>
    </xf>
    <xf numFmtId="165" fontId="8" fillId="5" borderId="71" xfId="0" applyNumberFormat="1" applyFont="1" applyFill="1" applyBorder="1" applyAlignment="1">
      <alignment horizontal="right" vertical="center"/>
    </xf>
    <xf numFmtId="167" fontId="6" fillId="5" borderId="161" xfId="0" applyNumberFormat="1" applyFont="1" applyFill="1" applyBorder="1" applyAlignment="1">
      <alignment horizontal="right" vertical="center"/>
    </xf>
    <xf numFmtId="167" fontId="7" fillId="5" borderId="159" xfId="0" applyNumberFormat="1" applyFont="1" applyFill="1" applyBorder="1" applyAlignment="1">
      <alignment horizontal="right" vertical="center"/>
    </xf>
    <xf numFmtId="167" fontId="7" fillId="5" borderId="158" xfId="0" applyNumberFormat="1" applyFont="1" applyFill="1" applyBorder="1" applyAlignment="1">
      <alignment horizontal="right" vertical="center"/>
    </xf>
    <xf numFmtId="167" fontId="7" fillId="5" borderId="160" xfId="0" applyNumberFormat="1" applyFont="1" applyFill="1" applyBorder="1" applyAlignment="1">
      <alignment horizontal="right" vertical="center"/>
    </xf>
    <xf numFmtId="167" fontId="6" fillId="4" borderId="64" xfId="0" applyNumberFormat="1" applyFont="1" applyFill="1" applyBorder="1" applyAlignment="1">
      <alignment horizontal="centerContinuous" vertical="center"/>
    </xf>
    <xf numFmtId="0" fontId="13" fillId="4" borderId="71" xfId="0" applyFont="1" applyFill="1" applyBorder="1" applyAlignment="1" applyProtection="1">
      <alignment horizontal="center" vertical="top"/>
      <protection locked="0"/>
    </xf>
    <xf numFmtId="164" fontId="14" fillId="5" borderId="159" xfId="0" applyNumberFormat="1" applyFont="1" applyFill="1" applyBorder="1" applyAlignment="1" applyProtection="1">
      <alignment horizontal="right" vertical="center"/>
      <protection locked="0"/>
    </xf>
    <xf numFmtId="164" fontId="14" fillId="5" borderId="167" xfId="0" applyNumberFormat="1" applyFont="1" applyFill="1" applyBorder="1" applyAlignment="1" applyProtection="1">
      <alignment horizontal="right" vertical="center"/>
      <protection locked="0"/>
    </xf>
    <xf numFmtId="164" fontId="14" fillId="5" borderId="158" xfId="0" applyNumberFormat="1" applyFont="1" applyFill="1" applyBorder="1" applyAlignment="1" applyProtection="1">
      <alignment horizontal="right" vertical="center"/>
      <protection locked="0"/>
    </xf>
    <xf numFmtId="164" fontId="7" fillId="5" borderId="160" xfId="0" applyNumberFormat="1" applyFont="1" applyFill="1" applyBorder="1" applyAlignment="1" applyProtection="1">
      <alignment horizontal="right" vertical="center"/>
      <protection locked="0"/>
    </xf>
    <xf numFmtId="0" fontId="13" fillId="4" borderId="3" xfId="0" applyFont="1" applyFill="1" applyBorder="1" applyAlignment="1" applyProtection="1">
      <alignment horizontal="center" vertical="top"/>
      <protection locked="0"/>
    </xf>
    <xf numFmtId="164" fontId="14" fillId="5" borderId="21" xfId="0" applyNumberFormat="1" applyFont="1" applyFill="1" applyBorder="1" applyAlignment="1" applyProtection="1">
      <alignment horizontal="right" vertical="center"/>
      <protection locked="0"/>
    </xf>
    <xf numFmtId="164" fontId="14" fillId="5" borderId="117" xfId="0" applyNumberFormat="1" applyFont="1" applyFill="1" applyBorder="1" applyAlignment="1" applyProtection="1">
      <alignment horizontal="right" vertical="center"/>
      <protection locked="0"/>
    </xf>
    <xf numFmtId="164" fontId="14" fillId="5" borderId="13" xfId="0" applyNumberFormat="1" applyFont="1" applyFill="1" applyBorder="1" applyAlignment="1" applyProtection="1">
      <alignment horizontal="right" vertical="center"/>
      <protection locked="0"/>
    </xf>
    <xf numFmtId="164" fontId="7" fillId="5" borderId="26" xfId="0" applyNumberFormat="1" applyFont="1" applyFill="1" applyBorder="1" applyAlignment="1" applyProtection="1">
      <alignment horizontal="right" vertical="center"/>
      <protection locked="0"/>
    </xf>
    <xf numFmtId="169" fontId="6" fillId="5" borderId="173" xfId="0" applyNumberFormat="1" applyFont="1" applyFill="1" applyBorder="1" applyAlignment="1">
      <alignment horizontal="right" vertical="center"/>
    </xf>
    <xf numFmtId="169" fontId="7" fillId="5" borderId="160" xfId="0" applyNumberFormat="1" applyFont="1" applyFill="1" applyBorder="1" applyAlignment="1">
      <alignment horizontal="right" vertical="center"/>
    </xf>
    <xf numFmtId="49" fontId="6" fillId="4" borderId="109" xfId="0" applyNumberFormat="1" applyFont="1" applyFill="1" applyBorder="1" applyAlignment="1">
      <alignment horizontal="centerContinuous" vertical="center"/>
    </xf>
    <xf numFmtId="167" fontId="7" fillId="5" borderId="173" xfId="0" applyNumberFormat="1" applyFont="1" applyFill="1" applyBorder="1" applyAlignment="1" applyProtection="1">
      <alignment horizontal="right" vertical="center"/>
      <protection locked="0"/>
    </xf>
    <xf numFmtId="166" fontId="7" fillId="5" borderId="160" xfId="0" applyNumberFormat="1" applyFont="1" applyFill="1" applyBorder="1" applyAlignment="1" applyProtection="1">
      <alignment horizontal="right" vertical="center"/>
      <protection locked="0"/>
    </xf>
    <xf numFmtId="49" fontId="6" fillId="4" borderId="174" xfId="0" applyNumberFormat="1" applyFont="1" applyFill="1" applyBorder="1" applyAlignment="1">
      <alignment horizontal="centerContinuous" vertical="center"/>
    </xf>
    <xf numFmtId="166" fontId="14" fillId="5" borderId="159" xfId="0" applyNumberFormat="1" applyFont="1" applyFill="1" applyBorder="1" applyAlignment="1">
      <alignment horizontal="right" vertical="center"/>
    </xf>
    <xf numFmtId="166" fontId="14" fillId="5" borderId="162" xfId="0" applyNumberFormat="1" applyFont="1" applyFill="1" applyBorder="1" applyAlignment="1">
      <alignment horizontal="right" vertical="center"/>
    </xf>
    <xf numFmtId="167" fontId="14" fillId="5" borderId="159" xfId="0" applyNumberFormat="1" applyFont="1" applyFill="1" applyBorder="1" applyAlignment="1" applyProtection="1">
      <alignment horizontal="right" vertical="center"/>
      <protection locked="0"/>
    </xf>
    <xf numFmtId="168" fontId="14" fillId="5" borderId="158" xfId="0" applyNumberFormat="1" applyFont="1" applyFill="1" applyBorder="1" applyAlignment="1">
      <alignment horizontal="right" vertical="center"/>
    </xf>
    <xf numFmtId="168" fontId="14" fillId="5" borderId="160" xfId="0" applyNumberFormat="1" applyFont="1" applyFill="1" applyBorder="1" applyAlignment="1">
      <alignment horizontal="right" vertical="center"/>
    </xf>
    <xf numFmtId="165" fontId="14" fillId="5" borderId="5" xfId="0" applyNumberFormat="1" applyFont="1" applyFill="1" applyBorder="1" applyAlignment="1">
      <alignment horizontal="right" vertical="center"/>
    </xf>
    <xf numFmtId="165" fontId="14" fillId="5" borderId="169" xfId="0" applyNumberFormat="1" applyFont="1" applyFill="1" applyBorder="1" applyAlignment="1">
      <alignment horizontal="right" vertical="center"/>
    </xf>
    <xf numFmtId="164" fontId="14" fillId="0" borderId="0" xfId="2" applyNumberFormat="1" applyFont="1" applyFill="1" applyBorder="1" applyAlignment="1" applyProtection="1">
      <alignment horizontal="right" vertical="center"/>
    </xf>
    <xf numFmtId="49" fontId="7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right" vertical="top"/>
    </xf>
    <xf numFmtId="3" fontId="14" fillId="0" borderId="0" xfId="0" applyNumberFormat="1" applyFont="1" applyAlignment="1">
      <alignment horizontal="right" vertical="center"/>
    </xf>
    <xf numFmtId="172" fontId="8" fillId="5" borderId="124" xfId="0" applyNumberFormat="1" applyFont="1" applyFill="1" applyBorder="1" applyAlignment="1">
      <alignment horizontal="right" vertical="center"/>
    </xf>
    <xf numFmtId="172" fontId="14" fillId="5" borderId="122" xfId="0" applyNumberFormat="1" applyFont="1" applyFill="1" applyBorder="1" applyAlignment="1">
      <alignment horizontal="right" vertical="center"/>
    </xf>
    <xf numFmtId="172" fontId="8" fillId="4" borderId="45" xfId="0" applyNumberFormat="1" applyFont="1" applyFill="1" applyBorder="1" applyAlignment="1">
      <alignment horizontal="centerContinuous" vertical="center"/>
    </xf>
    <xf numFmtId="172" fontId="8" fillId="4" borderId="64" xfId="0" applyNumberFormat="1" applyFont="1" applyFill="1" applyBorder="1" applyAlignment="1">
      <alignment horizontal="centerContinuous" vertical="center"/>
    </xf>
    <xf numFmtId="172" fontId="8" fillId="4" borderId="2" xfId="0" applyNumberFormat="1" applyFont="1" applyFill="1" applyBorder="1" applyAlignment="1">
      <alignment horizontal="centerContinuous" vertical="center"/>
    </xf>
    <xf numFmtId="172" fontId="8" fillId="4" borderId="109" xfId="0" applyNumberFormat="1" applyFont="1" applyFill="1" applyBorder="1" applyAlignment="1">
      <alignment horizontal="centerContinuous" vertical="center"/>
    </xf>
    <xf numFmtId="172" fontId="8" fillId="5" borderId="127" xfId="0" applyNumberFormat="1" applyFont="1" applyFill="1" applyBorder="1" applyAlignment="1">
      <alignment horizontal="right" vertical="center"/>
    </xf>
    <xf numFmtId="172" fontId="14" fillId="5" borderId="81" xfId="0" applyNumberFormat="1" applyFont="1" applyFill="1" applyBorder="1" applyAlignment="1">
      <alignment horizontal="right" vertical="center"/>
    </xf>
    <xf numFmtId="0" fontId="14" fillId="3" borderId="0" xfId="0" applyFont="1" applyFill="1" applyAlignment="1">
      <alignment vertical="center"/>
    </xf>
    <xf numFmtId="0" fontId="14" fillId="3" borderId="0" xfId="0" applyFont="1" applyFill="1" applyAlignment="1">
      <alignment horizontal="center" vertical="center"/>
    </xf>
    <xf numFmtId="0" fontId="30" fillId="3" borderId="0" xfId="0" applyFont="1" applyFill="1" applyAlignment="1">
      <alignment vertical="center"/>
    </xf>
    <xf numFmtId="0" fontId="30" fillId="0" borderId="0" xfId="0" applyFont="1" applyAlignment="1">
      <alignment vertical="center"/>
    </xf>
    <xf numFmtId="49" fontId="30" fillId="0" borderId="0" xfId="0" applyNumberFormat="1" applyFont="1" applyAlignment="1">
      <alignment vertical="center"/>
    </xf>
    <xf numFmtId="0" fontId="30" fillId="0" borderId="0" xfId="0" quotePrefix="1" applyFont="1" applyAlignment="1">
      <alignment vertical="top"/>
    </xf>
    <xf numFmtId="49" fontId="30" fillId="0" borderId="0" xfId="0" applyNumberFormat="1" applyFont="1" applyAlignment="1">
      <alignment vertical="top"/>
    </xf>
    <xf numFmtId="0" fontId="31" fillId="3" borderId="0" xfId="0" applyFont="1" applyFill="1" applyAlignment="1">
      <alignment vertical="center"/>
    </xf>
    <xf numFmtId="0" fontId="14" fillId="0" borderId="2" xfId="0" applyFont="1" applyBorder="1" applyAlignment="1">
      <alignment vertical="center"/>
    </xf>
    <xf numFmtId="49" fontId="14" fillId="0" borderId="2" xfId="0" applyNumberFormat="1" applyFont="1" applyBorder="1" applyAlignment="1">
      <alignment vertical="center"/>
    </xf>
    <xf numFmtId="49" fontId="31" fillId="0" borderId="2" xfId="0" applyNumberFormat="1" applyFont="1" applyBorder="1" applyAlignment="1">
      <alignment vertical="center"/>
    </xf>
    <xf numFmtId="49" fontId="32" fillId="0" borderId="2" xfId="0" applyNumberFormat="1" applyFont="1" applyBorder="1" applyAlignment="1">
      <alignment horizontal="right" vertical="center"/>
    </xf>
    <xf numFmtId="0" fontId="14" fillId="3" borderId="5" xfId="0" applyFont="1" applyFill="1" applyBorder="1" applyAlignment="1">
      <alignment vertical="center"/>
    </xf>
    <xf numFmtId="49" fontId="14" fillId="4" borderId="6" xfId="0" applyNumberFormat="1" applyFont="1" applyFill="1" applyBorder="1" applyAlignment="1">
      <alignment vertical="center"/>
    </xf>
    <xf numFmtId="49" fontId="14" fillId="4" borderId="7" xfId="0" applyNumberFormat="1" applyFont="1" applyFill="1" applyBorder="1" applyAlignment="1">
      <alignment horizontal="left" vertical="center"/>
    </xf>
    <xf numFmtId="49" fontId="14" fillId="4" borderId="7" xfId="0" applyNumberFormat="1" applyFont="1" applyFill="1" applyBorder="1" applyAlignment="1">
      <alignment horizontal="right" vertical="center"/>
    </xf>
    <xf numFmtId="49" fontId="14" fillId="4" borderId="8" xfId="0" applyNumberFormat="1" applyFont="1" applyFill="1" applyBorder="1" applyAlignment="1">
      <alignment horizontal="left" vertical="center"/>
    </xf>
    <xf numFmtId="165" fontId="14" fillId="3" borderId="0" xfId="0" applyNumberFormat="1" applyFont="1" applyFill="1" applyAlignment="1">
      <alignment vertical="center"/>
    </xf>
    <xf numFmtId="49" fontId="14" fillId="4" borderId="10" xfId="0" applyNumberFormat="1" applyFont="1" applyFill="1" applyBorder="1" applyAlignment="1">
      <alignment vertical="center"/>
    </xf>
    <xf numFmtId="49" fontId="14" fillId="4" borderId="11" xfId="0" applyNumberFormat="1" applyFont="1" applyFill="1" applyBorder="1" applyAlignment="1">
      <alignment horizontal="left" vertical="center"/>
    </xf>
    <xf numFmtId="49" fontId="14" fillId="4" borderId="11" xfId="0" applyNumberFormat="1" applyFont="1" applyFill="1" applyBorder="1" applyAlignment="1">
      <alignment horizontal="right" vertical="center"/>
    </xf>
    <xf numFmtId="49" fontId="14" fillId="4" borderId="12" xfId="0" applyNumberFormat="1" applyFont="1" applyFill="1" applyBorder="1" applyAlignment="1">
      <alignment horizontal="left" vertical="center"/>
    </xf>
    <xf numFmtId="49" fontId="14" fillId="4" borderId="18" xfId="0" applyNumberFormat="1" applyFont="1" applyFill="1" applyBorder="1" applyAlignment="1">
      <alignment vertical="center"/>
    </xf>
    <xf numFmtId="49" fontId="14" fillId="4" borderId="19" xfId="0" applyNumberFormat="1" applyFont="1" applyFill="1" applyBorder="1" applyAlignment="1">
      <alignment horizontal="left" vertical="center"/>
    </xf>
    <xf numFmtId="49" fontId="14" fillId="4" borderId="19" xfId="0" applyNumberFormat="1" applyFont="1" applyFill="1" applyBorder="1" applyAlignment="1">
      <alignment horizontal="right" vertical="center"/>
    </xf>
    <xf numFmtId="49" fontId="14" fillId="4" borderId="20" xfId="0" applyNumberFormat="1" applyFont="1" applyFill="1" applyBorder="1" applyAlignment="1">
      <alignment horizontal="left" vertical="center"/>
    </xf>
    <xf numFmtId="49" fontId="14" fillId="4" borderId="23" xfId="0" applyNumberFormat="1" applyFont="1" applyFill="1" applyBorder="1" applyAlignment="1">
      <alignment vertical="center"/>
    </xf>
    <xf numFmtId="49" fontId="14" fillId="4" borderId="24" xfId="0" applyNumberFormat="1" applyFont="1" applyFill="1" applyBorder="1" applyAlignment="1">
      <alignment horizontal="left" vertical="center"/>
    </xf>
    <xf numFmtId="49" fontId="14" fillId="4" borderId="24" xfId="0" applyNumberFormat="1" applyFont="1" applyFill="1" applyBorder="1" applyAlignment="1">
      <alignment horizontal="right" vertical="center"/>
    </xf>
    <xf numFmtId="49" fontId="14" fillId="4" borderId="25" xfId="0" applyNumberFormat="1" applyFont="1" applyFill="1" applyBorder="1" applyAlignment="1">
      <alignment horizontal="left" vertical="center"/>
    </xf>
    <xf numFmtId="0" fontId="33" fillId="0" borderId="29" xfId="0" applyFont="1" applyBorder="1"/>
    <xf numFmtId="0" fontId="34" fillId="0" borderId="29" xfId="0" applyFont="1" applyBorder="1"/>
    <xf numFmtId="0" fontId="34" fillId="0" borderId="29" xfId="0" applyFont="1" applyBorder="1" applyAlignment="1">
      <alignment horizontal="right"/>
    </xf>
    <xf numFmtId="0" fontId="35" fillId="0" borderId="0" xfId="0" applyFont="1" applyAlignment="1">
      <alignment horizontal="center" vertical="top"/>
    </xf>
    <xf numFmtId="0" fontId="33" fillId="3" borderId="0" xfId="0" applyFont="1" applyFill="1" applyAlignment="1">
      <alignment vertical="center"/>
    </xf>
    <xf numFmtId="0" fontId="22" fillId="4" borderId="3" xfId="0" applyFont="1" applyFill="1" applyBorder="1" applyAlignment="1">
      <alignment horizontal="center" vertical="top"/>
    </xf>
    <xf numFmtId="0" fontId="22" fillId="4" borderId="85" xfId="0" applyFont="1" applyFill="1" applyBorder="1" applyAlignment="1">
      <alignment horizontal="center" vertical="top"/>
    </xf>
    <xf numFmtId="0" fontId="22" fillId="4" borderId="4" xfId="0" applyFont="1" applyFill="1" applyBorder="1" applyAlignment="1">
      <alignment horizontal="center" vertical="top"/>
    </xf>
    <xf numFmtId="0" fontId="22" fillId="4" borderId="57" xfId="0" applyFont="1" applyFill="1" applyBorder="1" applyAlignment="1">
      <alignment horizontal="center" vertical="top"/>
    </xf>
    <xf numFmtId="0" fontId="22" fillId="4" borderId="56" xfId="0" applyFont="1" applyFill="1" applyBorder="1" applyAlignment="1">
      <alignment horizontal="center" vertical="top"/>
    </xf>
    <xf numFmtId="0" fontId="22" fillId="4" borderId="71" xfId="0" applyFont="1" applyFill="1" applyBorder="1" applyAlignment="1">
      <alignment horizontal="center" vertical="top"/>
    </xf>
    <xf numFmtId="49" fontId="6" fillId="4" borderId="31" xfId="0" applyNumberFormat="1" applyFont="1" applyFill="1" applyBorder="1" applyAlignment="1">
      <alignment horizontal="left" vertical="center" wrapText="1"/>
    </xf>
    <xf numFmtId="165" fontId="6" fillId="5" borderId="32" xfId="0" applyNumberFormat="1" applyFont="1" applyFill="1" applyBorder="1" applyAlignment="1">
      <alignment horizontal="right" vertical="center"/>
    </xf>
    <xf numFmtId="165" fontId="6" fillId="5" borderId="136" xfId="0" applyNumberFormat="1" applyFont="1" applyFill="1" applyBorder="1" applyAlignment="1">
      <alignment horizontal="right" vertical="center"/>
    </xf>
    <xf numFmtId="165" fontId="6" fillId="5" borderId="53" xfId="0" applyNumberFormat="1" applyFont="1" applyFill="1" applyBorder="1" applyAlignment="1">
      <alignment horizontal="right" vertical="center"/>
    </xf>
    <xf numFmtId="165" fontId="7" fillId="5" borderId="97" xfId="0" applyNumberFormat="1" applyFont="1" applyFill="1" applyBorder="1" applyAlignment="1">
      <alignment horizontal="right" vertical="center"/>
    </xf>
    <xf numFmtId="165" fontId="7" fillId="5" borderId="122" xfId="0" applyNumberFormat="1" applyFont="1" applyFill="1" applyBorder="1" applyAlignment="1">
      <alignment horizontal="right" vertical="center"/>
    </xf>
    <xf numFmtId="165" fontId="7" fillId="5" borderId="162" xfId="0" applyNumberFormat="1" applyFont="1" applyFill="1" applyBorder="1" applyAlignment="1">
      <alignment horizontal="right" vertical="center"/>
    </xf>
    <xf numFmtId="165" fontId="7" fillId="5" borderId="83" xfId="0" applyNumberFormat="1" applyFont="1" applyFill="1" applyBorder="1" applyAlignment="1">
      <alignment horizontal="right" vertical="center"/>
    </xf>
    <xf numFmtId="0" fontId="30" fillId="4" borderId="0" xfId="0" applyFont="1" applyFill="1" applyAlignment="1">
      <alignment vertical="center"/>
    </xf>
    <xf numFmtId="0" fontId="33" fillId="6" borderId="29" xfId="0" applyFont="1" applyFill="1" applyBorder="1"/>
    <xf numFmtId="0" fontId="34" fillId="6" borderId="29" xfId="0" applyFont="1" applyFill="1" applyBorder="1"/>
    <xf numFmtId="0" fontId="34" fillId="6" borderId="29" xfId="0" applyFont="1" applyFill="1" applyBorder="1" applyAlignment="1">
      <alignment horizontal="right"/>
    </xf>
    <xf numFmtId="1" fontId="7" fillId="0" borderId="0" xfId="0" applyNumberFormat="1" applyFont="1" applyAlignment="1">
      <alignment horizontal="center"/>
    </xf>
    <xf numFmtId="166" fontId="14" fillId="5" borderId="59" xfId="0" applyNumberFormat="1" applyFont="1" applyFill="1" applyBorder="1" applyAlignment="1">
      <alignment horizontal="right" vertical="center"/>
    </xf>
    <xf numFmtId="166" fontId="14" fillId="5" borderId="61" xfId="0" applyNumberFormat="1" applyFont="1" applyFill="1" applyBorder="1" applyAlignment="1">
      <alignment horizontal="right" vertical="center"/>
    </xf>
    <xf numFmtId="167" fontId="14" fillId="5" borderId="175" xfId="0" applyNumberFormat="1" applyFont="1" applyFill="1" applyBorder="1" applyAlignment="1" applyProtection="1">
      <alignment horizontal="right" vertical="center"/>
      <protection locked="0"/>
    </xf>
    <xf numFmtId="168" fontId="14" fillId="5" borderId="60" xfId="0" applyNumberFormat="1" applyFont="1" applyFill="1" applyBorder="1" applyAlignment="1">
      <alignment horizontal="right" vertical="center"/>
    </xf>
    <xf numFmtId="168" fontId="14" fillId="5" borderId="61" xfId="0" applyNumberFormat="1" applyFont="1" applyFill="1" applyBorder="1" applyAlignment="1">
      <alignment horizontal="right" vertical="center"/>
    </xf>
    <xf numFmtId="166" fontId="14" fillId="5" borderId="176" xfId="0" applyNumberFormat="1" applyFont="1" applyFill="1" applyBorder="1" applyAlignment="1">
      <alignment horizontal="right" vertical="center"/>
    </xf>
    <xf numFmtId="166" fontId="14" fillId="5" borderId="98" xfId="0" applyNumberFormat="1" applyFont="1" applyFill="1" applyBorder="1" applyAlignment="1">
      <alignment horizontal="right" vertical="center"/>
    </xf>
    <xf numFmtId="167" fontId="14" fillId="5" borderId="70" xfId="0" applyNumberFormat="1" applyFont="1" applyFill="1" applyBorder="1" applyAlignment="1">
      <alignment horizontal="right" vertical="center"/>
    </xf>
    <xf numFmtId="167" fontId="14" fillId="5" borderId="132" xfId="0" applyNumberFormat="1" applyFont="1" applyFill="1" applyBorder="1" applyAlignment="1">
      <alignment horizontal="right" vertical="center"/>
    </xf>
    <xf numFmtId="167" fontId="14" fillId="5" borderId="13" xfId="0" applyNumberFormat="1" applyFont="1" applyFill="1" applyBorder="1" applyAlignment="1">
      <alignment horizontal="right" vertical="center"/>
    </xf>
    <xf numFmtId="167" fontId="14" fillId="5" borderId="60" xfId="0" applyNumberFormat="1" applyFont="1" applyFill="1" applyBorder="1" applyAlignment="1">
      <alignment horizontal="right" vertical="center"/>
    </xf>
    <xf numFmtId="167" fontId="14" fillId="5" borderId="158" xfId="0" applyNumberFormat="1" applyFont="1" applyFill="1" applyBorder="1" applyAlignment="1">
      <alignment horizontal="right" vertical="center"/>
    </xf>
    <xf numFmtId="165" fontId="14" fillId="5" borderId="127" xfId="0" applyNumberFormat="1" applyFont="1" applyFill="1" applyBorder="1" applyAlignment="1">
      <alignment horizontal="right" vertical="center"/>
    </xf>
    <xf numFmtId="165" fontId="14" fillId="5" borderId="167" xfId="0" applyNumberFormat="1" applyFont="1" applyFill="1" applyBorder="1" applyAlignment="1">
      <alignment horizontal="right" vertical="center"/>
    </xf>
    <xf numFmtId="165" fontId="14" fillId="5" borderId="177" xfId="0" applyNumberFormat="1" applyFont="1" applyFill="1" applyBorder="1" applyAlignment="1">
      <alignment horizontal="right" vertical="center"/>
    </xf>
    <xf numFmtId="165" fontId="14" fillId="5" borderId="151" xfId="0" applyNumberFormat="1" applyFont="1" applyFill="1" applyBorder="1" applyAlignment="1">
      <alignment horizontal="right" vertical="center"/>
    </xf>
    <xf numFmtId="165" fontId="14" fillId="5" borderId="178" xfId="0" applyNumberFormat="1" applyFont="1" applyFill="1" applyBorder="1" applyAlignment="1">
      <alignment horizontal="right" vertical="center"/>
    </xf>
    <xf numFmtId="164" fontId="14" fillId="3" borderId="0" xfId="2" applyNumberFormat="1" applyFont="1" applyFill="1" applyAlignment="1" applyProtection="1">
      <alignment vertical="center"/>
    </xf>
    <xf numFmtId="0" fontId="14" fillId="3" borderId="0" xfId="0" applyFont="1" applyFill="1" applyAlignment="1">
      <alignment horizontal="right" vertical="center"/>
    </xf>
    <xf numFmtId="3" fontId="14" fillId="3" borderId="0" xfId="0" applyNumberFormat="1" applyFont="1" applyFill="1" applyAlignment="1">
      <alignment vertical="center"/>
    </xf>
    <xf numFmtId="165" fontId="6" fillId="4" borderId="32" xfId="0" applyNumberFormat="1" applyFont="1" applyFill="1" applyBorder="1" applyAlignment="1">
      <alignment horizontal="centerContinuous" vertical="center"/>
    </xf>
    <xf numFmtId="171" fontId="14" fillId="5" borderId="125" xfId="0" applyNumberFormat="1" applyFont="1" applyFill="1" applyBorder="1" applyAlignment="1">
      <alignment horizontal="right" vertical="center"/>
    </xf>
    <xf numFmtId="171" fontId="14" fillId="5" borderId="93" xfId="0" applyNumberFormat="1" applyFont="1" applyFill="1" applyBorder="1" applyAlignment="1">
      <alignment horizontal="right" vertical="center"/>
    </xf>
    <xf numFmtId="171" fontId="14" fillId="5" borderId="5" xfId="0" applyNumberFormat="1" applyFont="1" applyFill="1" applyBorder="1" applyAlignment="1">
      <alignment horizontal="right" vertical="center"/>
    </xf>
    <xf numFmtId="165" fontId="7" fillId="5" borderId="174" xfId="0" applyNumberFormat="1" applyFont="1" applyFill="1" applyBorder="1" applyAlignment="1">
      <alignment horizontal="right" vertical="center"/>
    </xf>
    <xf numFmtId="165" fontId="7" fillId="5" borderId="180" xfId="0" applyNumberFormat="1" applyFont="1" applyFill="1" applyBorder="1" applyAlignment="1">
      <alignment horizontal="right" vertical="center"/>
    </xf>
    <xf numFmtId="165" fontId="7" fillId="5" borderId="109" xfId="0" applyNumberFormat="1" applyFont="1" applyFill="1" applyBorder="1" applyAlignment="1">
      <alignment horizontal="right" vertical="center"/>
    </xf>
    <xf numFmtId="165" fontId="7" fillId="5" borderId="168" xfId="0" applyNumberFormat="1" applyFont="1" applyFill="1" applyBorder="1" applyAlignment="1">
      <alignment horizontal="right" vertical="center"/>
    </xf>
    <xf numFmtId="165" fontId="6" fillId="5" borderId="109" xfId="0" applyNumberFormat="1" applyFont="1" applyFill="1" applyBorder="1" applyAlignment="1">
      <alignment horizontal="right" vertical="center"/>
    </xf>
    <xf numFmtId="165" fontId="6" fillId="4" borderId="48" xfId="1" applyNumberFormat="1" applyFont="1" applyFill="1" applyBorder="1" applyAlignment="1">
      <alignment horizontal="centerContinuous" vertical="center"/>
    </xf>
    <xf numFmtId="49" fontId="6" fillId="4" borderId="48" xfId="0" applyNumberFormat="1" applyFont="1" applyFill="1" applyBorder="1" applyAlignment="1" applyProtection="1">
      <alignment horizontal="centerContinuous" vertical="center"/>
      <protection locked="0"/>
    </xf>
    <xf numFmtId="167" fontId="7" fillId="5" borderId="44" xfId="0" applyNumberFormat="1" applyFont="1" applyFill="1" applyBorder="1" applyAlignment="1">
      <alignment horizontal="right" vertical="center"/>
    </xf>
    <xf numFmtId="167" fontId="7" fillId="5" borderId="107" xfId="0" applyNumberFormat="1" applyFont="1" applyFill="1" applyBorder="1" applyAlignment="1">
      <alignment horizontal="right" vertical="center"/>
    </xf>
    <xf numFmtId="167" fontId="7" fillId="5" borderId="164" xfId="0" applyNumberFormat="1" applyFont="1" applyFill="1" applyBorder="1" applyAlignment="1">
      <alignment horizontal="right" vertical="center"/>
    </xf>
    <xf numFmtId="167" fontId="7" fillId="5" borderId="93" xfId="0" applyNumberFormat="1" applyFont="1" applyFill="1" applyBorder="1" applyAlignment="1">
      <alignment horizontal="right" vertical="center"/>
    </xf>
    <xf numFmtId="167" fontId="7" fillId="5" borderId="125" xfId="0" applyNumberFormat="1" applyFont="1" applyFill="1" applyBorder="1" applyAlignment="1">
      <alignment horizontal="right" vertical="center"/>
    </xf>
    <xf numFmtId="167" fontId="7" fillId="5" borderId="5" xfId="0" applyNumberFormat="1" applyFont="1" applyFill="1" applyBorder="1" applyAlignment="1">
      <alignment horizontal="right" vertical="center"/>
    </xf>
    <xf numFmtId="167" fontId="7" fillId="5" borderId="117" xfId="0" applyNumberFormat="1" applyFont="1" applyFill="1" applyBorder="1" applyAlignment="1">
      <alignment horizontal="right" vertical="center"/>
    </xf>
    <xf numFmtId="167" fontId="7" fillId="5" borderId="127" xfId="0" applyNumberFormat="1" applyFont="1" applyFill="1" applyBorder="1" applyAlignment="1">
      <alignment horizontal="right" vertical="center"/>
    </xf>
    <xf numFmtId="167" fontId="7" fillId="5" borderId="167" xfId="0" applyNumberFormat="1" applyFont="1" applyFill="1" applyBorder="1" applyAlignment="1">
      <alignment horizontal="right" vertical="center"/>
    </xf>
    <xf numFmtId="172" fontId="8" fillId="5" borderId="173" xfId="0" applyNumberFormat="1" applyFont="1" applyFill="1" applyBorder="1" applyAlignment="1">
      <alignment horizontal="right" vertical="center"/>
    </xf>
    <xf numFmtId="172" fontId="14" fillId="5" borderId="162" xfId="0" applyNumberFormat="1" applyFont="1" applyFill="1" applyBorder="1" applyAlignment="1">
      <alignment horizontal="right" vertical="center"/>
    </xf>
    <xf numFmtId="172" fontId="8" fillId="5" borderId="167" xfId="0" applyNumberFormat="1" applyFont="1" applyFill="1" applyBorder="1" applyAlignment="1">
      <alignment horizontal="right" vertical="center"/>
    </xf>
    <xf numFmtId="172" fontId="14" fillId="5" borderId="160" xfId="0" applyNumberFormat="1" applyFont="1" applyFill="1" applyBorder="1" applyAlignment="1">
      <alignment horizontal="right" vertical="center"/>
    </xf>
    <xf numFmtId="165" fontId="8" fillId="4" borderId="140" xfId="0" applyNumberFormat="1" applyFont="1" applyFill="1" applyBorder="1" applyAlignment="1">
      <alignment horizontal="centerContinuous" vertical="center"/>
    </xf>
    <xf numFmtId="172" fontId="8" fillId="5" borderId="34" xfId="0" applyNumberFormat="1" applyFont="1" applyFill="1" applyBorder="1" applyAlignment="1">
      <alignment horizontal="right" vertical="center"/>
    </xf>
    <xf numFmtId="172" fontId="14" fillId="5" borderId="97" xfId="0" applyNumberFormat="1" applyFont="1" applyFill="1" applyBorder="1" applyAlignment="1">
      <alignment horizontal="right" vertical="center"/>
    </xf>
    <xf numFmtId="172" fontId="8" fillId="4" borderId="88" xfId="0" applyNumberFormat="1" applyFont="1" applyFill="1" applyBorder="1" applyAlignment="1">
      <alignment horizontal="centerContinuous" vertical="center"/>
    </xf>
    <xf numFmtId="172" fontId="8" fillId="4" borderId="140" xfId="0" applyNumberFormat="1" applyFont="1" applyFill="1" applyBorder="1" applyAlignment="1">
      <alignment horizontal="centerContinuous" vertical="center"/>
    </xf>
    <xf numFmtId="172" fontId="8" fillId="5" borderId="117" xfId="0" applyNumberFormat="1" applyFont="1" applyFill="1" applyBorder="1" applyAlignment="1">
      <alignment horizontal="right" vertical="center"/>
    </xf>
    <xf numFmtId="172" fontId="14" fillId="5" borderId="26" xfId="0" applyNumberFormat="1" applyFont="1" applyFill="1" applyBorder="1" applyAlignment="1">
      <alignment horizontal="right" vertical="center"/>
    </xf>
    <xf numFmtId="49" fontId="6" fillId="4" borderId="35" xfId="0" applyNumberFormat="1" applyFont="1" applyFill="1" applyBorder="1" applyAlignment="1">
      <alignment vertical="center"/>
    </xf>
    <xf numFmtId="49" fontId="6" fillId="4" borderId="181" xfId="0" applyNumberFormat="1" applyFont="1" applyFill="1" applyBorder="1" applyAlignment="1">
      <alignment horizontal="left" vertical="center" wrapText="1"/>
    </xf>
    <xf numFmtId="165" fontId="6" fillId="5" borderId="174" xfId="0" applyNumberFormat="1" applyFont="1" applyFill="1" applyBorder="1" applyAlignment="1">
      <alignment horizontal="right" vertical="center"/>
    </xf>
    <xf numFmtId="165" fontId="6" fillId="5" borderId="180" xfId="0" applyNumberFormat="1" applyFont="1" applyFill="1" applyBorder="1" applyAlignment="1">
      <alignment horizontal="right" vertical="center"/>
    </xf>
    <xf numFmtId="165" fontId="7" fillId="5" borderId="160" xfId="0" applyNumberFormat="1" applyFont="1" applyFill="1" applyBorder="1" applyAlignment="1">
      <alignment horizontal="right" vertical="center"/>
    </xf>
    <xf numFmtId="49" fontId="8" fillId="4" borderId="110" xfId="0" applyNumberFormat="1" applyFont="1" applyFill="1" applyBorder="1" applyAlignment="1">
      <alignment vertical="center"/>
    </xf>
    <xf numFmtId="49" fontId="8" fillId="4" borderId="182" xfId="0" applyNumberFormat="1" applyFont="1" applyFill="1" applyBorder="1" applyAlignment="1">
      <alignment horizontal="left" vertical="center"/>
    </xf>
    <xf numFmtId="49" fontId="8" fillId="4" borderId="182" xfId="0" applyNumberFormat="1" applyFont="1" applyFill="1" applyBorder="1" applyAlignment="1">
      <alignment horizontal="right" vertical="center"/>
    </xf>
    <xf numFmtId="49" fontId="14" fillId="4" borderId="183" xfId="0" applyNumberFormat="1" applyFont="1" applyFill="1" applyBorder="1" applyAlignment="1">
      <alignment horizontal="left" vertical="center"/>
    </xf>
    <xf numFmtId="165" fontId="8" fillId="5" borderId="172" xfId="0" applyNumberFormat="1" applyFont="1" applyFill="1" applyBorder="1" applyAlignment="1">
      <alignment horizontal="right" vertical="center"/>
    </xf>
    <xf numFmtId="165" fontId="8" fillId="5" borderId="135" xfId="0" applyNumberFormat="1" applyFont="1" applyFill="1" applyBorder="1" applyAlignment="1">
      <alignment horizontal="right" vertical="center"/>
    </xf>
    <xf numFmtId="165" fontId="8" fillId="5" borderId="168" xfId="0" applyNumberFormat="1" applyFont="1" applyFill="1" applyBorder="1" applyAlignment="1">
      <alignment horizontal="right" vertical="center"/>
    </xf>
    <xf numFmtId="49" fontId="8" fillId="4" borderId="51" xfId="0" applyNumberFormat="1" applyFont="1" applyFill="1" applyBorder="1" applyAlignment="1">
      <alignment vertical="center"/>
    </xf>
    <xf numFmtId="49" fontId="8" fillId="4" borderId="52" xfId="0" applyNumberFormat="1" applyFont="1" applyFill="1" applyBorder="1" applyAlignment="1">
      <alignment horizontal="left" vertical="center"/>
    </xf>
    <xf numFmtId="49" fontId="8" fillId="4" borderId="52" xfId="0" applyNumberFormat="1" applyFont="1" applyFill="1" applyBorder="1" applyAlignment="1">
      <alignment horizontal="right" vertical="center"/>
    </xf>
    <xf numFmtId="49" fontId="8" fillId="4" borderId="31" xfId="0" applyNumberFormat="1" applyFont="1" applyFill="1" applyBorder="1" applyAlignment="1">
      <alignment horizontal="left" vertical="center"/>
    </xf>
    <xf numFmtId="165" fontId="8" fillId="5" borderId="32" xfId="0" applyNumberFormat="1" applyFont="1" applyFill="1" applyBorder="1" applyAlignment="1">
      <alignment horizontal="right" vertical="center"/>
    </xf>
    <xf numFmtId="165" fontId="8" fillId="5" borderId="136" xfId="0" applyNumberFormat="1" applyFont="1" applyFill="1" applyBorder="1" applyAlignment="1">
      <alignment horizontal="right" vertical="center"/>
    </xf>
    <xf numFmtId="165" fontId="8" fillId="5" borderId="53" xfId="0" applyNumberFormat="1" applyFont="1" applyFill="1" applyBorder="1" applyAlignment="1">
      <alignment horizontal="right" vertical="center"/>
    </xf>
    <xf numFmtId="49" fontId="8" fillId="4" borderId="35" xfId="0" applyNumberFormat="1" applyFont="1" applyFill="1" applyBorder="1" applyAlignment="1">
      <alignment vertical="center"/>
    </xf>
    <xf numFmtId="49" fontId="8" fillId="4" borderId="181" xfId="0" applyNumberFormat="1" applyFont="1" applyFill="1" applyBorder="1" applyAlignment="1">
      <alignment horizontal="left" vertical="center" wrapText="1"/>
    </xf>
    <xf numFmtId="171" fontId="8" fillId="5" borderId="174" xfId="0" applyNumberFormat="1" applyFont="1" applyFill="1" applyBorder="1" applyAlignment="1">
      <alignment horizontal="right" vertical="center"/>
    </xf>
    <xf numFmtId="171" fontId="8" fillId="5" borderId="180" xfId="0" applyNumberFormat="1" applyFont="1" applyFill="1" applyBorder="1" applyAlignment="1">
      <alignment horizontal="right" vertical="center"/>
    </xf>
    <xf numFmtId="171" fontId="8" fillId="5" borderId="109" xfId="0" applyNumberFormat="1" applyFont="1" applyFill="1" applyBorder="1" applyAlignment="1">
      <alignment horizontal="right" vertical="center"/>
    </xf>
    <xf numFmtId="171" fontId="14" fillId="5" borderId="26" xfId="0" applyNumberFormat="1" applyFont="1" applyFill="1" applyBorder="1" applyAlignment="1">
      <alignment horizontal="right" vertical="center"/>
    </xf>
    <xf numFmtId="171" fontId="14" fillId="5" borderId="81" xfId="0" applyNumberFormat="1" applyFont="1" applyFill="1" applyBorder="1" applyAlignment="1">
      <alignment horizontal="right" vertical="center"/>
    </xf>
    <xf numFmtId="171" fontId="14" fillId="5" borderId="160" xfId="0" applyNumberFormat="1" applyFont="1" applyFill="1" applyBorder="1" applyAlignment="1">
      <alignment horizontal="right" vertical="center"/>
    </xf>
    <xf numFmtId="165" fontId="6" fillId="5" borderId="172" xfId="0" applyNumberFormat="1" applyFont="1" applyFill="1" applyBorder="1" applyAlignment="1">
      <alignment horizontal="right" vertical="center"/>
    </xf>
    <xf numFmtId="165" fontId="6" fillId="5" borderId="135" xfId="0" applyNumberFormat="1" applyFont="1" applyFill="1" applyBorder="1" applyAlignment="1">
      <alignment horizontal="right" vertical="center"/>
    </xf>
    <xf numFmtId="0" fontId="0" fillId="4" borderId="52" xfId="0" applyFill="1" applyBorder="1" applyAlignment="1">
      <alignment horizontal="centerContinuous" vertical="center"/>
    </xf>
    <xf numFmtId="0" fontId="1" fillId="4" borderId="52" xfId="0" applyFont="1" applyFill="1" applyBorder="1" applyAlignment="1">
      <alignment horizontal="centerContinuous" vertical="center"/>
    </xf>
    <xf numFmtId="0" fontId="1" fillId="4" borderId="86" xfId="0" applyFont="1" applyFill="1" applyBorder="1" applyAlignment="1">
      <alignment horizontal="centerContinuous" vertical="center"/>
    </xf>
    <xf numFmtId="0" fontId="1" fillId="4" borderId="32" xfId="0" applyFont="1" applyFill="1" applyBorder="1" applyAlignment="1">
      <alignment horizontal="centerContinuous" vertical="center"/>
    </xf>
    <xf numFmtId="0" fontId="1" fillId="4" borderId="53" xfId="0" applyFont="1" applyFill="1" applyBorder="1" applyAlignment="1">
      <alignment horizontal="centerContinuous" vertical="center"/>
    </xf>
    <xf numFmtId="49" fontId="8" fillId="4" borderId="99" xfId="0" applyNumberFormat="1" applyFont="1" applyFill="1" applyBorder="1" applyAlignment="1">
      <alignment vertical="center"/>
    </xf>
    <xf numFmtId="49" fontId="8" fillId="4" borderId="100" xfId="0" applyNumberFormat="1" applyFont="1" applyFill="1" applyBorder="1" applyAlignment="1">
      <alignment horizontal="left" vertical="center"/>
    </xf>
    <xf numFmtId="49" fontId="8" fillId="4" borderId="100" xfId="0" applyNumberFormat="1" applyFont="1" applyFill="1" applyBorder="1" applyAlignment="1">
      <alignment horizontal="right" vertical="center"/>
    </xf>
    <xf numFmtId="49" fontId="8" fillId="4" borderId="184" xfId="0" applyNumberFormat="1" applyFont="1" applyFill="1" applyBorder="1" applyAlignment="1">
      <alignment horizontal="left" vertical="center"/>
    </xf>
    <xf numFmtId="165" fontId="8" fillId="5" borderId="137" xfId="0" applyNumberFormat="1" applyFont="1" applyFill="1" applyBorder="1" applyAlignment="1">
      <alignment horizontal="right" vertical="center"/>
    </xf>
    <xf numFmtId="165" fontId="8" fillId="5" borderId="138" xfId="0" applyNumberFormat="1" applyFont="1" applyFill="1" applyBorder="1" applyAlignment="1">
      <alignment horizontal="right" vertical="center"/>
    </xf>
    <xf numFmtId="165" fontId="8" fillId="5" borderId="121" xfId="0" applyNumberFormat="1" applyFont="1" applyFill="1" applyBorder="1" applyAlignment="1">
      <alignment horizontal="right" vertical="center"/>
    </xf>
    <xf numFmtId="0" fontId="1" fillId="4" borderId="136" xfId="0" applyFont="1" applyFill="1" applyBorder="1" applyAlignment="1">
      <alignment horizontal="centerContinuous" vertical="center"/>
    </xf>
    <xf numFmtId="0" fontId="1" fillId="4" borderId="82" xfId="0" applyFont="1" applyFill="1" applyBorder="1" applyAlignment="1">
      <alignment horizontal="centerContinuous" vertical="center"/>
    </xf>
    <xf numFmtId="166" fontId="7" fillId="5" borderId="159" xfId="0" applyNumberFormat="1" applyFont="1" applyFill="1" applyBorder="1" applyAlignment="1">
      <alignment horizontal="right" vertical="center"/>
    </xf>
    <xf numFmtId="166" fontId="7" fillId="5" borderId="158" xfId="0" applyNumberFormat="1" applyFont="1" applyFill="1" applyBorder="1" applyAlignment="1">
      <alignment horizontal="right" vertical="center"/>
    </xf>
    <xf numFmtId="166" fontId="7" fillId="5" borderId="160" xfId="0" applyNumberFormat="1" applyFont="1" applyFill="1" applyBorder="1" applyAlignment="1">
      <alignment horizontal="right" vertical="center"/>
    </xf>
    <xf numFmtId="166" fontId="7" fillId="5" borderId="163" xfId="0" applyNumberFormat="1" applyFont="1" applyFill="1" applyBorder="1" applyAlignment="1">
      <alignment horizontal="right" vertical="center"/>
    </xf>
    <xf numFmtId="165" fontId="7" fillId="5" borderId="96" xfId="0" applyNumberFormat="1" applyFont="1" applyFill="1" applyBorder="1" applyAlignment="1">
      <alignment horizontal="right" vertical="center"/>
    </xf>
    <xf numFmtId="0" fontId="0" fillId="4" borderId="49" xfId="0" applyFill="1" applyBorder="1" applyAlignment="1">
      <alignment horizontal="centerContinuous" vertical="center"/>
    </xf>
    <xf numFmtId="165" fontId="7" fillId="5" borderId="22" xfId="1" applyNumberFormat="1" applyFont="1" applyFill="1" applyBorder="1" applyAlignment="1" applyProtection="1">
      <alignment horizontal="right" vertical="center"/>
      <protection locked="0"/>
    </xf>
    <xf numFmtId="165" fontId="7" fillId="5" borderId="118" xfId="1" applyNumberFormat="1" applyFont="1" applyFill="1" applyBorder="1" applyAlignment="1" applyProtection="1">
      <alignment horizontal="right" vertical="center"/>
      <protection locked="0"/>
    </xf>
    <xf numFmtId="165" fontId="7" fillId="5" borderId="14" xfId="1" applyNumberFormat="1" applyFont="1" applyFill="1" applyBorder="1" applyAlignment="1" applyProtection="1">
      <alignment horizontal="right" vertical="center"/>
      <protection locked="0"/>
    </xf>
    <xf numFmtId="165" fontId="7" fillId="5" borderId="22" xfId="0" applyNumberFormat="1" applyFont="1" applyFill="1" applyBorder="1" applyAlignment="1" applyProtection="1">
      <alignment horizontal="right" vertical="center"/>
      <protection locked="0"/>
    </xf>
    <xf numFmtId="165" fontId="7" fillId="5" borderId="14" xfId="0" applyNumberFormat="1" applyFont="1" applyFill="1" applyBorder="1" applyAlignment="1" applyProtection="1">
      <alignment horizontal="right" vertical="center"/>
      <protection locked="0"/>
    </xf>
    <xf numFmtId="165" fontId="7" fillId="5" borderId="69" xfId="0" applyNumberFormat="1" applyFont="1" applyFill="1" applyBorder="1" applyAlignment="1" applyProtection="1">
      <alignment horizontal="right" vertical="center"/>
      <protection locked="0"/>
    </xf>
    <xf numFmtId="165" fontId="7" fillId="5" borderId="27" xfId="0" applyNumberFormat="1" applyFont="1" applyFill="1" applyBorder="1" applyAlignment="1" applyProtection="1">
      <alignment horizontal="right" vertical="center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165" fontId="8" fillId="4" borderId="174" xfId="0" applyNumberFormat="1" applyFont="1" applyFill="1" applyBorder="1" applyAlignment="1">
      <alignment horizontal="centerContinuous" vertical="center"/>
    </xf>
    <xf numFmtId="172" fontId="8" fillId="4" borderId="48" xfId="0" applyNumberFormat="1" applyFont="1" applyFill="1" applyBorder="1" applyAlignment="1">
      <alignment horizontal="centerContinuous" vertical="center"/>
    </xf>
    <xf numFmtId="172" fontId="8" fillId="4" borderId="174" xfId="0" applyNumberFormat="1" applyFont="1" applyFill="1" applyBorder="1" applyAlignment="1">
      <alignment horizontal="centerContinuous" vertical="center"/>
    </xf>
    <xf numFmtId="0" fontId="33" fillId="0" borderId="0" xfId="0" applyFont="1" applyAlignment="1">
      <alignment horizontal="left" vertical="top" wrapText="1"/>
    </xf>
    <xf numFmtId="0" fontId="8" fillId="4" borderId="155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4" borderId="130" xfId="0" applyFont="1" applyFill="1" applyBorder="1" applyAlignment="1">
      <alignment horizontal="center"/>
    </xf>
    <xf numFmtId="0" fontId="8" fillId="4" borderId="93" xfId="0" applyFont="1" applyFill="1" applyBorder="1" applyAlignment="1">
      <alignment horizontal="center"/>
    </xf>
    <xf numFmtId="49" fontId="8" fillId="4" borderId="33" xfId="0" applyNumberFormat="1" applyFont="1" applyFill="1" applyBorder="1" applyAlignment="1">
      <alignment horizontal="center" vertical="center" wrapText="1"/>
    </xf>
    <xf numFmtId="49" fontId="8" fillId="4" borderId="29" xfId="0" applyNumberFormat="1" applyFont="1" applyFill="1" applyBorder="1" applyAlignment="1">
      <alignment horizontal="center" vertical="center" wrapText="1"/>
    </xf>
    <xf numFmtId="49" fontId="8" fillId="4" borderId="141" xfId="0" applyNumberFormat="1" applyFont="1" applyFill="1" applyBorder="1" applyAlignment="1">
      <alignment horizontal="center" vertical="center" wrapText="1"/>
    </xf>
    <xf numFmtId="49" fontId="8" fillId="4" borderId="28" xfId="0" applyNumberFormat="1" applyFont="1" applyFill="1" applyBorder="1" applyAlignment="1">
      <alignment horizontal="center" vertical="center" wrapText="1"/>
    </xf>
    <xf numFmtId="49" fontId="8" fillId="4" borderId="0" xfId="0" applyNumberFormat="1" applyFont="1" applyFill="1" applyAlignment="1">
      <alignment horizontal="center" vertical="center" wrapText="1"/>
    </xf>
    <xf numFmtId="49" fontId="8" fillId="4" borderId="112" xfId="0" applyNumberFormat="1" applyFont="1" applyFill="1" applyBorder="1" applyAlignment="1">
      <alignment horizontal="center" vertical="center" wrapText="1"/>
    </xf>
    <xf numFmtId="49" fontId="8" fillId="4" borderId="128" xfId="0" applyNumberFormat="1" applyFont="1" applyFill="1" applyBorder="1" applyAlignment="1">
      <alignment horizontal="center" vertical="center" wrapText="1"/>
    </xf>
    <xf numFmtId="49" fontId="8" fillId="4" borderId="85" xfId="0" applyNumberFormat="1" applyFont="1" applyFill="1" applyBorder="1" applyAlignment="1">
      <alignment horizontal="center" vertical="center" wrapText="1"/>
    </xf>
    <xf numFmtId="49" fontId="8" fillId="4" borderId="129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top" wrapText="1"/>
    </xf>
    <xf numFmtId="49" fontId="6" fillId="4" borderId="33" xfId="0" applyNumberFormat="1" applyFont="1" applyFill="1" applyBorder="1" applyAlignment="1">
      <alignment horizontal="center" vertical="center" wrapText="1"/>
    </xf>
    <xf numFmtId="49" fontId="6" fillId="4" borderId="29" xfId="0" applyNumberFormat="1" applyFont="1" applyFill="1" applyBorder="1" applyAlignment="1">
      <alignment horizontal="center" vertical="center" wrapText="1"/>
    </xf>
    <xf numFmtId="49" fontId="6" fillId="4" borderId="141" xfId="0" applyNumberFormat="1" applyFont="1" applyFill="1" applyBorder="1" applyAlignment="1">
      <alignment horizontal="center" vertical="center" wrapText="1"/>
    </xf>
    <xf numFmtId="49" fontId="6" fillId="4" borderId="28" xfId="0" applyNumberFormat="1" applyFont="1" applyFill="1" applyBorder="1" applyAlignment="1">
      <alignment horizontal="center" vertical="center" wrapText="1"/>
    </xf>
    <xf numFmtId="49" fontId="6" fillId="4" borderId="0" xfId="0" applyNumberFormat="1" applyFont="1" applyFill="1" applyAlignment="1">
      <alignment horizontal="center" vertical="center" wrapText="1"/>
    </xf>
    <xf numFmtId="49" fontId="6" fillId="4" borderId="112" xfId="0" applyNumberFormat="1" applyFont="1" applyFill="1" applyBorder="1" applyAlignment="1">
      <alignment horizontal="center" vertical="center" wrapText="1"/>
    </xf>
    <xf numFmtId="49" fontId="6" fillId="4" borderId="128" xfId="0" applyNumberFormat="1" applyFont="1" applyFill="1" applyBorder="1" applyAlignment="1">
      <alignment horizontal="center" vertical="center" wrapText="1"/>
    </xf>
    <xf numFmtId="49" fontId="6" fillId="4" borderId="85" xfId="0" applyNumberFormat="1" applyFont="1" applyFill="1" applyBorder="1" applyAlignment="1">
      <alignment horizontal="center" vertical="center" wrapText="1"/>
    </xf>
    <xf numFmtId="49" fontId="6" fillId="4" borderId="129" xfId="0" applyNumberFormat="1" applyFont="1" applyFill="1" applyBorder="1" applyAlignment="1">
      <alignment horizontal="center" vertical="center" wrapText="1"/>
    </xf>
    <xf numFmtId="0" fontId="6" fillId="4" borderId="130" xfId="0" applyFont="1" applyFill="1" applyBorder="1" applyAlignment="1">
      <alignment horizontal="center"/>
    </xf>
    <xf numFmtId="0" fontId="6" fillId="4" borderId="93" xfId="0" applyFont="1" applyFill="1" applyBorder="1" applyAlignment="1">
      <alignment horizontal="center"/>
    </xf>
    <xf numFmtId="49" fontId="6" fillId="4" borderId="52" xfId="0" applyNumberFormat="1" applyFont="1" applyFill="1" applyBorder="1" applyAlignment="1">
      <alignment horizontal="left" vertical="center" wrapText="1"/>
    </xf>
    <xf numFmtId="0" fontId="0" fillId="0" borderId="52" xfId="0" applyBorder="1" applyAlignment="1">
      <alignment horizontal="left" vertical="center" wrapText="1"/>
    </xf>
    <xf numFmtId="49" fontId="10" fillId="4" borderId="143" xfId="0" applyNumberFormat="1" applyFont="1" applyFill="1" applyBorder="1" applyAlignment="1">
      <alignment horizontal="center" vertical="center" textRotation="90" shrinkToFit="1"/>
    </xf>
    <xf numFmtId="49" fontId="10" fillId="4" borderId="144" xfId="0" applyNumberFormat="1" applyFont="1" applyFill="1" applyBorder="1" applyAlignment="1">
      <alignment horizontal="center" vertical="center" textRotation="90" shrinkToFit="1"/>
    </xf>
    <xf numFmtId="0" fontId="18" fillId="4" borderId="144" xfId="0" applyFont="1" applyFill="1" applyBorder="1" applyAlignment="1">
      <alignment horizontal="center" vertical="center" textRotation="90" shrinkToFit="1"/>
    </xf>
    <xf numFmtId="0" fontId="0" fillId="0" borderId="179" xfId="0" applyBorder="1" applyAlignment="1">
      <alignment horizontal="center" vertical="center" textRotation="90" shrinkToFit="1"/>
    </xf>
    <xf numFmtId="0" fontId="0" fillId="0" borderId="144" xfId="0" applyBorder="1" applyAlignment="1">
      <alignment horizontal="center" vertical="center" textRotation="90" shrinkToFit="1"/>
    </xf>
    <xf numFmtId="49" fontId="10" fillId="4" borderId="145" xfId="0" applyNumberFormat="1" applyFont="1" applyFill="1" applyBorder="1" applyAlignment="1">
      <alignment horizontal="center" vertical="center" textRotation="90" shrinkToFit="1"/>
    </xf>
    <xf numFmtId="0" fontId="0" fillId="0" borderId="146" xfId="0" applyBorder="1" applyAlignment="1">
      <alignment horizontal="center" vertical="center" textRotation="90" shrinkToFit="1"/>
    </xf>
    <xf numFmtId="0" fontId="0" fillId="0" borderId="153" xfId="0" applyBorder="1" applyAlignment="1">
      <alignment horizontal="center" vertical="center" textRotation="90" shrinkToFit="1"/>
    </xf>
    <xf numFmtId="49" fontId="6" fillId="4" borderId="2" xfId="0" applyNumberFormat="1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6" fillId="4" borderId="155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49" fontId="8" fillId="4" borderId="2" xfId="0" applyNumberFormat="1" applyFont="1" applyFill="1" applyBorder="1" applyAlignment="1">
      <alignment horizontal="left" vertical="center" wrapText="1"/>
    </xf>
    <xf numFmtId="49" fontId="8" fillId="4" borderId="52" xfId="0" applyNumberFormat="1" applyFont="1" applyFill="1" applyBorder="1" applyAlignment="1">
      <alignment horizontal="left" vertical="center" wrapText="1"/>
    </xf>
    <xf numFmtId="49" fontId="10" fillId="4" borderId="179" xfId="0" applyNumberFormat="1" applyFont="1" applyFill="1" applyBorder="1" applyAlignment="1">
      <alignment horizontal="center" vertical="center" textRotation="90" shrinkToFit="1"/>
    </xf>
    <xf numFmtId="49" fontId="10" fillId="4" borderId="146" xfId="0" applyNumberFormat="1" applyFont="1" applyFill="1" applyBorder="1" applyAlignment="1">
      <alignment horizontal="center" vertical="center" textRotation="90" shrinkToFit="1"/>
    </xf>
    <xf numFmtId="49" fontId="10" fillId="4" borderId="153" xfId="0" applyNumberFormat="1" applyFont="1" applyFill="1" applyBorder="1" applyAlignment="1">
      <alignment horizontal="center" vertical="center" textRotation="90" shrinkToFit="1"/>
    </xf>
    <xf numFmtId="49" fontId="10" fillId="4" borderId="147" xfId="0" applyNumberFormat="1" applyFont="1" applyFill="1" applyBorder="1" applyAlignment="1">
      <alignment horizontal="center" vertical="center" textRotation="90" shrinkToFit="1"/>
    </xf>
    <xf numFmtId="49" fontId="10" fillId="4" borderId="154" xfId="1" applyNumberFormat="1" applyFont="1" applyFill="1" applyBorder="1" applyAlignment="1">
      <alignment horizontal="center" vertical="center" textRotation="90" shrinkToFit="1"/>
    </xf>
    <xf numFmtId="49" fontId="10" fillId="4" borderId="149" xfId="1" applyNumberFormat="1" applyFont="1" applyFill="1" applyBorder="1" applyAlignment="1">
      <alignment horizontal="center" vertical="center" textRotation="90" shrinkToFit="1"/>
    </xf>
    <xf numFmtId="0" fontId="18" fillId="4" borderId="149" xfId="1" applyFont="1" applyFill="1" applyBorder="1" applyAlignment="1">
      <alignment horizontal="center" vertical="center" textRotation="90" shrinkToFit="1"/>
    </xf>
    <xf numFmtId="0" fontId="6" fillId="4" borderId="155" xfId="1" applyFont="1" applyFill="1" applyBorder="1" applyAlignment="1">
      <alignment horizontal="center"/>
    </xf>
    <xf numFmtId="0" fontId="6" fillId="4" borderId="5" xfId="1" applyFont="1" applyFill="1" applyBorder="1" applyAlignment="1">
      <alignment horizontal="center"/>
    </xf>
    <xf numFmtId="0" fontId="6" fillId="4" borderId="130" xfId="1" applyFont="1" applyFill="1" applyBorder="1" applyAlignment="1">
      <alignment horizontal="center"/>
    </xf>
    <xf numFmtId="0" fontId="6" fillId="4" borderId="93" xfId="1" applyFont="1" applyFill="1" applyBorder="1" applyAlignment="1">
      <alignment horizontal="center"/>
    </xf>
    <xf numFmtId="0" fontId="1" fillId="4" borderId="149" xfId="1" applyFill="1" applyBorder="1" applyAlignment="1">
      <alignment horizontal="center" vertical="center" textRotation="90" shrinkToFit="1"/>
    </xf>
    <xf numFmtId="49" fontId="6" fillId="4" borderId="33" xfId="1" applyNumberFormat="1" applyFont="1" applyFill="1" applyBorder="1" applyAlignment="1">
      <alignment horizontal="center" vertical="center" wrapText="1"/>
    </xf>
    <xf numFmtId="49" fontId="6" fillId="4" borderId="29" xfId="1" applyNumberFormat="1" applyFont="1" applyFill="1" applyBorder="1" applyAlignment="1">
      <alignment horizontal="center" vertical="center" wrapText="1"/>
    </xf>
    <xf numFmtId="49" fontId="6" fillId="4" borderId="141" xfId="1" applyNumberFormat="1" applyFont="1" applyFill="1" applyBorder="1" applyAlignment="1">
      <alignment horizontal="center" vertical="center" wrapText="1"/>
    </xf>
    <xf numFmtId="49" fontId="6" fillId="4" borderId="28" xfId="1" applyNumberFormat="1" applyFont="1" applyFill="1" applyBorder="1" applyAlignment="1">
      <alignment horizontal="center" vertical="center" wrapText="1"/>
    </xf>
    <xf numFmtId="49" fontId="6" fillId="4" borderId="0" xfId="1" applyNumberFormat="1" applyFont="1" applyFill="1" applyAlignment="1">
      <alignment horizontal="center" vertical="center" wrapText="1"/>
    </xf>
    <xf numFmtId="49" fontId="6" fillId="4" borderId="112" xfId="1" applyNumberFormat="1" applyFont="1" applyFill="1" applyBorder="1" applyAlignment="1">
      <alignment horizontal="center" vertical="center" wrapText="1"/>
    </xf>
    <xf numFmtId="49" fontId="6" fillId="4" borderId="128" xfId="1" applyNumberFormat="1" applyFont="1" applyFill="1" applyBorder="1" applyAlignment="1">
      <alignment horizontal="center" vertical="center" wrapText="1"/>
    </xf>
    <xf numFmtId="49" fontId="6" fillId="4" borderId="85" xfId="1" applyNumberFormat="1" applyFont="1" applyFill="1" applyBorder="1" applyAlignment="1">
      <alignment horizontal="center" vertical="center" wrapText="1"/>
    </xf>
    <xf numFmtId="49" fontId="6" fillId="4" borderId="129" xfId="1" applyNumberFormat="1" applyFont="1" applyFill="1" applyBorder="1" applyAlignment="1">
      <alignment horizontal="center" vertical="center" wrapText="1"/>
    </xf>
    <xf numFmtId="49" fontId="10" fillId="4" borderId="154" xfId="0" applyNumberFormat="1" applyFont="1" applyFill="1" applyBorder="1" applyAlignment="1">
      <alignment horizontal="center" vertical="center" textRotation="90" shrinkToFit="1"/>
    </xf>
    <xf numFmtId="49" fontId="10" fillId="4" borderId="149" xfId="0" applyNumberFormat="1" applyFont="1" applyFill="1" applyBorder="1" applyAlignment="1">
      <alignment horizontal="center" vertical="center" textRotation="90" shrinkToFit="1"/>
    </xf>
    <xf numFmtId="0" fontId="18" fillId="4" borderId="149" xfId="0" applyFont="1" applyFill="1" applyBorder="1" applyAlignment="1">
      <alignment horizontal="center" vertical="center" textRotation="90" shrinkToFit="1"/>
    </xf>
    <xf numFmtId="0" fontId="18" fillId="4" borderId="140" xfId="0" applyFont="1" applyFill="1" applyBorder="1" applyAlignment="1">
      <alignment horizontal="center" vertical="center" textRotation="90" shrinkToFit="1"/>
    </xf>
    <xf numFmtId="0" fontId="0" fillId="4" borderId="149" xfId="0" applyFill="1" applyBorder="1" applyAlignment="1">
      <alignment horizontal="center" vertical="center" textRotation="90" shrinkToFit="1"/>
    </xf>
    <xf numFmtId="0" fontId="15" fillId="0" borderId="0" xfId="1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6" fillId="4" borderId="142" xfId="0" applyFont="1" applyFill="1" applyBorder="1" applyAlignment="1">
      <alignment horizontal="center"/>
    </xf>
    <xf numFmtId="0" fontId="6" fillId="4" borderId="125" xfId="0" applyFont="1" applyFill="1" applyBorder="1" applyAlignment="1">
      <alignment horizontal="center"/>
    </xf>
    <xf numFmtId="0" fontId="6" fillId="4" borderId="150" xfId="0" applyFont="1" applyFill="1" applyBorder="1" applyAlignment="1">
      <alignment horizontal="center"/>
    </xf>
    <xf numFmtId="0" fontId="6" fillId="4" borderId="151" xfId="0" applyFont="1" applyFill="1" applyBorder="1" applyAlignment="1">
      <alignment horizontal="center"/>
    </xf>
    <xf numFmtId="0" fontId="6" fillId="4" borderId="131" xfId="0" applyFont="1" applyFill="1" applyBorder="1" applyAlignment="1">
      <alignment horizontal="center"/>
    </xf>
    <xf numFmtId="0" fontId="6" fillId="4" borderId="94" xfId="0" applyFont="1" applyFill="1" applyBorder="1" applyAlignment="1">
      <alignment horizontal="center"/>
    </xf>
    <xf numFmtId="0" fontId="15" fillId="0" borderId="0" xfId="1" applyFont="1" applyAlignment="1">
      <alignment horizontal="left" vertical="center" wrapText="1"/>
    </xf>
    <xf numFmtId="49" fontId="10" fillId="4" borderId="152" xfId="0" applyNumberFormat="1" applyFont="1" applyFill="1" applyBorder="1" applyAlignment="1">
      <alignment horizontal="center" vertical="center" textRotation="90" shrinkToFit="1"/>
    </xf>
    <xf numFmtId="0" fontId="18" fillId="4" borderId="146" xfId="0" applyFont="1" applyFill="1" applyBorder="1" applyAlignment="1">
      <alignment horizontal="center" vertical="center" textRotation="90" shrinkToFit="1"/>
    </xf>
    <xf numFmtId="0" fontId="18" fillId="4" borderId="153" xfId="0" applyFont="1" applyFill="1" applyBorder="1" applyAlignment="1">
      <alignment horizontal="center" vertical="center" textRotation="90" shrinkToFit="1"/>
    </xf>
    <xf numFmtId="49" fontId="6" fillId="4" borderId="33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29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141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28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0" xfId="0" applyNumberFormat="1" applyFont="1" applyFill="1" applyAlignment="1" applyProtection="1">
      <alignment horizontal="center" vertical="center" wrapText="1"/>
      <protection locked="0"/>
    </xf>
    <xf numFmtId="49" fontId="6" fillId="4" borderId="112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128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85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129" xfId="0" applyNumberFormat="1" applyFont="1" applyFill="1" applyBorder="1" applyAlignment="1" applyProtection="1">
      <alignment horizontal="center" vertical="center" wrapText="1"/>
      <protection locked="0"/>
    </xf>
    <xf numFmtId="49" fontId="14" fillId="4" borderId="155" xfId="0" applyNumberFormat="1" applyFont="1" applyFill="1" applyBorder="1" applyAlignment="1">
      <alignment horizontal="center" vertical="center" textRotation="90"/>
    </xf>
    <xf numFmtId="49" fontId="14" fillId="4" borderId="5" xfId="0" applyNumberFormat="1" applyFont="1" applyFill="1" applyBorder="1" applyAlignment="1">
      <alignment horizontal="center" vertical="center" textRotation="90"/>
    </xf>
    <xf numFmtId="0" fontId="26" fillId="0" borderId="5" xfId="0" applyFont="1" applyBorder="1" applyAlignment="1">
      <alignment horizontal="center" vertical="center" textRotation="90"/>
    </xf>
    <xf numFmtId="0" fontId="26" fillId="0" borderId="109" xfId="0" applyFont="1" applyBorder="1" applyAlignment="1">
      <alignment horizontal="center" vertical="center" textRotation="90"/>
    </xf>
    <xf numFmtId="0" fontId="6" fillId="4" borderId="148" xfId="0" applyFont="1" applyFill="1" applyBorder="1" applyAlignment="1">
      <alignment horizontal="center"/>
    </xf>
    <xf numFmtId="0" fontId="6" fillId="4" borderId="149" xfId="0" applyFont="1" applyFill="1" applyBorder="1" applyAlignment="1">
      <alignment horizontal="center"/>
    </xf>
    <xf numFmtId="49" fontId="7" fillId="4" borderId="7" xfId="0" applyNumberFormat="1" applyFont="1" applyFill="1" applyBorder="1" applyAlignment="1">
      <alignment horizontal="left" vertical="center" wrapText="1"/>
    </xf>
    <xf numFmtId="49" fontId="7" fillId="4" borderId="8" xfId="0" applyNumberFormat="1" applyFont="1" applyFill="1" applyBorder="1" applyAlignment="1">
      <alignment horizontal="left" vertical="center" wrapText="1"/>
    </xf>
    <xf numFmtId="49" fontId="7" fillId="4" borderId="155" xfId="0" applyNumberFormat="1" applyFont="1" applyFill="1" applyBorder="1" applyAlignment="1">
      <alignment horizontal="center" vertical="center" textRotation="90"/>
    </xf>
    <xf numFmtId="0" fontId="15" fillId="0" borderId="0" xfId="0" applyFont="1" applyAlignment="1" applyProtection="1">
      <alignment horizontal="left" vertical="top" wrapText="1"/>
      <protection locked="0"/>
    </xf>
    <xf numFmtId="0" fontId="18" fillId="4" borderId="156" xfId="0" applyFont="1" applyFill="1" applyBorder="1" applyAlignment="1">
      <alignment horizontal="center" vertical="center" textRotation="90" shrinkToFit="1"/>
    </xf>
    <xf numFmtId="0" fontId="6" fillId="4" borderId="29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49" fontId="25" fillId="4" borderId="154" xfId="0" applyNumberFormat="1" applyFont="1" applyFill="1" applyBorder="1" applyAlignment="1">
      <alignment horizontal="center" vertical="center" textRotation="90" shrinkToFit="1"/>
    </xf>
    <xf numFmtId="0" fontId="0" fillId="4" borderId="140" xfId="0" applyFill="1" applyBorder="1" applyAlignment="1">
      <alignment horizontal="center" vertical="center" textRotation="90" shrinkToFit="1"/>
    </xf>
    <xf numFmtId="49" fontId="7" fillId="4" borderId="11" xfId="0" applyNumberFormat="1" applyFont="1" applyFill="1" applyBorder="1" applyAlignment="1">
      <alignment horizontal="left" vertical="center" wrapText="1"/>
    </xf>
    <xf numFmtId="49" fontId="7" fillId="4" borderId="12" xfId="0" applyNumberFormat="1" applyFont="1" applyFill="1" applyBorder="1" applyAlignment="1">
      <alignment horizontal="left" vertical="center" wrapText="1"/>
    </xf>
    <xf numFmtId="0" fontId="36" fillId="2" borderId="0" xfId="0" applyFont="1" applyFill="1" applyAlignment="1" applyProtection="1">
      <alignment horizontal="left" vertical="center"/>
      <protection hidden="1"/>
    </xf>
  </cellXfs>
  <cellStyles count="3">
    <cellStyle name="Normální" xfId="0" builtinId="0"/>
    <cellStyle name="normální_Vyv_b5_1" xfId="1" xr:uid="{00000000-0005-0000-0000-000001000000}"/>
    <cellStyle name="Procenta" xfId="2" builtinId="5"/>
  </cellStyles>
  <dxfs count="58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1" defaultTableStyle="TableStyleMedium2" defaultPivotStyle="PivotStyleLight16">
    <tableStyle name="Invisible" pivot="0" table="0" count="0" xr9:uid="{D9C27732-8739-4B34-A5AD-B750EAEF766A}"/>
  </tableStyles>
  <colors>
    <mruColors>
      <color rgb="FF00FFFF"/>
      <color rgb="FF33CCCC"/>
      <color rgb="FF008080"/>
      <color rgb="FF0033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2.xml"/><Relationship Id="rId35" Type="http://schemas.microsoft.com/office/2006/relationships/attachedToolbars" Target="attachedToolbars.bin"/><Relationship Id="rId8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138701740588099"/>
          <c:y val="2.782608695652174E-2"/>
          <c:w val="0.74087679259427341"/>
          <c:h val="0.71478260869565213"/>
        </c:manualLayout>
      </c:layout>
      <c:areaChart>
        <c:grouping val="stacked"/>
        <c:varyColors val="0"/>
        <c:ser>
          <c:idx val="4"/>
          <c:order val="3"/>
          <c:tx>
            <c:strRef>
              <c:f>'GB1'!$J$14</c:f>
              <c:strCache>
                <c:ptCount val="1"/>
                <c:pt idx="0">
                  <c:v>populace 15–18letých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'GB1'!$K$10:$U$10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'GB1'!$K$14:$U$14</c:f>
              <c:numCache>
                <c:formatCode>#,##0</c:formatCode>
                <c:ptCount val="11"/>
                <c:pt idx="0">
                  <c:v>417679</c:v>
                </c:pt>
                <c:pt idx="1">
                  <c:v>387456</c:v>
                </c:pt>
                <c:pt idx="2">
                  <c:v>370835</c:v>
                </c:pt>
                <c:pt idx="3">
                  <c:v>364310</c:v>
                </c:pt>
                <c:pt idx="4">
                  <c:v>364651</c:v>
                </c:pt>
                <c:pt idx="5">
                  <c:v>365542</c:v>
                </c:pt>
                <c:pt idx="6">
                  <c:v>369401</c:v>
                </c:pt>
                <c:pt idx="7">
                  <c:v>375247</c:v>
                </c:pt>
                <c:pt idx="8">
                  <c:v>383634</c:v>
                </c:pt>
                <c:pt idx="9">
                  <c:v>394812</c:v>
                </c:pt>
                <c:pt idx="10">
                  <c:v>406410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B0-4665-882E-501C12191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01569456"/>
        <c:axId val="-701565104"/>
      </c:areaChart>
      <c:barChart>
        <c:barDir val="col"/>
        <c:grouping val="stacked"/>
        <c:varyColors val="0"/>
        <c:ser>
          <c:idx val="0"/>
          <c:order val="0"/>
          <c:tx>
            <c:strRef>
              <c:f>'GB1'!$J$11</c:f>
              <c:strCache>
                <c:ptCount val="1"/>
                <c:pt idx="0">
                  <c:v>střední vzdělávání s maturitní zkouškou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'GB1'!$K$10:$U$10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'GB1'!$K$11:$U$11</c:f>
              <c:numCache>
                <c:formatCode>#,##0</c:formatCode>
                <c:ptCount val="11"/>
                <c:pt idx="0">
                  <c:v>308401</c:v>
                </c:pt>
                <c:pt idx="1">
                  <c:v>287863</c:v>
                </c:pt>
                <c:pt idx="2">
                  <c:v>272711</c:v>
                </c:pt>
                <c:pt idx="3">
                  <c:v>265683</c:v>
                </c:pt>
                <c:pt idx="4">
                  <c:v>262810</c:v>
                </c:pt>
                <c:pt idx="5">
                  <c:v>263844</c:v>
                </c:pt>
                <c:pt idx="6">
                  <c:v>265064</c:v>
                </c:pt>
                <c:pt idx="7">
                  <c:v>266849</c:v>
                </c:pt>
                <c:pt idx="8">
                  <c:v>268855</c:v>
                </c:pt>
                <c:pt idx="9">
                  <c:v>276135</c:v>
                </c:pt>
                <c:pt idx="10">
                  <c:v>287488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B0-4665-882E-501C121913CD}"/>
            </c:ext>
          </c:extLst>
        </c:ser>
        <c:ser>
          <c:idx val="1"/>
          <c:order val="1"/>
          <c:tx>
            <c:strRef>
              <c:f>'GB1'!$J$12</c:f>
              <c:strCache>
                <c:ptCount val="1"/>
                <c:pt idx="0">
                  <c:v>střední vzdělávání s výučním listem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'GB1'!$K$10:$U$10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'GB1'!$K$12:$U$12</c:f>
              <c:numCache>
                <c:formatCode>#,##0</c:formatCode>
                <c:ptCount val="11"/>
                <c:pt idx="0">
                  <c:v>101694</c:v>
                </c:pt>
                <c:pt idx="1">
                  <c:v>98233</c:v>
                </c:pt>
                <c:pt idx="2">
                  <c:v>94638</c:v>
                </c:pt>
                <c:pt idx="3">
                  <c:v>91601</c:v>
                </c:pt>
                <c:pt idx="4">
                  <c:v>88543</c:v>
                </c:pt>
                <c:pt idx="5">
                  <c:v>85985</c:v>
                </c:pt>
                <c:pt idx="6">
                  <c:v>83763</c:v>
                </c:pt>
                <c:pt idx="7">
                  <c:v>82963</c:v>
                </c:pt>
                <c:pt idx="8">
                  <c:v>85074</c:v>
                </c:pt>
                <c:pt idx="9">
                  <c:v>86793</c:v>
                </c:pt>
                <c:pt idx="10">
                  <c:v>87415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B0-4665-882E-501C121913CD}"/>
            </c:ext>
          </c:extLst>
        </c:ser>
        <c:ser>
          <c:idx val="2"/>
          <c:order val="2"/>
          <c:tx>
            <c:strRef>
              <c:f>'GB1'!$J$13</c:f>
              <c:strCache>
                <c:ptCount val="1"/>
                <c:pt idx="0">
                  <c:v>střední vzdělávání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'GB1'!$K$10:$U$10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'GB1'!$K$13:$U$13</c:f>
              <c:numCache>
                <c:formatCode>#,##0</c:formatCode>
                <c:ptCount val="11"/>
                <c:pt idx="0">
                  <c:v>1966</c:v>
                </c:pt>
                <c:pt idx="1">
                  <c:v>1940</c:v>
                </c:pt>
                <c:pt idx="2">
                  <c:v>1933</c:v>
                </c:pt>
                <c:pt idx="3">
                  <c:v>2000</c:v>
                </c:pt>
                <c:pt idx="4">
                  <c:v>2162</c:v>
                </c:pt>
                <c:pt idx="5">
                  <c:v>2369</c:v>
                </c:pt>
                <c:pt idx="6">
                  <c:v>2579</c:v>
                </c:pt>
                <c:pt idx="7">
                  <c:v>2690</c:v>
                </c:pt>
                <c:pt idx="8">
                  <c:v>2697</c:v>
                </c:pt>
                <c:pt idx="9">
                  <c:v>2689</c:v>
                </c:pt>
                <c:pt idx="10">
                  <c:v>2725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7B0-4665-882E-501C12191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-701569456"/>
        <c:axId val="-701565104"/>
      </c:barChart>
      <c:lineChart>
        <c:grouping val="standard"/>
        <c:varyColors val="0"/>
        <c:ser>
          <c:idx val="5"/>
          <c:order val="4"/>
          <c:tx>
            <c:strRef>
              <c:f>'GB1'!$J$15</c:f>
              <c:strCache>
                <c:ptCount val="1"/>
                <c:pt idx="0">
                  <c:v>podíl na přísl. populaci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9"/>
              <c:layout>
                <c:manualLayout>
                  <c:x val="-3.386136964030264E-2"/>
                  <c:y val="-7.02244345248436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EE-41EC-857C-DC00D6A71108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'GB1'!$K$10:$U$10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'GB1'!$K$15:$U$15</c:f>
              <c:numCache>
                <c:formatCode>0.0%</c:formatCode>
                <c:ptCount val="11"/>
                <c:pt idx="0">
                  <c:v>0.98654947938488646</c:v>
                </c:pt>
                <c:pt idx="1">
                  <c:v>1.0014969441691444</c:v>
                </c:pt>
                <c:pt idx="2">
                  <c:v>0.99581215365324205</c:v>
                </c:pt>
                <c:pt idx="3">
                  <c:v>0.98620405698443636</c:v>
                </c:pt>
                <c:pt idx="4">
                  <c:v>0.96946121085640791</c:v>
                </c:pt>
                <c:pt idx="5">
                  <c:v>0.96349530286533425</c:v>
                </c:pt>
                <c:pt idx="6">
                  <c:v>0.95128600085002479</c:v>
                </c:pt>
                <c:pt idx="7">
                  <c:v>0.93938659069892627</c:v>
                </c:pt>
                <c:pt idx="8">
                  <c:v>0.9295995662532518</c:v>
                </c:pt>
                <c:pt idx="9">
                  <c:v>0.92605341276354314</c:v>
                </c:pt>
                <c:pt idx="10">
                  <c:v>0.92917989222706132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7B0-4665-882E-501C12191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01567824"/>
        <c:axId val="-701567280"/>
      </c:lineChart>
      <c:catAx>
        <c:axId val="-701569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školní rok</a:t>
                </a:r>
              </a:p>
            </c:rich>
          </c:tx>
          <c:layout>
            <c:manualLayout>
              <c:xMode val="edge"/>
              <c:yMode val="edge"/>
              <c:x val="0.46456744001890277"/>
              <c:y val="0.8035713796644985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701565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701565104"/>
        <c:scaling>
          <c:orientation val="minMax"/>
          <c:min val="100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populace 15–18letých/žáci</a:t>
                </a:r>
              </a:p>
            </c:rich>
          </c:tx>
          <c:layout>
            <c:manualLayout>
              <c:xMode val="edge"/>
              <c:yMode val="edge"/>
              <c:x val="2.2309711286089242E-2"/>
              <c:y val="0.246428483396097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701569456"/>
        <c:crosses val="autoZero"/>
        <c:crossBetween val="between"/>
      </c:valAx>
      <c:catAx>
        <c:axId val="-7015678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701567280"/>
        <c:crossesAt val="0.84"/>
        <c:auto val="1"/>
        <c:lblAlgn val="ctr"/>
        <c:lblOffset val="100"/>
        <c:noMultiLvlLbl val="0"/>
      </c:catAx>
      <c:valAx>
        <c:axId val="-701567280"/>
        <c:scaling>
          <c:orientation val="minMax"/>
          <c:max val="1.01"/>
          <c:min val="0.84"/>
        </c:scaling>
        <c:delete val="0"/>
        <c:axPos val="r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 podíl žáků na příslušné populaci</a:t>
                </a:r>
              </a:p>
            </c:rich>
          </c:tx>
          <c:layout>
            <c:manualLayout>
              <c:xMode val="edge"/>
              <c:yMode val="edge"/>
              <c:x val="0.94225849506038029"/>
              <c:y val="0.22857140248773253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701567824"/>
        <c:crosses val="max"/>
        <c:crossBetween val="between"/>
        <c:majorUnit val="0.04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3.7667094036616965E-2"/>
          <c:y val="0.87304347826086959"/>
          <c:w val="0.88216421864962369"/>
          <c:h val="9.160401551848847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051655268431875E-2"/>
          <c:y val="5.736143022659819E-2"/>
          <c:w val="0.88452141510469562"/>
          <c:h val="0.7896756894528350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'GB2'!$J$11</c:f>
              <c:strCache>
                <c:ptCount val="1"/>
                <c:pt idx="0">
                  <c:v>veřejný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'GB2'!$K$10:$U$10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'GB2'!$K$11:$U$11</c:f>
              <c:numCache>
                <c:formatCode>0.0%</c:formatCode>
                <c:ptCount val="11"/>
                <c:pt idx="0">
                  <c:v>0.7430007178750897</c:v>
                </c:pt>
                <c:pt idx="1">
                  <c:v>0.74016332590942835</c:v>
                </c:pt>
                <c:pt idx="2">
                  <c:v>0.74229902329075881</c:v>
                </c:pt>
                <c:pt idx="3">
                  <c:v>0.74198473282442745</c:v>
                </c:pt>
                <c:pt idx="4">
                  <c:v>0.745398773006135</c:v>
                </c:pt>
                <c:pt idx="5">
                  <c:v>0.74445294567712317</c:v>
                </c:pt>
                <c:pt idx="6">
                  <c:v>0.74694189602446481</c:v>
                </c:pt>
                <c:pt idx="7">
                  <c:v>0.74573643410852708</c:v>
                </c:pt>
                <c:pt idx="8">
                  <c:v>0.74688473520249221</c:v>
                </c:pt>
                <c:pt idx="9">
                  <c:v>0.74531250000000004</c:v>
                </c:pt>
                <c:pt idx="10">
                  <c:v>0.74241245136186773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00-4DCD-A328-1FAF4FB114DE}"/>
            </c:ext>
          </c:extLst>
        </c:ser>
        <c:ser>
          <c:idx val="1"/>
          <c:order val="1"/>
          <c:tx>
            <c:strRef>
              <c:f>'GB2'!$J$12</c:f>
              <c:strCache>
                <c:ptCount val="1"/>
                <c:pt idx="0">
                  <c:v>privátní sektor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'GB2'!$K$10:$U$10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'GB2'!$K$12:$U$12</c:f>
              <c:numCache>
                <c:formatCode>0.0%</c:formatCode>
                <c:ptCount val="11"/>
                <c:pt idx="0">
                  <c:v>0.23043790380473797</c:v>
                </c:pt>
                <c:pt idx="1">
                  <c:v>0.2323682256867112</c:v>
                </c:pt>
                <c:pt idx="2">
                  <c:v>0.22990232907588279</c:v>
                </c:pt>
                <c:pt idx="3">
                  <c:v>0.22824427480916032</c:v>
                </c:pt>
                <c:pt idx="4">
                  <c:v>0.22469325153374234</c:v>
                </c:pt>
                <c:pt idx="5">
                  <c:v>0.22494261667941851</c:v>
                </c:pt>
                <c:pt idx="6">
                  <c:v>0.22247706422018348</c:v>
                </c:pt>
                <c:pt idx="7">
                  <c:v>0.22170542635658916</c:v>
                </c:pt>
                <c:pt idx="8">
                  <c:v>0.22040498442367601</c:v>
                </c:pt>
                <c:pt idx="9">
                  <c:v>0.22187499999999999</c:v>
                </c:pt>
                <c:pt idx="10">
                  <c:v>0.22334630350194554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00-4DCD-A328-1FAF4FB114DE}"/>
            </c:ext>
          </c:extLst>
        </c:ser>
        <c:ser>
          <c:idx val="2"/>
          <c:order val="2"/>
          <c:tx>
            <c:strRef>
              <c:f>'GB2'!$J$13</c:f>
              <c:strCache>
                <c:ptCount val="1"/>
                <c:pt idx="0">
                  <c:v>církev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2563445906388004E-5"/>
                  <c:y val="-3.324047871427904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200-4DCD-A328-1FAF4FB114DE}"/>
                </c:ext>
              </c:extLst>
            </c:dLbl>
            <c:dLbl>
              <c:idx val="1"/>
              <c:layout>
                <c:manualLayout>
                  <c:x val="7.2277401276019571E-4"/>
                  <c:y val="-3.284160709381719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200-4DCD-A328-1FAF4FB114DE}"/>
                </c:ext>
              </c:extLst>
            </c:dLbl>
            <c:dLbl>
              <c:idx val="2"/>
              <c:layout>
                <c:manualLayout>
                  <c:x val="1.6435363768389536E-4"/>
                  <c:y val="-3.30736622169459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200-4DCD-A328-1FAF4FB114DE}"/>
                </c:ext>
              </c:extLst>
            </c:dLbl>
            <c:dLbl>
              <c:idx val="3"/>
              <c:layout>
                <c:manualLayout>
                  <c:x val="8.344352280307461E-4"/>
                  <c:y val="-3.50471362472881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200-4DCD-A328-1FAF4FB114DE}"/>
                </c:ext>
              </c:extLst>
            </c:dLbl>
            <c:dLbl>
              <c:idx val="4"/>
              <c:layout>
                <c:manualLayout>
                  <c:x val="1.5045168183775968E-3"/>
                  <c:y val="-3.50816634801412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200-4DCD-A328-1FAF4FB114DE}"/>
                </c:ext>
              </c:extLst>
            </c:dLbl>
            <c:dLbl>
              <c:idx val="5"/>
              <c:layout>
                <c:manualLayout>
                  <c:x val="9.4609644330126863E-4"/>
                  <c:y val="-3.51513201650250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200-4DCD-A328-1FAF4FB114DE}"/>
                </c:ext>
              </c:extLst>
            </c:dLbl>
            <c:dLbl>
              <c:idx val="6"/>
              <c:layout>
                <c:manualLayout>
                  <c:x val="3.8767606822494056E-4"/>
                  <c:y val="-3.56499576441355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200-4DCD-A328-1FAF4FB114DE}"/>
                </c:ext>
              </c:extLst>
            </c:dLbl>
            <c:dLbl>
              <c:idx val="7"/>
              <c:layout>
                <c:manualLayout>
                  <c:x val="-1.7074430685138758E-4"/>
                  <c:y val="-3.409602964090321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200-4DCD-A328-1FAF4FB114DE}"/>
                </c:ext>
              </c:extLst>
            </c:dLbl>
            <c:dLbl>
              <c:idx val="8"/>
              <c:layout>
                <c:manualLayout>
                  <c:x val="4.993372834955186E-4"/>
                  <c:y val="-3.613835739722570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200-4DCD-A328-1FAF4FB114DE}"/>
                </c:ext>
              </c:extLst>
            </c:dLbl>
            <c:dLbl>
              <c:idx val="9"/>
              <c:layout>
                <c:manualLayout>
                  <c:x val="-2.5166266326461417E-4"/>
                  <c:y val="-3.80156169824588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200-4DCD-A328-1FAF4FB114DE}"/>
                </c:ext>
              </c:extLst>
            </c:dLbl>
            <c:dLbl>
              <c:idx val="10"/>
              <c:layout>
                <c:manualLayout>
                  <c:x val="0"/>
                  <c:y val="-3.7712138201030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8F5-4F55-82C7-0A9A6C05FA9E}"/>
                </c:ext>
              </c:extLst>
            </c:dLbl>
            <c:dLbl>
              <c:idx val="11"/>
              <c:layout>
                <c:manualLayout>
                  <c:x val="1.4211275337751737E-3"/>
                  <c:y val="-4.02262807477653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8F5-4F55-82C7-0A9A6C05FA9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'GB2'!$K$10:$U$10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'GB2'!$K$13:$U$13</c:f>
              <c:numCache>
                <c:formatCode>0.0%</c:formatCode>
                <c:ptCount val="11"/>
                <c:pt idx="0">
                  <c:v>2.6561378320172292E-2</c:v>
                </c:pt>
                <c:pt idx="1">
                  <c:v>2.7468448403860431E-2</c:v>
                </c:pt>
                <c:pt idx="2">
                  <c:v>2.7798647633358379E-2</c:v>
                </c:pt>
                <c:pt idx="3">
                  <c:v>2.9770992366412213E-2</c:v>
                </c:pt>
                <c:pt idx="4">
                  <c:v>2.99079754601227E-2</c:v>
                </c:pt>
                <c:pt idx="5">
                  <c:v>3.0604437643458302E-2</c:v>
                </c:pt>
                <c:pt idx="6">
                  <c:v>3.0581039755351681E-2</c:v>
                </c:pt>
                <c:pt idx="7">
                  <c:v>3.255813953488372E-2</c:v>
                </c:pt>
                <c:pt idx="8">
                  <c:v>3.2710280373831772E-2</c:v>
                </c:pt>
                <c:pt idx="9">
                  <c:v>3.2812500000000001E-2</c:v>
                </c:pt>
                <c:pt idx="10">
                  <c:v>3.4241245136186774E-2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200-4DCD-A328-1FAF4FB11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701564560"/>
        <c:axId val="-701564016"/>
      </c:barChart>
      <c:catAx>
        <c:axId val="-70156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701564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701564016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70156456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9.6529434377924439E-2"/>
          <c:y val="0.92022263450834885"/>
          <c:w val="0.87988486791592735"/>
          <c:h val="5.383699185507853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05356315298379"/>
          <c:y val="5.860816343321356E-2"/>
          <c:w val="0.87277462127094918"/>
          <c:h val="0.7234445173787298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'GB3'!$J$11</c:f>
              <c:strCache>
                <c:ptCount val="1"/>
                <c:pt idx="0">
                  <c:v>všeobecné vzdělávání na SŠ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'GB3'!$K$10:$U$10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'GB3'!$K$11:$U$11</c:f>
              <c:numCache>
                <c:formatCode>0.0%</c:formatCode>
                <c:ptCount val="11"/>
                <c:pt idx="0">
                  <c:v>0.26927297394357769</c:v>
                </c:pt>
                <c:pt idx="1">
                  <c:v>0.27830459220739495</c:v>
                </c:pt>
                <c:pt idx="2">
                  <c:v>0.28638433840175403</c:v>
                </c:pt>
                <c:pt idx="3">
                  <c:v>0.2931198368928829</c:v>
                </c:pt>
                <c:pt idx="4">
                  <c:v>0.29979606983730073</c:v>
                </c:pt>
                <c:pt idx="5">
                  <c:v>0.30362316964380287</c:v>
                </c:pt>
                <c:pt idx="6">
                  <c:v>0.30733865515319014</c:v>
                </c:pt>
                <c:pt idx="7">
                  <c:v>0.30924113741462972</c:v>
                </c:pt>
                <c:pt idx="8">
                  <c:v>0.3084315233650593</c:v>
                </c:pt>
                <c:pt idx="9">
                  <c:v>0.30445177475017671</c:v>
                </c:pt>
                <c:pt idx="10">
                  <c:v>0.29875586549364264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3E-457A-A70A-84FE147BBEAB}"/>
            </c:ext>
          </c:extLst>
        </c:ser>
        <c:ser>
          <c:idx val="1"/>
          <c:order val="1"/>
          <c:tx>
            <c:strRef>
              <c:f>'GB3'!$J$12</c:f>
              <c:strCache>
                <c:ptCount val="1"/>
                <c:pt idx="0">
                  <c:v>odborné vzdělávání na SŠ s maturitní zkouškou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'GB3'!$K$10:$U$10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'GB3'!$K$12:$U$12</c:f>
              <c:numCache>
                <c:formatCode>0.0%</c:formatCode>
                <c:ptCount val="11"/>
                <c:pt idx="0">
                  <c:v>0.44697937033637924</c:v>
                </c:pt>
                <c:pt idx="1">
                  <c:v>0.4398305696818296</c:v>
                </c:pt>
                <c:pt idx="2">
                  <c:v>0.43299791440132623</c:v>
                </c:pt>
                <c:pt idx="3">
                  <c:v>0.43237850769845387</c:v>
                </c:pt>
                <c:pt idx="4">
                  <c:v>0.43217039289920323</c:v>
                </c:pt>
                <c:pt idx="5">
                  <c:v>0.43546295271967217</c:v>
                </c:pt>
                <c:pt idx="6">
                  <c:v>0.43993025490172821</c:v>
                </c:pt>
                <c:pt idx="7">
                  <c:v>0.44334313972443884</c:v>
                </c:pt>
                <c:pt idx="8">
                  <c:v>0.44378040666481061</c:v>
                </c:pt>
                <c:pt idx="9">
                  <c:v>0.44861471081481891</c:v>
                </c:pt>
                <c:pt idx="10">
                  <c:v>0.45705360624218494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3E-457A-A70A-84FE147BBEAB}"/>
            </c:ext>
          </c:extLst>
        </c:ser>
        <c:ser>
          <c:idx val="3"/>
          <c:order val="2"/>
          <c:tx>
            <c:strRef>
              <c:f>'GB3'!$J$13</c:f>
              <c:strCache>
                <c:ptCount val="1"/>
                <c:pt idx="0">
                  <c:v>odborné vzdělávání na SŠ bez maturitní zkoušky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'GB3'!$K$10:$U$10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'GB3'!$K$13:$U$13</c:f>
              <c:numCache>
                <c:formatCode>0.0%</c:formatCode>
                <c:ptCount val="11"/>
                <c:pt idx="0">
                  <c:v>0.21096125453892503</c:v>
                </c:pt>
                <c:pt idx="1">
                  <c:v>0.21778466035339053</c:v>
                </c:pt>
                <c:pt idx="2">
                  <c:v>0.22160822831066507</c:v>
                </c:pt>
                <c:pt idx="3">
                  <c:v>0.22224951899013184</c:v>
                </c:pt>
                <c:pt idx="4">
                  <c:v>0.22018370103978629</c:v>
                </c:pt>
                <c:pt idx="5">
                  <c:v>0.21624388900527011</c:v>
                </c:pt>
                <c:pt idx="6">
                  <c:v>0.21362164470328679</c:v>
                </c:pt>
                <c:pt idx="7">
                  <c:v>0.21223866126126983</c:v>
                </c:pt>
                <c:pt idx="8">
                  <c:v>0.21588908969936627</c:v>
                </c:pt>
                <c:pt idx="9">
                  <c:v>0.21566113659778335</c:v>
                </c:pt>
                <c:pt idx="10">
                  <c:v>0.21068494624137823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3E-457A-A70A-84FE147BBEAB}"/>
            </c:ext>
          </c:extLst>
        </c:ser>
        <c:ser>
          <c:idx val="2"/>
          <c:order val="3"/>
          <c:tx>
            <c:strRef>
              <c:f>'GB3'!$J$14</c:f>
              <c:strCache>
                <c:ptCount val="1"/>
                <c:pt idx="0">
                  <c:v>nástavbové studium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'GB3'!$K$10:$U$10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'GB3'!$K$14:$U$14</c:f>
              <c:numCache>
                <c:formatCode>0.0%</c:formatCode>
                <c:ptCount val="11"/>
                <c:pt idx="0">
                  <c:v>7.2786401181118066E-2</c:v>
                </c:pt>
                <c:pt idx="1">
                  <c:v>6.4080177757384962E-2</c:v>
                </c:pt>
                <c:pt idx="2">
                  <c:v>5.9009518886254657E-2</c:v>
                </c:pt>
                <c:pt idx="3">
                  <c:v>5.2252136418531395E-2</c:v>
                </c:pt>
                <c:pt idx="4">
                  <c:v>4.7849836223709752E-2</c:v>
                </c:pt>
                <c:pt idx="5">
                  <c:v>4.4669988631254869E-2</c:v>
                </c:pt>
                <c:pt idx="6">
                  <c:v>3.9109445241794868E-2</c:v>
                </c:pt>
                <c:pt idx="7">
                  <c:v>3.5177061599661608E-2</c:v>
                </c:pt>
                <c:pt idx="8">
                  <c:v>3.1898980270763828E-2</c:v>
                </c:pt>
                <c:pt idx="9">
                  <c:v>3.1272377837221012E-2</c:v>
                </c:pt>
                <c:pt idx="10">
                  <c:v>3.3505582022794196E-2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63E-457A-A70A-84FE147BB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701562928"/>
        <c:axId val="-701563472"/>
      </c:barChart>
      <c:catAx>
        <c:axId val="-70156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701563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701563472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70156292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502387192792982"/>
          <c:y val="0.84426620903298344"/>
          <c:w val="0.8321999851359031"/>
          <c:h val="0.120766744057163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070531505065642E-2"/>
          <c:y val="2.8725314183123879E-2"/>
          <c:w val="0.81338121398778374"/>
          <c:h val="0.779174147217235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'GB4'!$J$11</c:f>
              <c:strCache>
                <c:ptCount val="1"/>
                <c:pt idx="0">
                  <c:v>obory středního vzdělávání s maturitní zkouškou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'GB4'!$K$10:$U$10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'GB4'!$K$11:$U$11</c:f>
              <c:numCache>
                <c:formatCode>#,##0</c:formatCode>
                <c:ptCount val="11"/>
                <c:pt idx="0">
                  <c:v>75812</c:v>
                </c:pt>
                <c:pt idx="1">
                  <c:v>72216</c:v>
                </c:pt>
                <c:pt idx="2">
                  <c:v>72888</c:v>
                </c:pt>
                <c:pt idx="3">
                  <c:v>72692</c:v>
                </c:pt>
                <c:pt idx="4">
                  <c:v>72927</c:v>
                </c:pt>
                <c:pt idx="5">
                  <c:v>73545</c:v>
                </c:pt>
                <c:pt idx="6">
                  <c:v>73507</c:v>
                </c:pt>
                <c:pt idx="7">
                  <c:v>73684</c:v>
                </c:pt>
                <c:pt idx="8">
                  <c:v>75232</c:v>
                </c:pt>
                <c:pt idx="9">
                  <c:v>77440</c:v>
                </c:pt>
                <c:pt idx="10">
                  <c:v>83484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D8-4047-848A-03E87C64C076}"/>
            </c:ext>
          </c:extLst>
        </c:ser>
        <c:ser>
          <c:idx val="1"/>
          <c:order val="1"/>
          <c:tx>
            <c:strRef>
              <c:f>'GB4'!$J$12</c:f>
              <c:strCache>
                <c:ptCount val="1"/>
                <c:pt idx="0">
                  <c:v>obory středního vzdělávání a středního vzdělávání s výučním listem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'GB4'!$K$10:$U$10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'GB4'!$K$12:$U$12</c:f>
              <c:numCache>
                <c:formatCode>#,##0</c:formatCode>
                <c:ptCount val="11"/>
                <c:pt idx="0">
                  <c:v>35953</c:v>
                </c:pt>
                <c:pt idx="1">
                  <c:v>35428</c:v>
                </c:pt>
                <c:pt idx="2">
                  <c:v>34122</c:v>
                </c:pt>
                <c:pt idx="3">
                  <c:v>33871</c:v>
                </c:pt>
                <c:pt idx="4">
                  <c:v>32953</c:v>
                </c:pt>
                <c:pt idx="5">
                  <c:v>32210</c:v>
                </c:pt>
                <c:pt idx="6">
                  <c:v>32474</c:v>
                </c:pt>
                <c:pt idx="7">
                  <c:v>32534</c:v>
                </c:pt>
                <c:pt idx="8">
                  <c:v>33941</c:v>
                </c:pt>
                <c:pt idx="9">
                  <c:v>33705</c:v>
                </c:pt>
                <c:pt idx="10">
                  <c:v>33313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D8-4047-848A-03E87C64C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50"/>
        <c:axId val="-701568912"/>
        <c:axId val="-701568368"/>
      </c:barChart>
      <c:lineChart>
        <c:grouping val="standard"/>
        <c:varyColors val="0"/>
        <c:ser>
          <c:idx val="2"/>
          <c:order val="2"/>
          <c:tx>
            <c:strRef>
              <c:f>'GB4'!$J$13</c:f>
              <c:strCache>
                <c:ptCount val="1"/>
                <c:pt idx="0">
                  <c:v>obory středního vzdělávání s maturitní zkouškou</c:v>
                </c:pt>
              </c:strCache>
            </c:strRef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ymbol val="square"/>
            <c:size val="10"/>
            <c:spPr>
              <a:solidFill>
                <a:srgbClr val="33CCCC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solidFill>
                      <a:srgbClr val="33CCCC"/>
                    </a:solidFill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'GB4'!$K$10:$U$10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'GB4'!$K$13:$U$13</c:f>
              <c:numCache>
                <c:formatCode>0.0%</c:formatCode>
                <c:ptCount val="11"/>
                <c:pt idx="0">
                  <c:v>0.67831610969444822</c:v>
                </c:pt>
                <c:pt idx="1">
                  <c:v>0.67087807959570434</c:v>
                </c:pt>
                <c:pt idx="2">
                  <c:v>0.68113260442949253</c:v>
                </c:pt>
                <c:pt idx="3">
                  <c:v>0.68215046498315546</c:v>
                </c:pt>
                <c:pt idx="4">
                  <c:v>0.68877030600680011</c:v>
                </c:pt>
                <c:pt idx="5">
                  <c:v>0.69542811214599787</c:v>
                </c:pt>
                <c:pt idx="6">
                  <c:v>0.69358658627489833</c:v>
                </c:pt>
                <c:pt idx="7">
                  <c:v>0.69370539833173284</c:v>
                </c:pt>
                <c:pt idx="8">
                  <c:v>0.68910811281177575</c:v>
                </c:pt>
                <c:pt idx="9">
                  <c:v>0.69674749201493547</c:v>
                </c:pt>
                <c:pt idx="10">
                  <c:v>0.71477863301283429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D8-4047-848A-03E87C64C076}"/>
            </c:ext>
          </c:extLst>
        </c:ser>
        <c:ser>
          <c:idx val="3"/>
          <c:order val="3"/>
          <c:tx>
            <c:strRef>
              <c:f>'GB4'!$J$14</c:f>
              <c:strCache>
                <c:ptCount val="1"/>
                <c:pt idx="0">
                  <c:v>obory středního vzdělávání a středního vzdělávání s výučním listem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solidFill>
                      <a:srgbClr val="00FFFF"/>
                    </a:solidFill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'GB4'!$K$10:$U$10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'GB4'!$K$14:$U$14</c:f>
              <c:numCache>
                <c:formatCode>0.0%</c:formatCode>
                <c:ptCount val="11"/>
                <c:pt idx="0">
                  <c:v>0.32168389030555183</c:v>
                </c:pt>
                <c:pt idx="1">
                  <c:v>0.32912192040429566</c:v>
                </c:pt>
                <c:pt idx="2">
                  <c:v>0.31886739557050742</c:v>
                </c:pt>
                <c:pt idx="3">
                  <c:v>0.31784953501684449</c:v>
                </c:pt>
                <c:pt idx="4">
                  <c:v>0.31122969399319983</c:v>
                </c:pt>
                <c:pt idx="5">
                  <c:v>0.30457188785400219</c:v>
                </c:pt>
                <c:pt idx="6">
                  <c:v>0.30641341372510167</c:v>
                </c:pt>
                <c:pt idx="7">
                  <c:v>0.30629460166826716</c:v>
                </c:pt>
                <c:pt idx="8">
                  <c:v>0.31089188718822419</c:v>
                </c:pt>
                <c:pt idx="9">
                  <c:v>0.30325250798506453</c:v>
                </c:pt>
                <c:pt idx="10">
                  <c:v>0.28522136698716577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D8-4047-848A-03E87C64C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55613072"/>
        <c:axId val="-855614704"/>
      </c:lineChart>
      <c:catAx>
        <c:axId val="-70156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701568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701568368"/>
        <c:scaling>
          <c:orientation val="minMax"/>
          <c:max val="100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počty nově přijatých</a:t>
                </a:r>
              </a:p>
            </c:rich>
          </c:tx>
          <c:layout>
            <c:manualLayout>
              <c:xMode val="edge"/>
              <c:yMode val="edge"/>
              <c:x val="6.3694101916505728E-3"/>
              <c:y val="0.2629558508111531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701568912"/>
        <c:crosses val="autoZero"/>
        <c:crossBetween val="between"/>
        <c:majorUnit val="10000"/>
      </c:valAx>
      <c:catAx>
        <c:axId val="-8556130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855614704"/>
        <c:crosses val="autoZero"/>
        <c:auto val="1"/>
        <c:lblAlgn val="ctr"/>
        <c:lblOffset val="100"/>
        <c:noMultiLvlLbl val="0"/>
      </c:catAx>
      <c:valAx>
        <c:axId val="-855614704"/>
        <c:scaling>
          <c:orientation val="minMax"/>
          <c:max val="1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% nově přijatých</a:t>
                </a:r>
              </a:p>
            </c:rich>
          </c:tx>
          <c:layout>
            <c:manualLayout>
              <c:xMode val="edge"/>
              <c:yMode val="edge"/>
              <c:x val="0.96560516020403109"/>
              <c:y val="0.30134362089565131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55613072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5990566037735846E-2"/>
          <c:y val="0.89213973604224039"/>
          <c:w val="0.90448113207547165"/>
          <c:h val="7.815162216382422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cs-CZ" sz="1000" b="1"/>
              <a:t>Zaměstnanci</a:t>
            </a:r>
          </a:p>
        </c:rich>
      </c:tx>
      <c:layout>
        <c:manualLayout>
          <c:xMode val="edge"/>
          <c:yMode val="edge"/>
          <c:x val="0.4508429915361703"/>
          <c:y val="1.38504155124653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5731136523394"/>
          <c:y val="0.13296416876429509"/>
          <c:w val="0.78651739331698867"/>
          <c:h val="0.67590119121850012"/>
        </c:manualLayout>
      </c:layout>
      <c:areaChart>
        <c:grouping val="stacked"/>
        <c:varyColors val="0"/>
        <c:ser>
          <c:idx val="0"/>
          <c:order val="1"/>
          <c:tx>
            <c:strRef>
              <c:f>'GB5'!$J$13</c:f>
              <c:strCache>
                <c:ptCount val="1"/>
                <c:pt idx="0">
                  <c:v>reálné mzdy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'GB5'!$K$11:$U$11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'GB5'!$K$13:$U$13</c:f>
              <c:numCache>
                <c:formatCode>#\ ##0_ ;[Red]\-#\ ##0\ ;\–\ </c:formatCode>
                <c:ptCount val="11"/>
                <c:pt idx="0">
                  <c:v>26303.010028184377</c:v>
                </c:pt>
                <c:pt idx="1">
                  <c:v>25761.032286948692</c:v>
                </c:pt>
                <c:pt idx="2">
                  <c:v>25585.294130451413</c:v>
                </c:pt>
                <c:pt idx="3">
                  <c:v>25979.453044389986</c:v>
                </c:pt>
                <c:pt idx="4">
                  <c:v>26302.461528273809</c:v>
                </c:pt>
                <c:pt idx="5">
                  <c:v>27299.151122215913</c:v>
                </c:pt>
                <c:pt idx="6">
                  <c:v>28850.83212247456</c:v>
                </c:pt>
                <c:pt idx="7">
                  <c:v>31461.293495997215</c:v>
                </c:pt>
                <c:pt idx="8">
                  <c:v>34913.756355388716</c:v>
                </c:pt>
                <c:pt idx="9">
                  <c:v>37456.368742512321</c:v>
                </c:pt>
                <c:pt idx="10">
                  <c:v>39447.747128242045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4F-456B-B8CC-B3F51FA64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855611984"/>
        <c:axId val="-855611440"/>
      </c:areaChart>
      <c:barChart>
        <c:barDir val="col"/>
        <c:grouping val="clustered"/>
        <c:varyColors val="0"/>
        <c:ser>
          <c:idx val="1"/>
          <c:order val="0"/>
          <c:tx>
            <c:strRef>
              <c:f>'GB5'!$J$12</c:f>
              <c:strCache>
                <c:ptCount val="1"/>
                <c:pt idx="0">
                  <c:v>nominální mzdy 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'GB5'!$K$11:$U$11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'GB5'!$K$12:$U$12</c:f>
              <c:numCache>
                <c:formatCode>#,##0</c:formatCode>
                <c:ptCount val="11"/>
                <c:pt idx="0">
                  <c:v>24935.253506718789</c:v>
                </c:pt>
                <c:pt idx="1">
                  <c:v>25220.050608922771</c:v>
                </c:pt>
                <c:pt idx="2">
                  <c:v>25406.197071538252</c:v>
                </c:pt>
                <c:pt idx="3">
                  <c:v>25901.514685256818</c:v>
                </c:pt>
                <c:pt idx="4">
                  <c:v>26302.461528273805</c:v>
                </c:pt>
                <c:pt idx="5">
                  <c:v>27490.245180071426</c:v>
                </c:pt>
                <c:pt idx="6">
                  <c:v>29745.20791827127</c:v>
                </c:pt>
                <c:pt idx="7">
                  <c:v>33128.742051285066</c:v>
                </c:pt>
                <c:pt idx="8">
                  <c:v>37811.598132885978</c:v>
                </c:pt>
                <c:pt idx="9">
                  <c:v>41876.22025412877</c:v>
                </c:pt>
                <c:pt idx="10">
                  <c:v>45404.356944606589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4F-456B-B8CC-B3F51FA64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55611984"/>
        <c:axId val="-855611440"/>
      </c:barChart>
      <c:lineChart>
        <c:grouping val="standard"/>
        <c:varyColors val="0"/>
        <c:ser>
          <c:idx val="2"/>
          <c:order val="2"/>
          <c:tx>
            <c:strRef>
              <c:f>'GB5'!$J$14</c:f>
              <c:strCache>
                <c:ptCount val="1"/>
                <c:pt idx="0">
                  <c:v>počty 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numRef>
              <c:f>'GB5'!$K$11:$U$11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'GB5'!$K$14:$U$14</c:f>
              <c:numCache>
                <c:formatCode>#\ ##0_ ;[Red]\-#\ ##0\ ;\–\ </c:formatCode>
                <c:ptCount val="11"/>
                <c:pt idx="0">
                  <c:v>59.769264</c:v>
                </c:pt>
                <c:pt idx="1">
                  <c:v>57.440859000000039</c:v>
                </c:pt>
                <c:pt idx="2">
                  <c:v>55.196555000000004</c:v>
                </c:pt>
                <c:pt idx="3">
                  <c:v>53.732075999999957</c:v>
                </c:pt>
                <c:pt idx="4">
                  <c:v>52.635552000000004</c:v>
                </c:pt>
                <c:pt idx="5">
                  <c:v>51.783095000000067</c:v>
                </c:pt>
                <c:pt idx="6">
                  <c:v>51.748787000000007</c:v>
                </c:pt>
                <c:pt idx="7">
                  <c:v>51.807184900000031</c:v>
                </c:pt>
                <c:pt idx="8">
                  <c:v>52.262954099999966</c:v>
                </c:pt>
                <c:pt idx="9">
                  <c:v>53.174425699999979</c:v>
                </c:pt>
                <c:pt idx="10">
                  <c:v>54.312321600000026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4F-456B-B8CC-B3F51FA64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55616880"/>
        <c:axId val="-855616336"/>
      </c:lineChart>
      <c:catAx>
        <c:axId val="-85561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55611440"/>
        <c:crossesAt val="4000"/>
        <c:auto val="0"/>
        <c:lblAlgn val="ctr"/>
        <c:lblOffset val="100"/>
        <c:tickLblSkip val="1"/>
        <c:tickMarkSkip val="1"/>
        <c:noMultiLvlLbl val="0"/>
      </c:catAx>
      <c:valAx>
        <c:axId val="-855611440"/>
        <c:scaling>
          <c:orientation val="minMax"/>
          <c:max val="48000"/>
          <c:min val="4000"/>
        </c:scaling>
        <c:delete val="0"/>
        <c:axPos val="l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průměrné mzdy v Kč</a:t>
                </a:r>
              </a:p>
            </c:rich>
          </c:tx>
          <c:layout>
            <c:manualLayout>
              <c:xMode val="edge"/>
              <c:yMode val="edge"/>
              <c:x val="7.0224719101123594E-3"/>
              <c:y val="0.2714684348666943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55611984"/>
        <c:crosses val="autoZero"/>
        <c:crossBetween val="between"/>
        <c:majorUnit val="4000"/>
      </c:valAx>
      <c:catAx>
        <c:axId val="-8556168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855616336"/>
        <c:crossesAt val="20"/>
        <c:auto val="0"/>
        <c:lblAlgn val="ctr"/>
        <c:lblOffset val="100"/>
        <c:noMultiLvlLbl val="0"/>
      </c:catAx>
      <c:valAx>
        <c:axId val="-855616336"/>
        <c:scaling>
          <c:orientation val="minMax"/>
          <c:max val="65"/>
          <c:min val="20"/>
        </c:scaling>
        <c:delete val="0"/>
        <c:axPos val="r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přepočtené počty zam. v tis.</a:t>
                </a:r>
              </a:p>
            </c:rich>
          </c:tx>
          <c:layout>
            <c:manualLayout>
              <c:xMode val="edge"/>
              <c:yMode val="edge"/>
              <c:x val="0.9578657583532395"/>
              <c:y val="0.277008601071680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55616880"/>
        <c:crosses val="max"/>
        <c:crossBetween val="between"/>
        <c:majorUnit val="5"/>
        <c:min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1511846365430076"/>
          <c:y val="0.89530944837785209"/>
          <c:w val="0.59898902041312363"/>
          <c:h val="8.530123909751259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1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cs-CZ" sz="1000" b="1" i="0" baseline="0">
                <a:effectLst/>
              </a:rPr>
              <a:t>Učitelé</a:t>
            </a:r>
            <a:r>
              <a:rPr lang="cs-CZ" sz="1000" b="1" i="0" baseline="30000">
                <a:effectLst/>
              </a:rPr>
              <a:t>1)</a:t>
            </a:r>
            <a:r>
              <a:rPr lang="cs-CZ" sz="1000" b="1" i="0" baseline="0">
                <a:effectLst/>
              </a:rPr>
              <a:t> </a:t>
            </a:r>
            <a:r>
              <a:rPr lang="cs-CZ" sz="1000" b="1"/>
              <a:t> </a:t>
            </a:r>
          </a:p>
        </c:rich>
      </c:tx>
      <c:layout>
        <c:manualLayout>
          <c:xMode val="edge"/>
          <c:yMode val="edge"/>
          <c:x val="0.46835498503863487"/>
          <c:y val="1.47492625368731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89184864496616"/>
          <c:y val="0.13274374522880147"/>
          <c:w val="0.79887592145185238"/>
          <c:h val="0.66961844815417637"/>
        </c:manualLayout>
      </c:layout>
      <c:areaChart>
        <c:grouping val="stacked"/>
        <c:varyColors val="0"/>
        <c:ser>
          <c:idx val="0"/>
          <c:order val="1"/>
          <c:tx>
            <c:strRef>
              <c:f>'GB5'!$J$19</c:f>
              <c:strCache>
                <c:ptCount val="1"/>
                <c:pt idx="0">
                  <c:v>reálné mzdy 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'GB5'!$K$17:$U$17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'GB5'!$K$19:$U$19</c:f>
              <c:numCache>
                <c:formatCode>#\ ##0_ ;[Red]\-#\ ##0\ ;\–\ </c:formatCode>
                <c:ptCount val="11"/>
                <c:pt idx="0">
                  <c:v>29416.808711277576</c:v>
                </c:pt>
                <c:pt idx="1">
                  <c:v>28621.321313364915</c:v>
                </c:pt>
                <c:pt idx="2">
                  <c:v>28408.039013617399</c:v>
                </c:pt>
                <c:pt idx="3">
                  <c:v>28854.42337044908</c:v>
                </c:pt>
                <c:pt idx="4">
                  <c:v>31100.885406639602</c:v>
                </c:pt>
                <c:pt idx="5">
                  <c:v>32450.426233557482</c:v>
                </c:pt>
                <c:pt idx="6">
                  <c:v>32266.762257556922</c:v>
                </c:pt>
                <c:pt idx="7">
                  <c:v>35159.760490069733</c:v>
                </c:pt>
                <c:pt idx="8">
                  <c:v>39140.440287803918</c:v>
                </c:pt>
                <c:pt idx="9">
                  <c:v>41947.502630843061</c:v>
                </c:pt>
                <c:pt idx="10">
                  <c:v>44273.442143779925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0D-4321-B8CB-22D94431C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855610896"/>
        <c:axId val="-855615248"/>
      </c:areaChart>
      <c:barChart>
        <c:barDir val="col"/>
        <c:grouping val="clustered"/>
        <c:varyColors val="0"/>
        <c:ser>
          <c:idx val="1"/>
          <c:order val="0"/>
          <c:tx>
            <c:strRef>
              <c:f>'GB5'!$J$18</c:f>
              <c:strCache>
                <c:ptCount val="1"/>
                <c:pt idx="0">
                  <c:v>nominální mzdy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'GB5'!$K$17:$U$17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'GB5'!$K$18:$U$18</c:f>
              <c:numCache>
                <c:formatCode>#,##0</c:formatCode>
                <c:ptCount val="11"/>
                <c:pt idx="0">
                  <c:v>27887.134658291139</c:v>
                </c:pt>
                <c:pt idx="1">
                  <c:v>28020.273565784253</c:v>
                </c:pt>
                <c:pt idx="2">
                  <c:v>28209.182740522076</c:v>
                </c:pt>
                <c:pt idx="3">
                  <c:v>28767.860100337737</c:v>
                </c:pt>
                <c:pt idx="4">
                  <c:v>31100.885406639598</c:v>
                </c:pt>
                <c:pt idx="5">
                  <c:v>32677.579217192386</c:v>
                </c:pt>
                <c:pt idx="6">
                  <c:v>33267.031887541183</c:v>
                </c:pt>
                <c:pt idx="7">
                  <c:v>37023.227796043429</c:v>
                </c:pt>
                <c:pt idx="8">
                  <c:v>42389.096831691641</c:v>
                </c:pt>
                <c:pt idx="9">
                  <c:v>46897.307941282539</c:v>
                </c:pt>
                <c:pt idx="10">
                  <c:v>50958.731907490692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0D-4321-B8CB-22D94431C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55610896"/>
        <c:axId val="-855615248"/>
      </c:barChart>
      <c:lineChart>
        <c:grouping val="standard"/>
        <c:varyColors val="0"/>
        <c:ser>
          <c:idx val="2"/>
          <c:order val="2"/>
          <c:tx>
            <c:strRef>
              <c:f>'GB5'!$J$20</c:f>
              <c:strCache>
                <c:ptCount val="1"/>
                <c:pt idx="0">
                  <c:v>počty 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numRef>
              <c:f>'GB5'!$K$17:$U$17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'GB5'!$K$20:$U$20</c:f>
              <c:numCache>
                <c:formatCode>#\ ##0_ ;[Red]\-#\ ##0\ ;\–\ </c:formatCode>
                <c:ptCount val="11"/>
                <c:pt idx="0">
                  <c:v>39.224192000000016</c:v>
                </c:pt>
                <c:pt idx="1">
                  <c:v>37.885927000000017</c:v>
                </c:pt>
                <c:pt idx="2">
                  <c:v>36.378017999999976</c:v>
                </c:pt>
                <c:pt idx="3">
                  <c:v>35.209344000000002</c:v>
                </c:pt>
                <c:pt idx="4">
                  <c:v>34.420605000000052</c:v>
                </c:pt>
                <c:pt idx="5">
                  <c:v>33.798402000000003</c:v>
                </c:pt>
                <c:pt idx="6">
                  <c:v>33.756559000000038</c:v>
                </c:pt>
                <c:pt idx="7">
                  <c:v>33.73818820000001</c:v>
                </c:pt>
                <c:pt idx="8">
                  <c:v>34.052873700000006</c:v>
                </c:pt>
                <c:pt idx="9">
                  <c:v>34.878464099999988</c:v>
                </c:pt>
                <c:pt idx="10">
                  <c:v>35.760566099999998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0D-4321-B8CB-22D94431C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55610352"/>
        <c:axId val="-691927232"/>
      </c:lineChart>
      <c:catAx>
        <c:axId val="-85561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-855615248"/>
        <c:crossesAt val="4000"/>
        <c:auto val="0"/>
        <c:lblAlgn val="ctr"/>
        <c:lblOffset val="100"/>
        <c:tickLblSkip val="1"/>
        <c:tickMarkSkip val="1"/>
        <c:noMultiLvlLbl val="0"/>
      </c:catAx>
      <c:valAx>
        <c:axId val="-855615248"/>
        <c:scaling>
          <c:orientation val="minMax"/>
          <c:max val="52000"/>
          <c:min val="40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průměrné mzdy v Kč</a:t>
                </a:r>
              </a:p>
            </c:rich>
          </c:tx>
          <c:layout>
            <c:manualLayout>
              <c:xMode val="edge"/>
              <c:yMode val="edge"/>
              <c:x val="8.438798091415043E-3"/>
              <c:y val="0.2713873597658699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-855610896"/>
        <c:crosses val="autoZero"/>
        <c:crossBetween val="between"/>
        <c:majorUnit val="4000"/>
      </c:valAx>
      <c:catAx>
        <c:axId val="-855610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691927232"/>
        <c:crossesAt val="20"/>
        <c:auto val="0"/>
        <c:lblAlgn val="ctr"/>
        <c:lblOffset val="100"/>
        <c:noMultiLvlLbl val="0"/>
      </c:catAx>
      <c:valAx>
        <c:axId val="-691927232"/>
        <c:scaling>
          <c:orientation val="minMax"/>
          <c:max val="65"/>
          <c:min val="2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přepočtené počty uč. v tis.</a:t>
                </a:r>
              </a:p>
            </c:rich>
          </c:tx>
          <c:layout>
            <c:manualLayout>
              <c:xMode val="edge"/>
              <c:yMode val="edge"/>
              <c:x val="0.96202665843240198"/>
              <c:y val="0.2418885249963223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-855610352"/>
        <c:crosses val="max"/>
        <c:crossBetween val="between"/>
        <c:majorUnit val="5"/>
        <c:min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003398048194269"/>
          <c:y val="0.91417414299563293"/>
          <c:w val="0.60537233711917993"/>
          <c:h val="7.697920686802201E-2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B5.1.8!A1"/><Relationship Id="rId13" Type="http://schemas.openxmlformats.org/officeDocument/2006/relationships/hyperlink" Target="#B5.1.13!A1"/><Relationship Id="rId18" Type="http://schemas.openxmlformats.org/officeDocument/2006/relationships/hyperlink" Target="#B5.1.18!A1"/><Relationship Id="rId26" Type="http://schemas.openxmlformats.org/officeDocument/2006/relationships/hyperlink" Target="#'GB4'!A1"/><Relationship Id="rId3" Type="http://schemas.openxmlformats.org/officeDocument/2006/relationships/hyperlink" Target="#B5.1.3!A1"/><Relationship Id="rId21" Type="http://schemas.openxmlformats.org/officeDocument/2006/relationships/hyperlink" Target="#B5.1.20!A1"/><Relationship Id="rId7" Type="http://schemas.openxmlformats.org/officeDocument/2006/relationships/hyperlink" Target="#B5.1.7!A1"/><Relationship Id="rId12" Type="http://schemas.openxmlformats.org/officeDocument/2006/relationships/hyperlink" Target="#B5.1.12!A1"/><Relationship Id="rId17" Type="http://schemas.openxmlformats.org/officeDocument/2006/relationships/hyperlink" Target="#B5.1.17!A1"/><Relationship Id="rId25" Type="http://schemas.openxmlformats.org/officeDocument/2006/relationships/hyperlink" Target="#'GB3'!A1"/><Relationship Id="rId2" Type="http://schemas.openxmlformats.org/officeDocument/2006/relationships/hyperlink" Target="#B5.1.2!A1"/><Relationship Id="rId16" Type="http://schemas.openxmlformats.org/officeDocument/2006/relationships/hyperlink" Target="#B5.1.16!A1"/><Relationship Id="rId20" Type="http://schemas.openxmlformats.org/officeDocument/2006/relationships/hyperlink" Target="#B5.1.22!A1"/><Relationship Id="rId1" Type="http://schemas.openxmlformats.org/officeDocument/2006/relationships/hyperlink" Target="#B5.1.1!A1"/><Relationship Id="rId6" Type="http://schemas.openxmlformats.org/officeDocument/2006/relationships/hyperlink" Target="#B5.1.6!A1"/><Relationship Id="rId11" Type="http://schemas.openxmlformats.org/officeDocument/2006/relationships/hyperlink" Target="#B5.1.11!A1"/><Relationship Id="rId24" Type="http://schemas.openxmlformats.org/officeDocument/2006/relationships/hyperlink" Target="#'GB2'!A1"/><Relationship Id="rId5" Type="http://schemas.openxmlformats.org/officeDocument/2006/relationships/hyperlink" Target="#B5.1.5!A1"/><Relationship Id="rId15" Type="http://schemas.openxmlformats.org/officeDocument/2006/relationships/hyperlink" Target="#B5.1.15!A1"/><Relationship Id="rId23" Type="http://schemas.openxmlformats.org/officeDocument/2006/relationships/hyperlink" Target="#'GB1'!A1"/><Relationship Id="rId10" Type="http://schemas.openxmlformats.org/officeDocument/2006/relationships/hyperlink" Target="#B5.1.10!A1"/><Relationship Id="rId19" Type="http://schemas.openxmlformats.org/officeDocument/2006/relationships/hyperlink" Target="#B5.1.19!A1"/><Relationship Id="rId4" Type="http://schemas.openxmlformats.org/officeDocument/2006/relationships/hyperlink" Target="#B5.1.4!A1"/><Relationship Id="rId9" Type="http://schemas.openxmlformats.org/officeDocument/2006/relationships/hyperlink" Target="#B5.1.9!A1"/><Relationship Id="rId14" Type="http://schemas.openxmlformats.org/officeDocument/2006/relationships/hyperlink" Target="#B5.1.14!A1"/><Relationship Id="rId22" Type="http://schemas.openxmlformats.org/officeDocument/2006/relationships/hyperlink" Target="#B5.1.21!A1"/><Relationship Id="rId27" Type="http://schemas.openxmlformats.org/officeDocument/2006/relationships/hyperlink" Target="#'GB5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6</xdr:row>
      <xdr:rowOff>200025</xdr:rowOff>
    </xdr:from>
    <xdr:to>
      <xdr:col>8</xdr:col>
      <xdr:colOff>0</xdr:colOff>
      <xdr:row>7</xdr:row>
      <xdr:rowOff>209550</xdr:rowOff>
    </xdr:to>
    <xdr:sp macro="[0]!List1.TL_1" textlink="">
      <xdr:nvSpPr>
        <xdr:cNvPr id="1026" name="TL_U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6057900" y="119062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Obsah</a:t>
          </a:r>
        </a:p>
      </xdr:txBody>
    </xdr:sp>
    <xdr:clientData/>
  </xdr:twoCellAnchor>
  <xdr:twoCellAnchor>
    <xdr:from>
      <xdr:col>7</xdr:col>
      <xdr:colOff>0</xdr:colOff>
      <xdr:row>9</xdr:row>
      <xdr:rowOff>19050</xdr:rowOff>
    </xdr:from>
    <xdr:to>
      <xdr:col>8</xdr:col>
      <xdr:colOff>0</xdr:colOff>
      <xdr:row>10</xdr:row>
      <xdr:rowOff>19050</xdr:rowOff>
    </xdr:to>
    <xdr:sp macro="[0]!List1.TL_2" textlink="">
      <xdr:nvSpPr>
        <xdr:cNvPr id="1092" name="TL_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6057900" y="15430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B5.1.1</a:t>
          </a:r>
        </a:p>
      </xdr:txBody>
    </xdr:sp>
    <xdr:clientData/>
  </xdr:twoCellAnchor>
  <xdr:twoCellAnchor>
    <xdr:from>
      <xdr:col>7</xdr:col>
      <xdr:colOff>0</xdr:colOff>
      <xdr:row>11</xdr:row>
      <xdr:rowOff>0</xdr:rowOff>
    </xdr:from>
    <xdr:to>
      <xdr:col>8</xdr:col>
      <xdr:colOff>0</xdr:colOff>
      <xdr:row>12</xdr:row>
      <xdr:rowOff>9525</xdr:rowOff>
    </xdr:to>
    <xdr:sp macro="[0]!List1.TL_3" textlink="">
      <xdr:nvSpPr>
        <xdr:cNvPr id="1093" name="TL_U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6057900" y="192405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B5.1.2</a:t>
          </a:r>
        </a:p>
      </xdr:txBody>
    </xdr:sp>
    <xdr:clientData/>
  </xdr:twoCellAnchor>
  <xdr:twoCellAnchor>
    <xdr:from>
      <xdr:col>7</xdr:col>
      <xdr:colOff>0</xdr:colOff>
      <xdr:row>13</xdr:row>
      <xdr:rowOff>0</xdr:rowOff>
    </xdr:from>
    <xdr:to>
      <xdr:col>8</xdr:col>
      <xdr:colOff>0</xdr:colOff>
      <xdr:row>14</xdr:row>
      <xdr:rowOff>9525</xdr:rowOff>
    </xdr:to>
    <xdr:sp macro="[0]!List1.TL_4" textlink="">
      <xdr:nvSpPr>
        <xdr:cNvPr id="1094" name="TL_U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6057900" y="222885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B5.1.3</a:t>
          </a:r>
        </a:p>
      </xdr:txBody>
    </xdr:sp>
    <xdr:clientData/>
  </xdr:twoCellAnchor>
  <xdr:twoCellAnchor>
    <xdr:from>
      <xdr:col>7</xdr:col>
      <xdr:colOff>0</xdr:colOff>
      <xdr:row>15</xdr:row>
      <xdr:rowOff>9525</xdr:rowOff>
    </xdr:from>
    <xdr:to>
      <xdr:col>8</xdr:col>
      <xdr:colOff>0</xdr:colOff>
      <xdr:row>16</xdr:row>
      <xdr:rowOff>9525</xdr:rowOff>
    </xdr:to>
    <xdr:sp macro="[0]!List1.TL_5" textlink="">
      <xdr:nvSpPr>
        <xdr:cNvPr id="1095" name="TL_U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6057900" y="25431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B5.1.4</a:t>
          </a:r>
        </a:p>
      </xdr:txBody>
    </xdr:sp>
    <xdr:clientData/>
  </xdr:twoCellAnchor>
  <xdr:twoCellAnchor>
    <xdr:from>
      <xdr:col>7</xdr:col>
      <xdr:colOff>0</xdr:colOff>
      <xdr:row>17</xdr:row>
      <xdr:rowOff>9525</xdr:rowOff>
    </xdr:from>
    <xdr:to>
      <xdr:col>8</xdr:col>
      <xdr:colOff>0</xdr:colOff>
      <xdr:row>18</xdr:row>
      <xdr:rowOff>9525</xdr:rowOff>
    </xdr:to>
    <xdr:sp macro="[0]!List1.TL_6" textlink="">
      <xdr:nvSpPr>
        <xdr:cNvPr id="1096" name="TL_U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6057900" y="29432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B5.1.5</a:t>
          </a:r>
        </a:p>
      </xdr:txBody>
    </xdr:sp>
    <xdr:clientData/>
  </xdr:twoCellAnchor>
  <xdr:twoCellAnchor>
    <xdr:from>
      <xdr:col>7</xdr:col>
      <xdr:colOff>0</xdr:colOff>
      <xdr:row>19</xdr:row>
      <xdr:rowOff>9525</xdr:rowOff>
    </xdr:from>
    <xdr:to>
      <xdr:col>8</xdr:col>
      <xdr:colOff>0</xdr:colOff>
      <xdr:row>20</xdr:row>
      <xdr:rowOff>9525</xdr:rowOff>
    </xdr:to>
    <xdr:sp macro="[0]!List1.TL_7" textlink="">
      <xdr:nvSpPr>
        <xdr:cNvPr id="1097" name="TL_U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6057900" y="33432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B5.1.6</a:t>
          </a:r>
        </a:p>
      </xdr:txBody>
    </xdr:sp>
    <xdr:clientData/>
  </xdr:twoCellAnchor>
  <xdr:twoCellAnchor>
    <xdr:from>
      <xdr:col>7</xdr:col>
      <xdr:colOff>0</xdr:colOff>
      <xdr:row>21</xdr:row>
      <xdr:rowOff>9525</xdr:rowOff>
    </xdr:from>
    <xdr:to>
      <xdr:col>8</xdr:col>
      <xdr:colOff>0</xdr:colOff>
      <xdr:row>22</xdr:row>
      <xdr:rowOff>9525</xdr:rowOff>
    </xdr:to>
    <xdr:sp macro="[0]!List1.TL_8" textlink="">
      <xdr:nvSpPr>
        <xdr:cNvPr id="1098" name="TL_U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6057900" y="37433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B5.1.7</a:t>
          </a:r>
        </a:p>
      </xdr:txBody>
    </xdr:sp>
    <xdr:clientData/>
  </xdr:twoCellAnchor>
  <xdr:twoCellAnchor>
    <xdr:from>
      <xdr:col>7</xdr:col>
      <xdr:colOff>0</xdr:colOff>
      <xdr:row>23</xdr:row>
      <xdr:rowOff>9525</xdr:rowOff>
    </xdr:from>
    <xdr:to>
      <xdr:col>8</xdr:col>
      <xdr:colOff>0</xdr:colOff>
      <xdr:row>24</xdr:row>
      <xdr:rowOff>9525</xdr:rowOff>
    </xdr:to>
    <xdr:sp macro="[0]!List1.TL_9" textlink="">
      <xdr:nvSpPr>
        <xdr:cNvPr id="1099" name="TL_U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6057900" y="41433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B5.1.8</a:t>
          </a:r>
        </a:p>
      </xdr:txBody>
    </xdr:sp>
    <xdr:clientData/>
  </xdr:twoCellAnchor>
  <xdr:twoCellAnchor>
    <xdr:from>
      <xdr:col>7</xdr:col>
      <xdr:colOff>0</xdr:colOff>
      <xdr:row>25</xdr:row>
      <xdr:rowOff>9525</xdr:rowOff>
    </xdr:from>
    <xdr:to>
      <xdr:col>8</xdr:col>
      <xdr:colOff>0</xdr:colOff>
      <xdr:row>26</xdr:row>
      <xdr:rowOff>9525</xdr:rowOff>
    </xdr:to>
    <xdr:sp macro="[0]!List1.TL_10" textlink="">
      <xdr:nvSpPr>
        <xdr:cNvPr id="1100" name="TL_U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6057900" y="45434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B5.1.9</a:t>
          </a:r>
        </a:p>
      </xdr:txBody>
    </xdr:sp>
    <xdr:clientData/>
  </xdr:twoCellAnchor>
  <xdr:twoCellAnchor>
    <xdr:from>
      <xdr:col>7</xdr:col>
      <xdr:colOff>0</xdr:colOff>
      <xdr:row>27</xdr:row>
      <xdr:rowOff>9525</xdr:rowOff>
    </xdr:from>
    <xdr:to>
      <xdr:col>8</xdr:col>
      <xdr:colOff>0</xdr:colOff>
      <xdr:row>28</xdr:row>
      <xdr:rowOff>9525</xdr:rowOff>
    </xdr:to>
    <xdr:sp macro="[0]!List1.TL_11" textlink="">
      <xdr:nvSpPr>
        <xdr:cNvPr id="1101" name="TL_U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6057900" y="49434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B5.1.10</a:t>
          </a:r>
        </a:p>
      </xdr:txBody>
    </xdr:sp>
    <xdr:clientData/>
  </xdr:twoCellAnchor>
  <xdr:twoCellAnchor>
    <xdr:from>
      <xdr:col>7</xdr:col>
      <xdr:colOff>0</xdr:colOff>
      <xdr:row>29</xdr:row>
      <xdr:rowOff>9525</xdr:rowOff>
    </xdr:from>
    <xdr:to>
      <xdr:col>8</xdr:col>
      <xdr:colOff>0</xdr:colOff>
      <xdr:row>30</xdr:row>
      <xdr:rowOff>9525</xdr:rowOff>
    </xdr:to>
    <xdr:sp macro="[0]!List1.TL_12" textlink="">
      <xdr:nvSpPr>
        <xdr:cNvPr id="1102" name="TL_U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6057900" y="53435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B5.1.11</a:t>
          </a:r>
        </a:p>
      </xdr:txBody>
    </xdr:sp>
    <xdr:clientData/>
  </xdr:twoCellAnchor>
  <xdr:twoCellAnchor>
    <xdr:from>
      <xdr:col>7</xdr:col>
      <xdr:colOff>0</xdr:colOff>
      <xdr:row>31</xdr:row>
      <xdr:rowOff>9525</xdr:rowOff>
    </xdr:from>
    <xdr:to>
      <xdr:col>8</xdr:col>
      <xdr:colOff>0</xdr:colOff>
      <xdr:row>32</xdr:row>
      <xdr:rowOff>9525</xdr:rowOff>
    </xdr:to>
    <xdr:sp macro="[0]!List1.TL_13" textlink="">
      <xdr:nvSpPr>
        <xdr:cNvPr id="1103" name="TL_U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6057900" y="57435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B5.1.12</a:t>
          </a:r>
        </a:p>
      </xdr:txBody>
    </xdr:sp>
    <xdr:clientData/>
  </xdr:twoCellAnchor>
  <xdr:twoCellAnchor>
    <xdr:from>
      <xdr:col>7</xdr:col>
      <xdr:colOff>0</xdr:colOff>
      <xdr:row>33</xdr:row>
      <xdr:rowOff>9525</xdr:rowOff>
    </xdr:from>
    <xdr:to>
      <xdr:col>8</xdr:col>
      <xdr:colOff>0</xdr:colOff>
      <xdr:row>34</xdr:row>
      <xdr:rowOff>9525</xdr:rowOff>
    </xdr:to>
    <xdr:sp macro="[0]!List1.TL_14" textlink="">
      <xdr:nvSpPr>
        <xdr:cNvPr id="1104" name="TL_U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6057900" y="61436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B5.1.13</a:t>
          </a:r>
        </a:p>
      </xdr:txBody>
    </xdr:sp>
    <xdr:clientData/>
  </xdr:twoCellAnchor>
  <xdr:twoCellAnchor>
    <xdr:from>
      <xdr:col>7</xdr:col>
      <xdr:colOff>0</xdr:colOff>
      <xdr:row>35</xdr:row>
      <xdr:rowOff>9525</xdr:rowOff>
    </xdr:from>
    <xdr:to>
      <xdr:col>8</xdr:col>
      <xdr:colOff>0</xdr:colOff>
      <xdr:row>36</xdr:row>
      <xdr:rowOff>9525</xdr:rowOff>
    </xdr:to>
    <xdr:sp macro="[0]!List1.TL_15" textlink="">
      <xdr:nvSpPr>
        <xdr:cNvPr id="1105" name="TL_U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6057900" y="65436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B5.1.14</a:t>
          </a:r>
        </a:p>
      </xdr:txBody>
    </xdr:sp>
    <xdr:clientData/>
  </xdr:twoCellAnchor>
  <xdr:twoCellAnchor>
    <xdr:from>
      <xdr:col>7</xdr:col>
      <xdr:colOff>0</xdr:colOff>
      <xdr:row>37</xdr:row>
      <xdr:rowOff>0</xdr:rowOff>
    </xdr:from>
    <xdr:to>
      <xdr:col>8</xdr:col>
      <xdr:colOff>0</xdr:colOff>
      <xdr:row>38</xdr:row>
      <xdr:rowOff>9525</xdr:rowOff>
    </xdr:to>
    <xdr:sp macro="[0]!List1.TL_16" textlink="">
      <xdr:nvSpPr>
        <xdr:cNvPr id="1106" name="TL_U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6057900" y="69342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B5.1.15</a:t>
          </a:r>
        </a:p>
      </xdr:txBody>
    </xdr:sp>
    <xdr:clientData/>
  </xdr:twoCellAnchor>
  <xdr:twoCellAnchor>
    <xdr:from>
      <xdr:col>7</xdr:col>
      <xdr:colOff>0</xdr:colOff>
      <xdr:row>39</xdr:row>
      <xdr:rowOff>0</xdr:rowOff>
    </xdr:from>
    <xdr:to>
      <xdr:col>8</xdr:col>
      <xdr:colOff>0</xdr:colOff>
      <xdr:row>40</xdr:row>
      <xdr:rowOff>9525</xdr:rowOff>
    </xdr:to>
    <xdr:sp macro="[0]!List1.TL_17" textlink="">
      <xdr:nvSpPr>
        <xdr:cNvPr id="1107" name="TL_U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6057900" y="72390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B5.1.16</a:t>
          </a:r>
        </a:p>
      </xdr:txBody>
    </xdr:sp>
    <xdr:clientData/>
  </xdr:twoCellAnchor>
  <xdr:twoCellAnchor>
    <xdr:from>
      <xdr:col>7</xdr:col>
      <xdr:colOff>0</xdr:colOff>
      <xdr:row>41</xdr:row>
      <xdr:rowOff>0</xdr:rowOff>
    </xdr:from>
    <xdr:to>
      <xdr:col>8</xdr:col>
      <xdr:colOff>0</xdr:colOff>
      <xdr:row>42</xdr:row>
      <xdr:rowOff>9525</xdr:rowOff>
    </xdr:to>
    <xdr:sp macro="[0]!List1.TL_18" textlink="">
      <xdr:nvSpPr>
        <xdr:cNvPr id="1108" name="TL_U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6057900" y="7543800"/>
          <a:ext cx="71437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B5.1.17</a:t>
          </a:r>
        </a:p>
      </xdr:txBody>
    </xdr:sp>
    <xdr:clientData/>
  </xdr:twoCellAnchor>
  <xdr:twoCellAnchor>
    <xdr:from>
      <xdr:col>7</xdr:col>
      <xdr:colOff>0</xdr:colOff>
      <xdr:row>43</xdr:row>
      <xdr:rowOff>9525</xdr:rowOff>
    </xdr:from>
    <xdr:to>
      <xdr:col>8</xdr:col>
      <xdr:colOff>0</xdr:colOff>
      <xdr:row>44</xdr:row>
      <xdr:rowOff>9525</xdr:rowOff>
    </xdr:to>
    <xdr:sp macro="[0]!List1.TL_19" textlink="">
      <xdr:nvSpPr>
        <xdr:cNvPr id="1109" name="TL_U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6057900" y="79533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B5.1.18</a:t>
          </a:r>
        </a:p>
      </xdr:txBody>
    </xdr:sp>
    <xdr:clientData/>
  </xdr:twoCellAnchor>
  <xdr:twoCellAnchor>
    <xdr:from>
      <xdr:col>7</xdr:col>
      <xdr:colOff>0</xdr:colOff>
      <xdr:row>45</xdr:row>
      <xdr:rowOff>9525</xdr:rowOff>
    </xdr:from>
    <xdr:to>
      <xdr:col>8</xdr:col>
      <xdr:colOff>0</xdr:colOff>
      <xdr:row>46</xdr:row>
      <xdr:rowOff>9525</xdr:rowOff>
    </xdr:to>
    <xdr:sp macro="[0]!List1.TL_20" textlink="">
      <xdr:nvSpPr>
        <xdr:cNvPr id="1110" name="Text Box 201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6057900" y="83534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B5.1.19</a:t>
          </a:r>
        </a:p>
      </xdr:txBody>
    </xdr:sp>
    <xdr:clientData/>
  </xdr:twoCellAnchor>
  <xdr:twoCellAnchor>
    <xdr:from>
      <xdr:col>7</xdr:col>
      <xdr:colOff>0</xdr:colOff>
      <xdr:row>51</xdr:row>
      <xdr:rowOff>0</xdr:rowOff>
    </xdr:from>
    <xdr:to>
      <xdr:col>8</xdr:col>
      <xdr:colOff>0</xdr:colOff>
      <xdr:row>52</xdr:row>
      <xdr:rowOff>19050</xdr:rowOff>
    </xdr:to>
    <xdr:sp macro="[0]!List1.TL_23" textlink="">
      <xdr:nvSpPr>
        <xdr:cNvPr id="1111" name="Text Box 202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6057900" y="9515475"/>
          <a:ext cx="714375" cy="247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B5.1.22</a:t>
          </a:r>
        </a:p>
      </xdr:txBody>
    </xdr:sp>
    <xdr:clientData/>
  </xdr:twoCellAnchor>
  <xdr:twoCellAnchor>
    <xdr:from>
      <xdr:col>7</xdr:col>
      <xdr:colOff>0</xdr:colOff>
      <xdr:row>47</xdr:row>
      <xdr:rowOff>9525</xdr:rowOff>
    </xdr:from>
    <xdr:to>
      <xdr:col>8</xdr:col>
      <xdr:colOff>0</xdr:colOff>
      <xdr:row>48</xdr:row>
      <xdr:rowOff>9525</xdr:rowOff>
    </xdr:to>
    <xdr:sp macro="[0]!List1.TL_21" textlink="">
      <xdr:nvSpPr>
        <xdr:cNvPr id="1112" name="Text Box 203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6057900" y="875347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B5.1.20</a:t>
          </a:r>
        </a:p>
      </xdr:txBody>
    </xdr:sp>
    <xdr:clientData/>
  </xdr:twoCellAnchor>
  <xdr:twoCellAnchor>
    <xdr:from>
      <xdr:col>7</xdr:col>
      <xdr:colOff>0</xdr:colOff>
      <xdr:row>49</xdr:row>
      <xdr:rowOff>9525</xdr:rowOff>
    </xdr:from>
    <xdr:to>
      <xdr:col>8</xdr:col>
      <xdr:colOff>0</xdr:colOff>
      <xdr:row>50</xdr:row>
      <xdr:rowOff>9525</xdr:rowOff>
    </xdr:to>
    <xdr:sp macro="[0]!List1.TL_22" textlink="">
      <xdr:nvSpPr>
        <xdr:cNvPr id="1113" name="TL_U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6057900" y="9048750"/>
          <a:ext cx="714375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B5.1.21</a:t>
          </a:r>
        </a:p>
      </xdr:txBody>
    </xdr:sp>
    <xdr:clientData/>
  </xdr:twoCellAnchor>
  <xdr:twoCellAnchor>
    <xdr:from>
      <xdr:col>7</xdr:col>
      <xdr:colOff>0</xdr:colOff>
      <xdr:row>54</xdr:row>
      <xdr:rowOff>8467</xdr:rowOff>
    </xdr:from>
    <xdr:to>
      <xdr:col>8</xdr:col>
      <xdr:colOff>0</xdr:colOff>
      <xdr:row>55</xdr:row>
      <xdr:rowOff>9282</xdr:rowOff>
    </xdr:to>
    <xdr:sp macro="[0]!List1.TL_21" textlink="">
      <xdr:nvSpPr>
        <xdr:cNvPr id="2" name="Text Box 20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057900" y="875347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B5.1.20</a:t>
          </a:r>
        </a:p>
      </xdr:txBody>
    </xdr:sp>
    <xdr:clientData/>
  </xdr:twoCellAnchor>
  <xdr:twoCellAnchor>
    <xdr:from>
      <xdr:col>7</xdr:col>
      <xdr:colOff>0</xdr:colOff>
      <xdr:row>54</xdr:row>
      <xdr:rowOff>6350</xdr:rowOff>
    </xdr:from>
    <xdr:to>
      <xdr:col>8</xdr:col>
      <xdr:colOff>0</xdr:colOff>
      <xdr:row>55</xdr:row>
      <xdr:rowOff>7560</xdr:rowOff>
    </xdr:to>
    <xdr:sp macro="[0]!List1.TL_24" textlink="">
      <xdr:nvSpPr>
        <xdr:cNvPr id="3" name="Text Box 208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057900" y="83534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GB1</a:t>
          </a:r>
        </a:p>
      </xdr:txBody>
    </xdr:sp>
    <xdr:clientData/>
  </xdr:twoCellAnchor>
  <xdr:twoCellAnchor>
    <xdr:from>
      <xdr:col>7</xdr:col>
      <xdr:colOff>0</xdr:colOff>
      <xdr:row>56</xdr:row>
      <xdr:rowOff>16933</xdr:rowOff>
    </xdr:from>
    <xdr:to>
      <xdr:col>8</xdr:col>
      <xdr:colOff>0</xdr:colOff>
      <xdr:row>57</xdr:row>
      <xdr:rowOff>7572</xdr:rowOff>
    </xdr:to>
    <xdr:sp macro="[0]!List1.TL_21" textlink="">
      <xdr:nvSpPr>
        <xdr:cNvPr id="4" name="Text Box 20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057900" y="875347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B5.1.20</a:t>
          </a:r>
        </a:p>
      </xdr:txBody>
    </xdr:sp>
    <xdr:clientData/>
  </xdr:twoCellAnchor>
  <xdr:twoCellAnchor>
    <xdr:from>
      <xdr:col>7</xdr:col>
      <xdr:colOff>0</xdr:colOff>
      <xdr:row>56</xdr:row>
      <xdr:rowOff>14816</xdr:rowOff>
    </xdr:from>
    <xdr:to>
      <xdr:col>8</xdr:col>
      <xdr:colOff>0</xdr:colOff>
      <xdr:row>57</xdr:row>
      <xdr:rowOff>5746</xdr:rowOff>
    </xdr:to>
    <xdr:sp macro="[0]!List1.TL_25" textlink="">
      <xdr:nvSpPr>
        <xdr:cNvPr id="5" name="Text Box 210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057900" y="83534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GB2</a:t>
          </a:r>
        </a:p>
      </xdr:txBody>
    </xdr:sp>
    <xdr:clientData/>
  </xdr:twoCellAnchor>
  <xdr:twoCellAnchor>
    <xdr:from>
      <xdr:col>7</xdr:col>
      <xdr:colOff>0</xdr:colOff>
      <xdr:row>58</xdr:row>
      <xdr:rowOff>13758</xdr:rowOff>
    </xdr:from>
    <xdr:to>
      <xdr:col>8</xdr:col>
      <xdr:colOff>0</xdr:colOff>
      <xdr:row>59</xdr:row>
      <xdr:rowOff>4397</xdr:rowOff>
    </xdr:to>
    <xdr:sp macro="[0]!List1.TL_21" textlink="">
      <xdr:nvSpPr>
        <xdr:cNvPr id="6" name="Text Box 21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057900" y="875347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B5.1.20</a:t>
          </a:r>
        </a:p>
      </xdr:txBody>
    </xdr:sp>
    <xdr:clientData/>
  </xdr:twoCellAnchor>
  <xdr:twoCellAnchor>
    <xdr:from>
      <xdr:col>7</xdr:col>
      <xdr:colOff>0</xdr:colOff>
      <xdr:row>58</xdr:row>
      <xdr:rowOff>11641</xdr:rowOff>
    </xdr:from>
    <xdr:to>
      <xdr:col>8</xdr:col>
      <xdr:colOff>0</xdr:colOff>
      <xdr:row>59</xdr:row>
      <xdr:rowOff>2571</xdr:rowOff>
    </xdr:to>
    <xdr:sp macro="[0]!List1.TL_26" textlink="">
      <xdr:nvSpPr>
        <xdr:cNvPr id="7" name="Text Box 212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057900" y="83534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GB3</a:t>
          </a:r>
        </a:p>
      </xdr:txBody>
    </xdr:sp>
    <xdr:clientData/>
  </xdr:twoCellAnchor>
  <xdr:twoCellAnchor>
    <xdr:from>
      <xdr:col>7</xdr:col>
      <xdr:colOff>0</xdr:colOff>
      <xdr:row>60</xdr:row>
      <xdr:rowOff>10583</xdr:rowOff>
    </xdr:from>
    <xdr:to>
      <xdr:col>8</xdr:col>
      <xdr:colOff>0</xdr:colOff>
      <xdr:row>61</xdr:row>
      <xdr:rowOff>7328</xdr:rowOff>
    </xdr:to>
    <xdr:sp macro="[0]!List1.TL_21" textlink="">
      <xdr:nvSpPr>
        <xdr:cNvPr id="8" name="Text Box 21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057900" y="875347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B5.1.20</a:t>
          </a:r>
        </a:p>
      </xdr:txBody>
    </xdr:sp>
    <xdr:clientData/>
  </xdr:twoCellAnchor>
  <xdr:twoCellAnchor>
    <xdr:from>
      <xdr:col>7</xdr:col>
      <xdr:colOff>0</xdr:colOff>
      <xdr:row>60</xdr:row>
      <xdr:rowOff>8466</xdr:rowOff>
    </xdr:from>
    <xdr:to>
      <xdr:col>8</xdr:col>
      <xdr:colOff>0</xdr:colOff>
      <xdr:row>61</xdr:row>
      <xdr:rowOff>5746</xdr:rowOff>
    </xdr:to>
    <xdr:sp macro="[0]!List1.TL_27" textlink="">
      <xdr:nvSpPr>
        <xdr:cNvPr id="9" name="Text Box 214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057900" y="83534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GB4</a:t>
          </a:r>
        </a:p>
      </xdr:txBody>
    </xdr:sp>
    <xdr:clientData/>
  </xdr:twoCellAnchor>
  <xdr:twoCellAnchor>
    <xdr:from>
      <xdr:col>7</xdr:col>
      <xdr:colOff>0</xdr:colOff>
      <xdr:row>62</xdr:row>
      <xdr:rowOff>16933</xdr:rowOff>
    </xdr:from>
    <xdr:to>
      <xdr:col>8</xdr:col>
      <xdr:colOff>0</xdr:colOff>
      <xdr:row>63</xdr:row>
      <xdr:rowOff>7165</xdr:rowOff>
    </xdr:to>
    <xdr:sp macro="[0]!List1.TL_28" textlink="">
      <xdr:nvSpPr>
        <xdr:cNvPr id="10" name="Text Box 215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6057900" y="875347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GB5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10585</xdr:colOff>
      <xdr:row>4</xdr:row>
      <xdr:rowOff>197906</xdr:rowOff>
    </xdr:from>
    <xdr:to>
      <xdr:col>21</xdr:col>
      <xdr:colOff>0</xdr:colOff>
      <xdr:row>36</xdr:row>
      <xdr:rowOff>116416</xdr:rowOff>
    </xdr:to>
    <xdr:graphicFrame macro="">
      <xdr:nvGraphicFramePr>
        <xdr:cNvPr id="2049" name="graf 1">
          <a:extLst>
            <a:ext uri="{FF2B5EF4-FFF2-40B4-BE49-F238E27FC236}">
              <a16:creationId xmlns:a16="http://schemas.microsoft.com/office/drawing/2014/main" id="{00000000-0008-0000-1700-00000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</xdr:colOff>
      <xdr:row>5</xdr:row>
      <xdr:rowOff>10584</xdr:rowOff>
    </xdr:from>
    <xdr:to>
      <xdr:col>20</xdr:col>
      <xdr:colOff>529166</xdr:colOff>
      <xdr:row>34</xdr:row>
      <xdr:rowOff>127000</xdr:rowOff>
    </xdr:to>
    <xdr:graphicFrame macro="">
      <xdr:nvGraphicFramePr>
        <xdr:cNvPr id="3073" name="graf 1">
          <a:extLst>
            <a:ext uri="{FF2B5EF4-FFF2-40B4-BE49-F238E27FC236}">
              <a16:creationId xmlns:a16="http://schemas.microsoft.com/office/drawing/2014/main" id="{00000000-0008-0000-1800-000001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15870</xdr:colOff>
      <xdr:row>5</xdr:row>
      <xdr:rowOff>2115</xdr:rowOff>
    </xdr:from>
    <xdr:to>
      <xdr:col>20</xdr:col>
      <xdr:colOff>529167</xdr:colOff>
      <xdr:row>34</xdr:row>
      <xdr:rowOff>137583</xdr:rowOff>
    </xdr:to>
    <xdr:graphicFrame macro="">
      <xdr:nvGraphicFramePr>
        <xdr:cNvPr id="4097" name="graf 1">
          <a:extLst>
            <a:ext uri="{FF2B5EF4-FFF2-40B4-BE49-F238E27FC236}">
              <a16:creationId xmlns:a16="http://schemas.microsoft.com/office/drawing/2014/main" id="{00000000-0008-0000-1900-000001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15663</xdr:colOff>
      <xdr:row>5</xdr:row>
      <xdr:rowOff>249771</xdr:rowOff>
    </xdr:from>
    <xdr:to>
      <xdr:col>21</xdr:col>
      <xdr:colOff>0</xdr:colOff>
      <xdr:row>35</xdr:row>
      <xdr:rowOff>105835</xdr:rowOff>
    </xdr:to>
    <xdr:graphicFrame macro="">
      <xdr:nvGraphicFramePr>
        <xdr:cNvPr id="5121" name="graf 1">
          <a:extLst>
            <a:ext uri="{FF2B5EF4-FFF2-40B4-BE49-F238E27FC236}">
              <a16:creationId xmlns:a16="http://schemas.microsoft.com/office/drawing/2014/main" id="{00000000-0008-0000-1A00-000001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8467</xdr:colOff>
      <xdr:row>5</xdr:row>
      <xdr:rowOff>237412</xdr:rowOff>
    </xdr:from>
    <xdr:to>
      <xdr:col>21</xdr:col>
      <xdr:colOff>10585</xdr:colOff>
      <xdr:row>25</xdr:row>
      <xdr:rowOff>26381</xdr:rowOff>
    </xdr:to>
    <xdr:graphicFrame macro="">
      <xdr:nvGraphicFramePr>
        <xdr:cNvPr id="6145" name="graf 1">
          <a:extLst>
            <a:ext uri="{FF2B5EF4-FFF2-40B4-BE49-F238E27FC236}">
              <a16:creationId xmlns:a16="http://schemas.microsoft.com/office/drawing/2014/main" id="{00000000-0008-0000-1B00-000001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8466</xdr:colOff>
      <xdr:row>25</xdr:row>
      <xdr:rowOff>16932</xdr:rowOff>
    </xdr:from>
    <xdr:to>
      <xdr:col>21</xdr:col>
      <xdr:colOff>10584</xdr:colOff>
      <xdr:row>43</xdr:row>
      <xdr:rowOff>116417</xdr:rowOff>
    </xdr:to>
    <xdr:graphicFrame macro="">
      <xdr:nvGraphicFramePr>
        <xdr:cNvPr id="6146" name="graf 2">
          <a:extLst>
            <a:ext uri="{FF2B5EF4-FFF2-40B4-BE49-F238E27FC236}">
              <a16:creationId xmlns:a16="http://schemas.microsoft.com/office/drawing/2014/main" id="{00000000-0008-0000-1B00-000002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y\novinar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&#345;&#237;prava%20ro&#269;enek%202016\V&#253;vojov&#225;%20ro&#269;enka%202016\Vyv_b5_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5.4.2"/>
      <sheetName val="B5.4.2.1"/>
      <sheetName val="B5.4.12"/>
      <sheetName val="B5.4.12.1"/>
    </sheetNames>
    <sheetDataSet>
      <sheetData sheetId="0"/>
      <sheetData sheetId="1"/>
      <sheetData sheetId="2">
        <row r="11">
          <cell r="N11" t="str">
            <v>.</v>
          </cell>
          <cell r="O11" t="str">
            <v>.</v>
          </cell>
          <cell r="P11">
            <v>188044</v>
          </cell>
          <cell r="Q11">
            <v>185961</v>
          </cell>
          <cell r="R11">
            <v>178747</v>
          </cell>
        </row>
        <row r="12">
          <cell r="N12" t="str">
            <v>.</v>
          </cell>
          <cell r="O12" t="str">
            <v>.</v>
          </cell>
          <cell r="P12">
            <v>17754</v>
          </cell>
          <cell r="Q12">
            <v>17386</v>
          </cell>
          <cell r="R12">
            <v>16577</v>
          </cell>
        </row>
        <row r="13">
          <cell r="N13" t="str">
            <v>.</v>
          </cell>
          <cell r="O13" t="str">
            <v>.</v>
          </cell>
          <cell r="P13">
            <v>17754</v>
          </cell>
          <cell r="Q13">
            <v>17386</v>
          </cell>
          <cell r="R13">
            <v>16577</v>
          </cell>
        </row>
        <row r="14">
          <cell r="Q14">
            <v>0</v>
          </cell>
          <cell r="R14">
            <v>0</v>
          </cell>
        </row>
        <row r="15">
          <cell r="Q15">
            <v>0</v>
          </cell>
          <cell r="R15">
            <v>0</v>
          </cell>
        </row>
        <row r="16">
          <cell r="Q16">
            <v>0</v>
          </cell>
          <cell r="R16">
            <v>0</v>
          </cell>
        </row>
        <row r="17">
          <cell r="Q17">
            <v>0</v>
          </cell>
          <cell r="R17">
            <v>0</v>
          </cell>
        </row>
        <row r="18">
          <cell r="Q18">
            <v>0</v>
          </cell>
          <cell r="R18">
            <v>0</v>
          </cell>
        </row>
        <row r="19">
          <cell r="Q19">
            <v>0</v>
          </cell>
          <cell r="R19">
            <v>0</v>
          </cell>
        </row>
        <row r="20">
          <cell r="Q20">
            <v>0</v>
          </cell>
          <cell r="R20">
            <v>0</v>
          </cell>
        </row>
        <row r="21">
          <cell r="Q21">
            <v>0</v>
          </cell>
          <cell r="R21">
            <v>0</v>
          </cell>
        </row>
        <row r="22">
          <cell r="Q22">
            <v>0</v>
          </cell>
          <cell r="R22">
            <v>0</v>
          </cell>
        </row>
        <row r="23">
          <cell r="Q23">
            <v>0</v>
          </cell>
          <cell r="R23">
            <v>0</v>
          </cell>
        </row>
        <row r="24">
          <cell r="N24" t="str">
            <v>.</v>
          </cell>
          <cell r="O24" t="str">
            <v>.</v>
          </cell>
          <cell r="P24">
            <v>16399</v>
          </cell>
          <cell r="Q24">
            <v>16391</v>
          </cell>
          <cell r="R24">
            <v>16174</v>
          </cell>
        </row>
        <row r="25">
          <cell r="N25" t="str">
            <v>.</v>
          </cell>
          <cell r="O25" t="str">
            <v>.</v>
          </cell>
          <cell r="P25">
            <v>16399</v>
          </cell>
          <cell r="Q25">
            <v>16391</v>
          </cell>
          <cell r="R25">
            <v>16174</v>
          </cell>
        </row>
        <row r="26">
          <cell r="N26" t="str">
            <v>.</v>
          </cell>
          <cell r="O26" t="str">
            <v>.</v>
          </cell>
          <cell r="P26">
            <v>22213</v>
          </cell>
          <cell r="Q26">
            <v>22324</v>
          </cell>
          <cell r="R26">
            <v>21313</v>
          </cell>
        </row>
        <row r="27">
          <cell r="N27" t="str">
            <v>.</v>
          </cell>
          <cell r="O27" t="str">
            <v>.</v>
          </cell>
          <cell r="P27">
            <v>12240</v>
          </cell>
          <cell r="Q27">
            <v>12182</v>
          </cell>
          <cell r="R27">
            <v>11676</v>
          </cell>
        </row>
        <row r="28">
          <cell r="N28" t="str">
            <v>.</v>
          </cell>
          <cell r="O28" t="str">
            <v>.</v>
          </cell>
          <cell r="P28">
            <v>9973</v>
          </cell>
          <cell r="Q28">
            <v>10142</v>
          </cell>
          <cell r="R28">
            <v>9637</v>
          </cell>
        </row>
        <row r="29">
          <cell r="N29" t="str">
            <v>.</v>
          </cell>
          <cell r="O29" t="str">
            <v>.</v>
          </cell>
          <cell r="P29">
            <v>22341</v>
          </cell>
          <cell r="Q29">
            <v>21740</v>
          </cell>
          <cell r="R29">
            <v>20947</v>
          </cell>
        </row>
        <row r="30">
          <cell r="N30" t="str">
            <v>.</v>
          </cell>
          <cell r="O30" t="str">
            <v>.</v>
          </cell>
          <cell r="P30">
            <v>5811</v>
          </cell>
          <cell r="Q30">
            <v>5532</v>
          </cell>
          <cell r="R30">
            <v>5319</v>
          </cell>
        </row>
        <row r="31">
          <cell r="N31" t="str">
            <v>.</v>
          </cell>
          <cell r="O31" t="str">
            <v>.</v>
          </cell>
          <cell r="P31">
            <v>16530</v>
          </cell>
          <cell r="Q31">
            <v>16208</v>
          </cell>
          <cell r="R31">
            <v>15628</v>
          </cell>
        </row>
        <row r="32">
          <cell r="N32" t="str">
            <v>.</v>
          </cell>
          <cell r="O32" t="str">
            <v>.</v>
          </cell>
          <cell r="P32">
            <v>27454</v>
          </cell>
          <cell r="Q32">
            <v>26869</v>
          </cell>
          <cell r="R32">
            <v>25911</v>
          </cell>
        </row>
        <row r="33">
          <cell r="N33" t="str">
            <v>.</v>
          </cell>
          <cell r="O33" t="str">
            <v>.</v>
          </cell>
          <cell r="P33">
            <v>8422</v>
          </cell>
          <cell r="Q33">
            <v>8141</v>
          </cell>
          <cell r="R33">
            <v>7520</v>
          </cell>
        </row>
        <row r="34">
          <cell r="N34" t="str">
            <v>.</v>
          </cell>
          <cell r="O34" t="str">
            <v>.</v>
          </cell>
          <cell r="P34">
            <v>10260</v>
          </cell>
          <cell r="Q34">
            <v>10068</v>
          </cell>
          <cell r="R34">
            <v>9833</v>
          </cell>
        </row>
        <row r="35">
          <cell r="N35" t="str">
            <v>.</v>
          </cell>
          <cell r="O35" t="str">
            <v>.</v>
          </cell>
          <cell r="P35">
            <v>8772</v>
          </cell>
          <cell r="Q35">
            <v>8660</v>
          </cell>
          <cell r="R35">
            <v>8558</v>
          </cell>
        </row>
        <row r="36">
          <cell r="N36" t="str">
            <v>.</v>
          </cell>
          <cell r="O36" t="str">
            <v>.</v>
          </cell>
          <cell r="P36">
            <v>32116</v>
          </cell>
          <cell r="Q36">
            <v>31361</v>
          </cell>
          <cell r="R36">
            <v>30156</v>
          </cell>
        </row>
        <row r="37">
          <cell r="N37" t="str">
            <v>.</v>
          </cell>
          <cell r="O37" t="str">
            <v>.</v>
          </cell>
          <cell r="P37">
            <v>9842</v>
          </cell>
          <cell r="Q37">
            <v>9666</v>
          </cell>
          <cell r="R37">
            <v>9368</v>
          </cell>
        </row>
        <row r="38">
          <cell r="N38" t="str">
            <v>.</v>
          </cell>
          <cell r="O38" t="str">
            <v>.</v>
          </cell>
          <cell r="P38">
            <v>22274</v>
          </cell>
          <cell r="Q38">
            <v>21695</v>
          </cell>
          <cell r="R38">
            <v>20788</v>
          </cell>
        </row>
        <row r="39">
          <cell r="N39" t="str">
            <v>.</v>
          </cell>
          <cell r="O39" t="str">
            <v>.</v>
          </cell>
          <cell r="P39">
            <v>24821</v>
          </cell>
          <cell r="Q39">
            <v>25137</v>
          </cell>
          <cell r="R39">
            <v>24111</v>
          </cell>
        </row>
        <row r="40">
          <cell r="N40" t="str">
            <v>.</v>
          </cell>
          <cell r="O40" t="str">
            <v>.</v>
          </cell>
          <cell r="P40">
            <v>12693</v>
          </cell>
          <cell r="Q40">
            <v>12789</v>
          </cell>
          <cell r="R40">
            <v>12273</v>
          </cell>
        </row>
        <row r="41">
          <cell r="N41" t="str">
            <v>.</v>
          </cell>
          <cell r="O41" t="str">
            <v>.</v>
          </cell>
          <cell r="P41">
            <v>12128</v>
          </cell>
          <cell r="Q41">
            <v>12348</v>
          </cell>
          <cell r="R41">
            <v>11838</v>
          </cell>
        </row>
        <row r="42">
          <cell r="N42" t="str">
            <v>.</v>
          </cell>
          <cell r="O42" t="str">
            <v>.</v>
          </cell>
          <cell r="P42">
            <v>24946</v>
          </cell>
          <cell r="Q42">
            <v>24753</v>
          </cell>
          <cell r="R42">
            <v>23558</v>
          </cell>
        </row>
        <row r="43">
          <cell r="N43" t="str">
            <v>.</v>
          </cell>
          <cell r="O43" t="str">
            <v>.</v>
          </cell>
          <cell r="P43">
            <v>24946</v>
          </cell>
          <cell r="Q43">
            <v>24753</v>
          </cell>
          <cell r="R43">
            <v>23558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ah"/>
      <sheetName val="B5.4.1"/>
      <sheetName val="B5.4.2"/>
      <sheetName val="B5.4.3"/>
      <sheetName val="B5.4.4"/>
      <sheetName val="B5.4.5"/>
      <sheetName val="B5.4.6"/>
      <sheetName val="B5.4.7"/>
      <sheetName val="B5.4.8"/>
      <sheetName val="B5.4.9"/>
      <sheetName val="B5.4.10"/>
      <sheetName val="B5.4.11"/>
      <sheetName val="B5.4.12"/>
      <sheetName val="B5.4.13"/>
      <sheetName val="B5.4.14"/>
      <sheetName val="B5.4.15"/>
      <sheetName val="GB1"/>
      <sheetName val="GB2"/>
      <sheetName val="GB3"/>
      <sheetName val="Úvo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100000" mc:Ignorable="a14" a14:legacySpreadsheetColorIndex="16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100000" mc:Ignorable="a14" a14:legacySpreadsheetColorIndex="16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B1:AA70"/>
  <sheetViews>
    <sheetView showGridLines="0" tabSelected="1" topLeftCell="C2" zoomScale="90" zoomScaleNormal="90" workbookViewId="0">
      <pane ySplit="4" topLeftCell="A6" activePane="bottomLeft" state="frozenSplit"/>
      <selection pane="bottomLeft" activeCell="C3" sqref="C3"/>
    </sheetView>
  </sheetViews>
  <sheetFormatPr defaultColWidth="9.140625" defaultRowHeight="18" customHeight="1" x14ac:dyDescent="0.2"/>
  <cols>
    <col min="1" max="1" width="0" style="1" hidden="1" customWidth="1"/>
    <col min="2" max="2" width="12.7109375" style="1" hidden="1" customWidth="1"/>
    <col min="3" max="3" width="2.7109375" style="1" customWidth="1"/>
    <col min="4" max="4" width="9" style="1" bestFit="1" customWidth="1"/>
    <col min="5" max="5" width="14" style="1" bestFit="1" customWidth="1"/>
    <col min="6" max="6" width="104.42578125" style="1" bestFit="1" customWidth="1"/>
    <col min="7" max="7" width="2" style="1" customWidth="1"/>
    <col min="8" max="8" width="10.7109375" style="1" customWidth="1"/>
    <col min="9" max="9" width="2.7109375" style="1" customWidth="1"/>
    <col min="10" max="13" width="9.140625" style="1"/>
    <col min="14" max="55" width="0" style="1" hidden="1" customWidth="1"/>
    <col min="56" max="16384" width="9.140625" style="1"/>
  </cols>
  <sheetData>
    <row r="1" spans="4:27" ht="18" hidden="1" customHeight="1" x14ac:dyDescent="0.2"/>
    <row r="2" spans="4:27" ht="18" hidden="1" customHeight="1" x14ac:dyDescent="0.2">
      <c r="F2" s="2">
        <v>100</v>
      </c>
      <c r="AA2" s="2"/>
    </row>
    <row r="3" spans="4:27" s="3" customFormat="1" ht="18" customHeight="1" x14ac:dyDescent="0.2"/>
    <row r="4" spans="4:27" s="3" customFormat="1" ht="24" customHeight="1" x14ac:dyDescent="0.2">
      <c r="D4" s="4" t="s">
        <v>73</v>
      </c>
      <c r="E4" s="4"/>
      <c r="F4" s="4"/>
      <c r="G4" s="4"/>
      <c r="H4" s="4"/>
    </row>
    <row r="5" spans="4:27" s="3" customFormat="1" ht="36" customHeight="1" x14ac:dyDescent="0.2">
      <c r="D5" s="6" t="s">
        <v>32</v>
      </c>
      <c r="E5" s="6"/>
      <c r="F5" s="6"/>
      <c r="G5" s="6"/>
      <c r="H5" s="6"/>
    </row>
    <row r="6" spans="4:27" s="3" customFormat="1" ht="15" customHeight="1" x14ac:dyDescent="0.2">
      <c r="D6" s="886" t="s">
        <v>338</v>
      </c>
      <c r="E6" s="6"/>
      <c r="F6" s="6"/>
      <c r="G6" s="6"/>
      <c r="H6" s="6"/>
    </row>
    <row r="7" spans="4:27" s="3" customFormat="1" ht="3.75" customHeight="1" x14ac:dyDescent="0.2">
      <c r="E7" s="3" t="s">
        <v>31</v>
      </c>
    </row>
    <row r="8" spans="4:27" s="3" customFormat="1" ht="18" customHeight="1" x14ac:dyDescent="0.2">
      <c r="D8" s="7" t="s">
        <v>15</v>
      </c>
      <c r="E8" s="8"/>
      <c r="F8" s="8" t="s">
        <v>250</v>
      </c>
      <c r="H8" s="5"/>
      <c r="J8" s="418"/>
    </row>
    <row r="9" spans="4:27" s="3" customFormat="1" ht="6" customHeight="1" x14ac:dyDescent="0.2">
      <c r="D9" s="9"/>
      <c r="E9" s="13"/>
      <c r="F9" s="11"/>
    </row>
    <row r="10" spans="4:27" s="3" customFormat="1" ht="25.5" customHeight="1" x14ac:dyDescent="0.2">
      <c r="D10" s="7" t="s">
        <v>16</v>
      </c>
      <c r="E10" s="8"/>
      <c r="F10" s="10" t="str">
        <f>'B5.1.1'!H4&amp;" "&amp;'B5.1.1'!D5</f>
        <v>Střední vzdělávání – žáci, podíl na odpovídající věkové populaci  ve školním roce 2011/12 až 2021/22</v>
      </c>
      <c r="H10" s="5"/>
      <c r="J10" s="455"/>
    </row>
    <row r="11" spans="4:27" s="3" customFormat="1" ht="6" customHeight="1" x14ac:dyDescent="0.2">
      <c r="D11" s="9"/>
      <c r="E11" s="13"/>
      <c r="F11" s="11"/>
    </row>
    <row r="12" spans="4:27" s="3" customFormat="1" ht="18" customHeight="1" x14ac:dyDescent="0.2">
      <c r="D12" s="7" t="s">
        <v>17</v>
      </c>
      <c r="E12" s="8"/>
      <c r="F12" s="10" t="str">
        <f>'B5.1.2'!H4&amp;" "&amp;'B5.1.2'!D5</f>
        <v>Střední školy – školy  ve školním roce 2011/12 až 2021/22 – podle formy vzdělávání a zřizovatele</v>
      </c>
      <c r="H12" s="5"/>
    </row>
    <row r="13" spans="4:27" s="3" customFormat="1" ht="6" customHeight="1" x14ac:dyDescent="0.2">
      <c r="D13" s="9"/>
      <c r="E13" s="13"/>
      <c r="F13" s="11"/>
    </row>
    <row r="14" spans="4:27" s="3" customFormat="1" ht="18" customHeight="1" x14ac:dyDescent="0.2">
      <c r="D14" s="7" t="s">
        <v>151</v>
      </c>
      <c r="E14" s="8"/>
      <c r="F14" s="10" t="str">
        <f>'B5.1.3'!H4&amp;" "&amp;'B5.1.3'!D5</f>
        <v>Střední školy – školy ve školním roce 2011/12 až 2021/22 – podle území</v>
      </c>
      <c r="H14" s="5"/>
    </row>
    <row r="15" spans="4:27" s="3" customFormat="1" ht="6" customHeight="1" x14ac:dyDescent="0.2">
      <c r="D15" s="9"/>
      <c r="E15" s="13"/>
      <c r="F15" s="11"/>
    </row>
    <row r="16" spans="4:27" s="3" customFormat="1" ht="25.5" customHeight="1" x14ac:dyDescent="0.2">
      <c r="D16" s="7" t="s">
        <v>18</v>
      </c>
      <c r="E16" s="8"/>
      <c r="F16" s="10" t="str">
        <f>'B5.1.4'!H4&amp;" "&amp;'B5.1.4'!D5</f>
        <v>Střední školy, denní forma vzdělávání – třídy  ve školním roce 2011/12 až 2021/22 – podle druhu vzdělávání a zřizovatele</v>
      </c>
      <c r="H16" s="5"/>
    </row>
    <row r="17" spans="4:8" s="3" customFormat="1" ht="6" customHeight="1" x14ac:dyDescent="0.2">
      <c r="D17" s="9"/>
      <c r="E17" s="13"/>
      <c r="F17" s="11"/>
    </row>
    <row r="18" spans="4:8" s="3" customFormat="1" ht="25.5" customHeight="1" x14ac:dyDescent="0.2">
      <c r="D18" s="7" t="s">
        <v>19</v>
      </c>
      <c r="E18" s="8"/>
      <c r="F18" s="10" t="str">
        <f>'B5.1.5'!H4&amp;" "&amp;'B5.1.5'!D5</f>
        <v>Střední školy – žáci, nově přijatí a absolventi  ve školním roce 2011/12 až 2021/22 – podle formy vzdělávání a zřizovatele</v>
      </c>
      <c r="H18" s="5"/>
    </row>
    <row r="19" spans="4:8" s="3" customFormat="1" ht="6" customHeight="1" x14ac:dyDescent="0.2">
      <c r="D19" s="9"/>
      <c r="E19" s="13"/>
      <c r="F19" s="11"/>
    </row>
    <row r="20" spans="4:8" s="3" customFormat="1" ht="25.5" customHeight="1" x14ac:dyDescent="0.2">
      <c r="D20" s="7" t="s">
        <v>20</v>
      </c>
      <c r="E20" s="8"/>
      <c r="F20" s="10" t="str">
        <f>'B5.1.6'!H4&amp;" "&amp;'B5.1.6'!D5</f>
        <v>Střední školy – žáci, nově přijatí a absolventi  ve školním roce 2011/12 až 2021/22 – podle zřizovatele</v>
      </c>
      <c r="H20" s="5"/>
    </row>
    <row r="21" spans="4:8" s="3" customFormat="1" ht="6" customHeight="1" x14ac:dyDescent="0.2">
      <c r="D21" s="9"/>
      <c r="E21" s="13"/>
      <c r="F21" s="11"/>
    </row>
    <row r="22" spans="4:8" s="3" customFormat="1" ht="25.5" customHeight="1" x14ac:dyDescent="0.2">
      <c r="D22" s="7" t="s">
        <v>21</v>
      </c>
      <c r="E22" s="8"/>
      <c r="F22" s="10" t="str">
        <f>'B5.1.7'!H4&amp;" "&amp;'B5.1.7'!D5</f>
        <v>Střední školy – žáci, nově přijatí a absolventi ve školním roce 2011/12 až 2021/22 – podle zřizovatele a druhu vzdělávání</v>
      </c>
      <c r="H22" s="5"/>
    </row>
    <row r="23" spans="4:8" s="3" customFormat="1" ht="6" customHeight="1" x14ac:dyDescent="0.2">
      <c r="D23" s="9"/>
      <c r="E23" s="13"/>
      <c r="F23" s="11"/>
    </row>
    <row r="24" spans="4:8" s="3" customFormat="1" ht="25.5" customHeight="1" x14ac:dyDescent="0.2">
      <c r="D24" s="7" t="s">
        <v>22</v>
      </c>
      <c r="E24" s="8"/>
      <c r="F24" s="10" t="str">
        <f>'B5.1.8'!H4&amp;" "&amp;'B5.1.8'!D5</f>
        <v>Střední školy – dívky, nově přijaté a absolventky  ve školním roce 2011/12 až 2021/22 – podle zřizovatele a druhu vzdělávání</v>
      </c>
      <c r="H24" s="5"/>
    </row>
    <row r="25" spans="4:8" s="3" customFormat="1" ht="6" customHeight="1" x14ac:dyDescent="0.2">
      <c r="D25" s="9"/>
      <c r="E25" s="13"/>
      <c r="F25" s="11"/>
    </row>
    <row r="26" spans="4:8" s="3" customFormat="1" ht="25.5" customHeight="1" x14ac:dyDescent="0.2">
      <c r="D26" s="7" t="s">
        <v>23</v>
      </c>
      <c r="E26" s="8"/>
      <c r="F26" s="10" t="str">
        <f>'B5.1.9'!H4&amp;" "&amp;'B5.1.9'!D5</f>
        <v>Střední školy, denní forma vzdělávání – žáci, nově přijatí a absolventi  ve školním roce 2011/12 až 2021/22 – podle zřizovatele a druhu vzdělávání</v>
      </c>
      <c r="H26" s="5"/>
    </row>
    <row r="27" spans="4:8" s="3" customFormat="1" ht="6" customHeight="1" x14ac:dyDescent="0.2">
      <c r="D27" s="9"/>
      <c r="E27" s="13"/>
      <c r="F27" s="11"/>
    </row>
    <row r="28" spans="4:8" s="3" customFormat="1" ht="25.5" customHeight="1" x14ac:dyDescent="0.2">
      <c r="D28" s="7" t="s">
        <v>152</v>
      </c>
      <c r="E28" s="8"/>
      <c r="F28" s="10" t="str">
        <f>'B5.1.10'!H4&amp;" "&amp;'B5.1.10'!D5</f>
        <v>Střední školy, ostatní formy vzdělávání – žáci, nově přijatí a absolventi   ve školním roce 2011/12 až 2021/22 – podle zřizovatele a druhu vzdělávání</v>
      </c>
      <c r="H28" s="5"/>
    </row>
    <row r="29" spans="4:8" s="3" customFormat="1" ht="6" customHeight="1" x14ac:dyDescent="0.2">
      <c r="D29" s="9"/>
      <c r="E29" s="13"/>
      <c r="F29" s="11"/>
    </row>
    <row r="30" spans="4:8" s="3" customFormat="1" ht="25.5" customHeight="1" x14ac:dyDescent="0.2">
      <c r="D30" s="7" t="s">
        <v>24</v>
      </c>
      <c r="E30" s="8"/>
      <c r="F30" s="10" t="str">
        <f>'B5.1.11'!H4&amp;" "&amp;'B5.1.11'!D5</f>
        <v>Střední školy – počet podaných přihlášek v 1. kole přijímacího řízení do denní formy  vzdělávání ve školním roce 2011/12 až 2021/22 – podle zřizovatele a druhu vzdělávání</v>
      </c>
      <c r="H30" s="5"/>
    </row>
    <row r="31" spans="4:8" s="3" customFormat="1" ht="6" customHeight="1" x14ac:dyDescent="0.2">
      <c r="D31" s="9"/>
      <c r="E31" s="13"/>
      <c r="F31" s="11"/>
    </row>
    <row r="32" spans="4:8" s="3" customFormat="1" ht="25.5" customHeight="1" x14ac:dyDescent="0.2">
      <c r="D32" s="7" t="s">
        <v>25</v>
      </c>
      <c r="E32" s="8"/>
      <c r="F32" s="10" t="str">
        <f>'B5.1.12'!H4&amp;" "&amp;'B5.1.12'!D5</f>
        <v xml:space="preserve">Střední školy – počet přijatých přihlášek v 1. kole přijímacího řízení do denní  formy vzdělávání ve školním roce 2011/12 až 2021/22 – podle zřizovatele a druhu vzdělávání </v>
      </c>
      <c r="H32" s="5"/>
    </row>
    <row r="33" spans="4:10" s="3" customFormat="1" ht="6" customHeight="1" x14ac:dyDescent="0.2">
      <c r="D33" s="9"/>
      <c r="E33" s="13"/>
      <c r="F33" s="11"/>
    </row>
    <row r="34" spans="4:10" s="3" customFormat="1" ht="25.5" customHeight="1" x14ac:dyDescent="0.2">
      <c r="D34" s="7" t="s">
        <v>26</v>
      </c>
      <c r="E34" s="8"/>
      <c r="F34" s="10" t="str">
        <f>'B5.1.13'!H4&amp;" "&amp;'B5.1.13'!D5</f>
        <v>Střední školy – úspěšnost v 1. kole přijímacího řízení do denní  formy vzdělávání ve školním roce 2011/12 až 2021/22 – podle zřizovatele a druhu vzdělávání</v>
      </c>
      <c r="H34" s="5"/>
    </row>
    <row r="35" spans="4:10" s="3" customFormat="1" ht="6" customHeight="1" x14ac:dyDescent="0.2">
      <c r="D35" s="9"/>
      <c r="E35" s="13"/>
      <c r="F35" s="11"/>
    </row>
    <row r="36" spans="4:10" s="3" customFormat="1" ht="25.5" customHeight="1" x14ac:dyDescent="0.2">
      <c r="D36" s="7" t="s">
        <v>27</v>
      </c>
      <c r="E36" s="8"/>
      <c r="F36" s="10" t="str">
        <f>'B5.1.14'!H4&amp;" "&amp;'B5.1.14'!D5</f>
        <v>Střední školy – žáci  ve školním roce 2011/12 až 2021/22 – podle území a formy vzdělávání</v>
      </c>
      <c r="H36" s="5"/>
    </row>
    <row r="37" spans="4:10" s="3" customFormat="1" ht="6" customHeight="1" x14ac:dyDescent="0.2">
      <c r="D37" s="9"/>
      <c r="E37" s="13"/>
      <c r="F37" s="11"/>
    </row>
    <row r="38" spans="4:10" s="3" customFormat="1" ht="18" customHeight="1" x14ac:dyDescent="0.2">
      <c r="D38" s="7" t="s">
        <v>28</v>
      </c>
      <c r="E38" s="8"/>
      <c r="F38" s="10" t="str">
        <f>'B5.1.15'!H4&amp;" "&amp;'B5.1.15'!D5</f>
        <v>Střední školy – nově přijatí  ve školním roce 2011/12 až 2021/22 – podle území a formy vzdělávání</v>
      </c>
      <c r="H38" s="5"/>
    </row>
    <row r="39" spans="4:10" s="3" customFormat="1" ht="6" customHeight="1" x14ac:dyDescent="0.2">
      <c r="D39" s="9"/>
      <c r="E39" s="13"/>
      <c r="F39" s="11"/>
    </row>
    <row r="40" spans="4:10" s="3" customFormat="1" ht="18" customHeight="1" x14ac:dyDescent="0.2">
      <c r="D40" s="7" t="s">
        <v>153</v>
      </c>
      <c r="E40" s="8"/>
      <c r="F40" s="10" t="str">
        <f>'B5.1.16'!H4&amp;" "&amp;'B5.1.16'!D5</f>
        <v>Střední školy – absolventi ve školním roce 2011/12 až 2021/22 – podle území a formy vzdělávání</v>
      </c>
      <c r="H40" s="5"/>
    </row>
    <row r="41" spans="4:10" s="3" customFormat="1" ht="6" customHeight="1" x14ac:dyDescent="0.2">
      <c r="D41" s="9"/>
      <c r="E41" s="13"/>
      <c r="F41" s="11"/>
    </row>
    <row r="42" spans="4:10" s="3" customFormat="1" ht="25.5" customHeight="1" x14ac:dyDescent="0.2">
      <c r="D42" s="7" t="s">
        <v>154</v>
      </c>
      <c r="E42" s="8"/>
      <c r="F42" s="10" t="str">
        <f>'B5.1.17'!H4&amp;" "&amp;'B5.1.17'!D5</f>
        <v>Střední školy – učitelé/učitelky (přepočtené počty) ve školním roce 2011/12 až 2021/22 – podle zřizovatele</v>
      </c>
      <c r="H42" s="5"/>
    </row>
    <row r="43" spans="4:10" s="3" customFormat="1" ht="6" customHeight="1" x14ac:dyDescent="0.2">
      <c r="D43" s="9"/>
      <c r="E43" s="13"/>
      <c r="F43" s="11"/>
    </row>
    <row r="44" spans="4:10" s="3" customFormat="1" ht="25.5" customHeight="1" x14ac:dyDescent="0.2">
      <c r="D44" s="7" t="s">
        <v>29</v>
      </c>
      <c r="E44" s="8"/>
      <c r="F44" s="10" t="str">
        <f>'B5.1.18'!H4&amp;" "&amp;'B5.1.18'!D5</f>
        <v xml:space="preserve">SŠ včetně konzervatoří – struktura učitelů v letech 2011 až 2021 – podle nejvyššího dosaženého vzdělání </v>
      </c>
      <c r="H44" s="5"/>
    </row>
    <row r="45" spans="4:10" s="3" customFormat="1" ht="6" customHeight="1" x14ac:dyDescent="0.2">
      <c r="D45" s="9"/>
      <c r="E45" s="13"/>
      <c r="F45" s="11"/>
      <c r="J45" s="455"/>
    </row>
    <row r="46" spans="4:10" s="3" customFormat="1" ht="25.5" customHeight="1" x14ac:dyDescent="0.2">
      <c r="D46" s="7" t="s">
        <v>30</v>
      </c>
      <c r="E46" s="8"/>
      <c r="F46" s="10" t="str">
        <f>'B5.1.19'!H4&amp;" "&amp;'B5.1.19'!D5</f>
        <v xml:space="preserve">SŠ včetně konzervatoří – struktura učitelů v letech 2011 až 2021 – podle věku </v>
      </c>
      <c r="H46" s="5"/>
    </row>
    <row r="47" spans="4:10" s="3" customFormat="1" ht="6" customHeight="1" x14ac:dyDescent="0.2">
      <c r="D47" s="9"/>
      <c r="E47" s="13"/>
      <c r="F47" s="11"/>
    </row>
    <row r="48" spans="4:10" s="3" customFormat="1" ht="18.75" customHeight="1" x14ac:dyDescent="0.2">
      <c r="D48" s="7" t="s">
        <v>199</v>
      </c>
      <c r="E48" s="8"/>
      <c r="F48" s="10" t="str">
        <f>'B5.1.20'!H4&amp;" "&amp;'B5.1.20'!D5</f>
        <v>Střední školy včetně konzervatoří a VOŠ – přepočtené počty zaměstnanců v letech 2011 až 2021</v>
      </c>
      <c r="H48" s="5"/>
    </row>
    <row r="49" spans="4:10" s="3" customFormat="1" ht="6" customHeight="1" x14ac:dyDescent="0.2">
      <c r="D49" s="9"/>
      <c r="E49" s="13"/>
      <c r="F49" s="11"/>
    </row>
    <row r="50" spans="4:10" s="3" customFormat="1" ht="30" customHeight="1" x14ac:dyDescent="0.2">
      <c r="D50" s="7" t="s">
        <v>218</v>
      </c>
      <c r="E50" s="8"/>
      <c r="F50" s="10" t="str">
        <f>'B5.1.21'!H4&amp;" "&amp;'B5.1.21'!D5</f>
        <v>Střední školy včetně konzervatoří a VOŠ – průměrné měsíční mzdy zaměstnanců v letech 2011 až 2021</v>
      </c>
      <c r="H50" s="5"/>
    </row>
    <row r="51" spans="4:10" s="3" customFormat="1" ht="6" hidden="1" customHeight="1" x14ac:dyDescent="0.2">
      <c r="D51" s="9"/>
      <c r="E51" s="13"/>
      <c r="F51" s="11"/>
    </row>
    <row r="52" spans="4:10" s="3" customFormat="1" ht="18" hidden="1" customHeight="1" x14ac:dyDescent="0.2">
      <c r="D52" s="7" t="s">
        <v>219</v>
      </c>
      <c r="E52" s="8"/>
      <c r="F52" s="10" t="str">
        <f>'B5.1.22'!$H$4&amp;" "&amp;'B5.1.22'!$D$5</f>
        <v>Střední vzdělávání – výdaje na střední vzdělávání, konzervatoře  a VOŠ v letech 2011 až 2021</v>
      </c>
      <c r="H52" s="5"/>
    </row>
    <row r="53" spans="4:10" s="3" customFormat="1" ht="21" customHeight="1" x14ac:dyDescent="0.2">
      <c r="D53" s="1"/>
      <c r="E53" s="11" t="s">
        <v>225</v>
      </c>
      <c r="F53" s="1"/>
      <c r="G53" s="1"/>
      <c r="H53" s="12"/>
      <c r="I53" s="1"/>
      <c r="J53" s="1"/>
    </row>
    <row r="54" spans="4:10" s="3" customFormat="1" ht="6" customHeight="1" x14ac:dyDescent="0.2">
      <c r="D54" s="9"/>
      <c r="E54" s="13"/>
      <c r="F54" s="11"/>
    </row>
    <row r="55" spans="4:10" s="3" customFormat="1" ht="24.75" customHeight="1" x14ac:dyDescent="0.2">
      <c r="D55" s="7" t="s">
        <v>226</v>
      </c>
      <c r="E55" s="8"/>
      <c r="F55" s="10" t="str">
        <f>'GB1'!$H$4&amp;" "&amp;'GB1'!$D$5</f>
        <v xml:space="preserve">SŠ, denní forma vzdělávání – žáci na úrovni středního vzdělávání vzhledem k populaci 15–18letých ve školním roce  2011/12 až 2021/22 </v>
      </c>
      <c r="H55" s="5"/>
      <c r="J55" s="455"/>
    </row>
    <row r="56" spans="4:10" s="3" customFormat="1" ht="6" customHeight="1" x14ac:dyDescent="0.2">
      <c r="D56" s="9"/>
      <c r="E56" s="13"/>
      <c r="F56" s="11"/>
    </row>
    <row r="57" spans="4:10" s="3" customFormat="1" ht="18.75" customHeight="1" x14ac:dyDescent="0.2">
      <c r="D57" s="7" t="s">
        <v>227</v>
      </c>
      <c r="E57" s="8"/>
      <c r="F57" s="10" t="str">
        <f>'GB2'!$H$4&amp;" "&amp;'GB2'!$D$5</f>
        <v xml:space="preserve">Střední školy – struktura škol ve školním roce 2011/12 až 2021/22 – podle zřizovatele </v>
      </c>
      <c r="H57" s="5"/>
    </row>
    <row r="58" spans="4:10" s="3" customFormat="1" ht="6" customHeight="1" x14ac:dyDescent="0.2">
      <c r="D58" s="9"/>
      <c r="E58" s="13"/>
      <c r="F58" s="11"/>
    </row>
    <row r="59" spans="4:10" s="3" customFormat="1" ht="18.75" customHeight="1" x14ac:dyDescent="0.2">
      <c r="D59" s="7" t="s">
        <v>228</v>
      </c>
      <c r="E59" s="8"/>
      <c r="F59" s="10" t="str">
        <f>'GB3'!$H$4&amp;" "&amp;'GB3'!$D$5</f>
        <v xml:space="preserve">Střední školy – struktura žáků ve školním roce 2011/12 až 2021/22 </v>
      </c>
      <c r="H59" s="5"/>
    </row>
    <row r="60" spans="4:10" s="3" customFormat="1" ht="6" customHeight="1" x14ac:dyDescent="0.2">
      <c r="D60" s="9"/>
      <c r="E60" s="13"/>
      <c r="F60" s="11"/>
    </row>
    <row r="61" spans="4:10" s="3" customFormat="1" ht="35.1" customHeight="1" x14ac:dyDescent="0.2">
      <c r="D61" s="7" t="s">
        <v>230</v>
      </c>
      <c r="E61" s="8"/>
      <c r="F61" s="10" t="str">
        <f>'GB4'!$H$4&amp;" "&amp;'GB4'!$D$5</f>
        <v>Střední školy – struktura nově přijatých do oborů středního vzdělávání s maturitní zkouškou a oborů středního vzdělávání a středního vzdělávání s výučním listem ve školním roce 2011/12 až 2021/22</v>
      </c>
      <c r="H61" s="5"/>
    </row>
    <row r="62" spans="4:10" s="3" customFormat="1" ht="6" customHeight="1" x14ac:dyDescent="0.2">
      <c r="D62" s="9"/>
      <c r="E62" s="13"/>
      <c r="F62" s="11"/>
    </row>
    <row r="63" spans="4:10" s="3" customFormat="1" ht="25.5" customHeight="1" x14ac:dyDescent="0.2">
      <c r="D63" s="7" t="s">
        <v>229</v>
      </c>
      <c r="E63" s="8"/>
      <c r="F63" s="10" t="str">
        <f>'GB5'!$H$4&amp;" "&amp;'GB5'!$D$5</f>
        <v>Střední školy včetně VOŠ a konzervatoří – všichni zřizovatelé – přepočtené počty zaměstnanců a učitelů a jejich průměrné měsíční nominální a reálné mzdy v letech 2011 až 2021</v>
      </c>
      <c r="H63" s="5"/>
    </row>
    <row r="64" spans="4:10" s="3" customFormat="1" ht="25.5" customHeight="1" x14ac:dyDescent="0.2">
      <c r="D64" s="1"/>
      <c r="E64" s="1"/>
      <c r="F64" s="1"/>
      <c r="G64" s="1"/>
      <c r="H64" s="12"/>
      <c r="I64" s="1"/>
      <c r="J64" s="1"/>
    </row>
    <row r="65" spans="4:10" s="3" customFormat="1" ht="18" customHeight="1" x14ac:dyDescent="0.2">
      <c r="D65" s="1"/>
      <c r="E65" s="1"/>
      <c r="F65" s="1"/>
      <c r="G65" s="1"/>
      <c r="H65" s="1"/>
      <c r="I65" s="1"/>
      <c r="J65" s="1"/>
    </row>
    <row r="66" spans="4:10" s="3" customFormat="1" ht="18" customHeight="1" x14ac:dyDescent="0.2">
      <c r="D66" s="1"/>
      <c r="E66" s="1"/>
      <c r="F66" s="1"/>
      <c r="G66" s="1"/>
      <c r="H66" s="1"/>
      <c r="I66" s="1"/>
      <c r="J66" s="1"/>
    </row>
    <row r="67" spans="4:10" s="3" customFormat="1" ht="18" customHeight="1" x14ac:dyDescent="0.2">
      <c r="D67" s="1"/>
      <c r="E67" s="1"/>
      <c r="F67" s="1"/>
      <c r="G67" s="1"/>
      <c r="H67" s="1"/>
      <c r="I67" s="1"/>
      <c r="J67" s="1"/>
    </row>
    <row r="68" spans="4:10" s="3" customFormat="1" ht="18" customHeight="1" x14ac:dyDescent="0.2">
      <c r="D68" s="1"/>
      <c r="E68" s="1"/>
      <c r="F68" s="1"/>
      <c r="G68" s="1"/>
      <c r="H68" s="1"/>
      <c r="I68" s="1"/>
      <c r="J68" s="1"/>
    </row>
    <row r="69" spans="4:10" s="3" customFormat="1" ht="18" customHeight="1" x14ac:dyDescent="0.2">
      <c r="D69" s="1"/>
      <c r="E69" s="1"/>
      <c r="F69" s="1"/>
      <c r="G69" s="1"/>
      <c r="H69" s="1"/>
      <c r="I69" s="1"/>
      <c r="J69" s="1"/>
    </row>
    <row r="70" spans="4:10" s="3" customFormat="1" ht="18" customHeight="1" x14ac:dyDescent="0.2">
      <c r="D70" s="1"/>
      <c r="E70" s="1"/>
      <c r="F70" s="1"/>
      <c r="G70" s="1"/>
      <c r="H70" s="1"/>
      <c r="I70" s="1"/>
      <c r="J70" s="1"/>
    </row>
  </sheetData>
  <sheetProtection selectLockedCells="1" selectUnlockedCells="1"/>
  <phoneticPr fontId="0" type="noConversion"/>
  <printOptions horizontalCentered="1"/>
  <pageMargins left="0.59055118110236204" right="0.59055118110236204" top="0.39370078740157499" bottom="0.59055118110236204" header="0.511811023622047" footer="0.511811023622047"/>
  <pageSetup paperSize="9" scale="90" orientation="portrait" blackAndWhite="1" horizontalDpi="3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30">
    <pageSetUpPr autoPageBreaks="0"/>
  </sheetPr>
  <dimension ref="B1:AF87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4" hidden="1" customWidth="1"/>
    <col min="3" max="3" width="1.7109375" style="44" customWidth="1"/>
    <col min="4" max="4" width="1.140625" style="44" customWidth="1"/>
    <col min="5" max="5" width="2.140625" style="44" customWidth="1"/>
    <col min="6" max="6" width="1.7109375" style="44" customWidth="1"/>
    <col min="7" max="7" width="15.28515625" style="44" customWidth="1"/>
    <col min="8" max="8" width="10.140625" style="44" customWidth="1"/>
    <col min="9" max="9" width="3.85546875" style="44" customWidth="1"/>
    <col min="10" max="20" width="8.140625" style="44" customWidth="1"/>
    <col min="21" max="16384" width="9.140625" style="44"/>
  </cols>
  <sheetData>
    <row r="1" spans="2:32" hidden="1" x14ac:dyDescent="0.2"/>
    <row r="2" spans="2:32" hidden="1" x14ac:dyDescent="0.2"/>
    <row r="3" spans="2:32" ht="9" customHeight="1" x14ac:dyDescent="0.2">
      <c r="C3" s="43"/>
    </row>
    <row r="4" spans="2:32" s="45" customFormat="1" ht="15.75" x14ac:dyDescent="0.2">
      <c r="D4" s="15" t="s">
        <v>143</v>
      </c>
      <c r="E4" s="46"/>
      <c r="F4" s="46"/>
      <c r="G4" s="46"/>
      <c r="H4" s="15" t="s">
        <v>75</v>
      </c>
      <c r="I4" s="15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</row>
    <row r="5" spans="2:32" s="45" customFormat="1" ht="15.75" x14ac:dyDescent="0.2">
      <c r="B5" s="232">
        <v>18</v>
      </c>
      <c r="D5" s="54" t="s">
        <v>319</v>
      </c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</row>
    <row r="6" spans="2:32" s="48" customFormat="1" ht="21" customHeight="1" thickBot="1" x14ac:dyDescent="0.25">
      <c r="D6" s="16"/>
      <c r="E6" s="49"/>
      <c r="F6" s="49"/>
      <c r="G6" s="49"/>
      <c r="H6" s="49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17"/>
    </row>
    <row r="7" spans="2:32" ht="6" customHeight="1" x14ac:dyDescent="0.2">
      <c r="C7" s="20"/>
      <c r="D7" s="795" t="s">
        <v>56</v>
      </c>
      <c r="E7" s="796"/>
      <c r="F7" s="796"/>
      <c r="G7" s="796"/>
      <c r="H7" s="796"/>
      <c r="I7" s="797"/>
      <c r="J7" s="804" t="s">
        <v>249</v>
      </c>
      <c r="K7" s="804" t="s">
        <v>255</v>
      </c>
      <c r="L7" s="804" t="s">
        <v>258</v>
      </c>
      <c r="M7" s="804" t="s">
        <v>262</v>
      </c>
      <c r="N7" s="804" t="s">
        <v>264</v>
      </c>
      <c r="O7" s="804" t="s">
        <v>272</v>
      </c>
      <c r="P7" s="804" t="s">
        <v>276</v>
      </c>
      <c r="Q7" s="804" t="s">
        <v>295</v>
      </c>
      <c r="R7" s="804" t="s">
        <v>296</v>
      </c>
      <c r="S7" s="804" t="s">
        <v>304</v>
      </c>
      <c r="T7" s="818" t="s">
        <v>313</v>
      </c>
    </row>
    <row r="8" spans="2:32" ht="6" customHeight="1" x14ac:dyDescent="0.2">
      <c r="C8" s="20"/>
      <c r="D8" s="798"/>
      <c r="E8" s="799"/>
      <c r="F8" s="799"/>
      <c r="G8" s="799"/>
      <c r="H8" s="799"/>
      <c r="I8" s="800"/>
      <c r="J8" s="805"/>
      <c r="K8" s="805"/>
      <c r="L8" s="805"/>
      <c r="M8" s="805"/>
      <c r="N8" s="805"/>
      <c r="O8" s="805"/>
      <c r="P8" s="805"/>
      <c r="Q8" s="805"/>
      <c r="R8" s="805"/>
      <c r="S8" s="805"/>
      <c r="T8" s="819"/>
    </row>
    <row r="9" spans="2:32" ht="6" customHeight="1" x14ac:dyDescent="0.2">
      <c r="C9" s="20"/>
      <c r="D9" s="798"/>
      <c r="E9" s="799"/>
      <c r="F9" s="799"/>
      <c r="G9" s="799"/>
      <c r="H9" s="799"/>
      <c r="I9" s="800"/>
      <c r="J9" s="805"/>
      <c r="K9" s="805"/>
      <c r="L9" s="805"/>
      <c r="M9" s="805"/>
      <c r="N9" s="805"/>
      <c r="O9" s="805"/>
      <c r="P9" s="805"/>
      <c r="Q9" s="805"/>
      <c r="R9" s="805"/>
      <c r="S9" s="805"/>
      <c r="T9" s="819"/>
    </row>
    <row r="10" spans="2:32" ht="6" customHeight="1" x14ac:dyDescent="0.2">
      <c r="C10" s="20"/>
      <c r="D10" s="798"/>
      <c r="E10" s="799"/>
      <c r="F10" s="799"/>
      <c r="G10" s="799"/>
      <c r="H10" s="799"/>
      <c r="I10" s="800"/>
      <c r="J10" s="805"/>
      <c r="K10" s="805"/>
      <c r="L10" s="805"/>
      <c r="M10" s="805"/>
      <c r="N10" s="805"/>
      <c r="O10" s="805"/>
      <c r="P10" s="805"/>
      <c r="Q10" s="805"/>
      <c r="R10" s="805"/>
      <c r="S10" s="805"/>
      <c r="T10" s="819"/>
    </row>
    <row r="11" spans="2:32" ht="15" customHeight="1" thickBot="1" x14ac:dyDescent="0.25">
      <c r="C11" s="20"/>
      <c r="D11" s="801"/>
      <c r="E11" s="802"/>
      <c r="F11" s="802"/>
      <c r="G11" s="802"/>
      <c r="H11" s="802"/>
      <c r="I11" s="803"/>
      <c r="J11" s="97"/>
      <c r="K11" s="97"/>
      <c r="L11" s="97"/>
      <c r="M11" s="97"/>
      <c r="N11" s="97"/>
      <c r="O11" s="97"/>
      <c r="P11" s="97"/>
      <c r="Q11" s="18"/>
      <c r="R11" s="18"/>
      <c r="S11" s="18"/>
      <c r="T11" s="124"/>
    </row>
    <row r="12" spans="2:32" ht="14.25" thickTop="1" thickBot="1" x14ac:dyDescent="0.25">
      <c r="C12" s="20"/>
      <c r="D12" s="81" t="s">
        <v>51</v>
      </c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138"/>
      <c r="R12" s="330"/>
      <c r="S12" s="330"/>
      <c r="T12" s="83"/>
    </row>
    <row r="13" spans="2:32" x14ac:dyDescent="0.2">
      <c r="C13" s="20"/>
      <c r="D13" s="84"/>
      <c r="E13" s="85" t="s">
        <v>52</v>
      </c>
      <c r="F13" s="85"/>
      <c r="G13" s="85"/>
      <c r="H13" s="86"/>
      <c r="I13" s="87"/>
      <c r="J13" s="313">
        <v>470347</v>
      </c>
      <c r="K13" s="313">
        <v>443719</v>
      </c>
      <c r="L13" s="313">
        <v>423863</v>
      </c>
      <c r="M13" s="313">
        <v>412532</v>
      </c>
      <c r="N13" s="313">
        <v>405631</v>
      </c>
      <c r="O13" s="313">
        <v>404087</v>
      </c>
      <c r="P13" s="313">
        <v>403018</v>
      </c>
      <c r="Q13" s="133">
        <v>403957</v>
      </c>
      <c r="R13" s="133">
        <v>408088</v>
      </c>
      <c r="S13" s="133">
        <v>417302</v>
      </c>
      <c r="T13" s="552">
        <v>430216</v>
      </c>
      <c r="AA13" s="148"/>
      <c r="AB13" s="148"/>
      <c r="AC13" s="148"/>
      <c r="AD13" s="148"/>
      <c r="AE13" s="148"/>
      <c r="AF13" s="148"/>
    </row>
    <row r="14" spans="2:32" x14ac:dyDescent="0.2">
      <c r="C14" s="20"/>
      <c r="D14" s="80"/>
      <c r="E14" s="843" t="s">
        <v>42</v>
      </c>
      <c r="F14" s="143" t="s">
        <v>80</v>
      </c>
      <c r="G14" s="33"/>
      <c r="H14" s="34"/>
      <c r="I14" s="35"/>
      <c r="J14" s="314">
        <v>1966</v>
      </c>
      <c r="K14" s="314">
        <v>1940</v>
      </c>
      <c r="L14" s="314">
        <v>1933</v>
      </c>
      <c r="M14" s="314">
        <v>2000</v>
      </c>
      <c r="N14" s="314">
        <v>2162</v>
      </c>
      <c r="O14" s="314">
        <v>2369</v>
      </c>
      <c r="P14" s="314">
        <v>2579</v>
      </c>
      <c r="Q14" s="245">
        <v>2690</v>
      </c>
      <c r="R14" s="245">
        <v>2697</v>
      </c>
      <c r="S14" s="245">
        <v>2689</v>
      </c>
      <c r="T14" s="553">
        <v>2725</v>
      </c>
      <c r="AA14" s="148"/>
      <c r="AB14" s="148"/>
      <c r="AC14" s="148"/>
      <c r="AD14" s="148"/>
      <c r="AE14" s="148"/>
      <c r="AF14" s="148"/>
    </row>
    <row r="15" spans="2:32" ht="15" x14ac:dyDescent="0.2">
      <c r="C15" s="20"/>
      <c r="D15" s="58"/>
      <c r="E15" s="844"/>
      <c r="F15" s="144" t="s">
        <v>190</v>
      </c>
      <c r="G15" s="27"/>
      <c r="H15" s="28"/>
      <c r="I15" s="29"/>
      <c r="J15" s="315">
        <v>102184</v>
      </c>
      <c r="K15" s="315">
        <v>98892</v>
      </c>
      <c r="L15" s="315">
        <v>95555</v>
      </c>
      <c r="M15" s="315">
        <v>92759</v>
      </c>
      <c r="N15" s="315">
        <v>89654</v>
      </c>
      <c r="O15" s="315">
        <v>86964</v>
      </c>
      <c r="P15" s="315">
        <v>84864</v>
      </c>
      <c r="Q15" s="246">
        <v>84002</v>
      </c>
      <c r="R15" s="246">
        <v>86075</v>
      </c>
      <c r="S15" s="246">
        <v>87893</v>
      </c>
      <c r="T15" s="554">
        <v>88563</v>
      </c>
      <c r="AA15" s="148"/>
      <c r="AB15" s="148"/>
      <c r="AC15" s="148"/>
      <c r="AD15" s="148"/>
      <c r="AE15" s="148"/>
      <c r="AF15" s="148"/>
    </row>
    <row r="16" spans="2:32" ht="15" x14ac:dyDescent="0.2">
      <c r="C16" s="20"/>
      <c r="D16" s="58"/>
      <c r="E16" s="845"/>
      <c r="F16" s="144" t="s">
        <v>191</v>
      </c>
      <c r="G16" s="27"/>
      <c r="H16" s="28"/>
      <c r="I16" s="29"/>
      <c r="J16" s="316">
        <v>349354</v>
      </c>
      <c r="K16" s="316">
        <v>328530</v>
      </c>
      <c r="L16" s="316">
        <v>313413</v>
      </c>
      <c r="M16" s="316">
        <v>306406</v>
      </c>
      <c r="N16" s="316">
        <v>303559</v>
      </c>
      <c r="O16" s="316">
        <v>305009</v>
      </c>
      <c r="P16" s="316">
        <v>306491</v>
      </c>
      <c r="Q16" s="247">
        <v>308613</v>
      </c>
      <c r="R16" s="247">
        <v>310957</v>
      </c>
      <c r="S16" s="247">
        <v>318046</v>
      </c>
      <c r="T16" s="555">
        <v>329140</v>
      </c>
      <c r="AA16" s="148"/>
      <c r="AB16" s="148"/>
      <c r="AC16" s="148"/>
      <c r="AD16" s="148"/>
      <c r="AE16" s="148"/>
      <c r="AF16" s="148"/>
    </row>
    <row r="17" spans="3:32" ht="13.5" thickBot="1" x14ac:dyDescent="0.25">
      <c r="C17" s="20"/>
      <c r="D17" s="58"/>
      <c r="E17" s="845"/>
      <c r="F17" s="145" t="s">
        <v>58</v>
      </c>
      <c r="G17" s="38"/>
      <c r="H17" s="39"/>
      <c r="I17" s="40"/>
      <c r="J17" s="317">
        <v>16843</v>
      </c>
      <c r="K17" s="317">
        <v>14357</v>
      </c>
      <c r="L17" s="317">
        <v>12962</v>
      </c>
      <c r="M17" s="317">
        <v>11367</v>
      </c>
      <c r="N17" s="317">
        <v>10256</v>
      </c>
      <c r="O17" s="317">
        <v>9745</v>
      </c>
      <c r="P17" s="317">
        <v>9084</v>
      </c>
      <c r="Q17" s="248">
        <v>8652</v>
      </c>
      <c r="R17" s="248">
        <v>8359</v>
      </c>
      <c r="S17" s="248">
        <v>8674</v>
      </c>
      <c r="T17" s="556">
        <v>9788</v>
      </c>
      <c r="AA17" s="148"/>
      <c r="AB17" s="148"/>
      <c r="AC17" s="148"/>
      <c r="AD17" s="148"/>
      <c r="AE17" s="148"/>
      <c r="AF17" s="148"/>
    </row>
    <row r="18" spans="3:32" x14ac:dyDescent="0.2">
      <c r="C18" s="20"/>
      <c r="D18" s="90"/>
      <c r="E18" s="91" t="s">
        <v>88</v>
      </c>
      <c r="F18" s="91"/>
      <c r="G18" s="91"/>
      <c r="H18" s="92"/>
      <c r="I18" s="93"/>
      <c r="J18" s="318">
        <v>409153</v>
      </c>
      <c r="K18" s="318">
        <v>386493</v>
      </c>
      <c r="L18" s="318">
        <v>368732</v>
      </c>
      <c r="M18" s="318">
        <v>357694</v>
      </c>
      <c r="N18" s="318">
        <v>350248</v>
      </c>
      <c r="O18" s="318">
        <v>347136</v>
      </c>
      <c r="P18" s="318">
        <v>344591</v>
      </c>
      <c r="Q18" s="129">
        <v>345109</v>
      </c>
      <c r="R18" s="129">
        <v>347625</v>
      </c>
      <c r="S18" s="129">
        <v>354391</v>
      </c>
      <c r="T18" s="557">
        <v>363381</v>
      </c>
      <c r="AA18" s="148"/>
      <c r="AB18" s="148"/>
      <c r="AC18" s="148"/>
      <c r="AD18" s="148"/>
      <c r="AE18" s="148"/>
      <c r="AF18" s="148"/>
    </row>
    <row r="19" spans="3:32" x14ac:dyDescent="0.2">
      <c r="C19" s="20"/>
      <c r="D19" s="80"/>
      <c r="E19" s="843" t="s">
        <v>42</v>
      </c>
      <c r="F19" s="143" t="s">
        <v>80</v>
      </c>
      <c r="G19" s="33"/>
      <c r="H19" s="34"/>
      <c r="I19" s="35"/>
      <c r="J19" s="314">
        <v>1651</v>
      </c>
      <c r="K19" s="314">
        <v>1626</v>
      </c>
      <c r="L19" s="314">
        <v>1578</v>
      </c>
      <c r="M19" s="314">
        <v>1619</v>
      </c>
      <c r="N19" s="314">
        <v>1714</v>
      </c>
      <c r="O19" s="314">
        <v>1749</v>
      </c>
      <c r="P19" s="314">
        <v>1811</v>
      </c>
      <c r="Q19" s="245">
        <v>1885</v>
      </c>
      <c r="R19" s="245">
        <v>1871</v>
      </c>
      <c r="S19" s="245">
        <v>1856</v>
      </c>
      <c r="T19" s="553">
        <v>1827</v>
      </c>
      <c r="AA19" s="148"/>
      <c r="AB19" s="148"/>
      <c r="AC19" s="148"/>
      <c r="AD19" s="148"/>
      <c r="AE19" s="148"/>
      <c r="AF19" s="148"/>
    </row>
    <row r="20" spans="3:32" x14ac:dyDescent="0.2">
      <c r="C20" s="20"/>
      <c r="D20" s="58"/>
      <c r="E20" s="844"/>
      <c r="F20" s="144" t="s">
        <v>81</v>
      </c>
      <c r="G20" s="27"/>
      <c r="H20" s="28"/>
      <c r="I20" s="29"/>
      <c r="J20" s="315">
        <v>92146</v>
      </c>
      <c r="K20" s="315">
        <v>88899</v>
      </c>
      <c r="L20" s="315">
        <v>85850</v>
      </c>
      <c r="M20" s="315">
        <v>83463</v>
      </c>
      <c r="N20" s="315">
        <v>80666</v>
      </c>
      <c r="O20" s="315">
        <v>77877</v>
      </c>
      <c r="P20" s="315">
        <v>75613</v>
      </c>
      <c r="Q20" s="246">
        <v>75153</v>
      </c>
      <c r="R20" s="246">
        <v>76860</v>
      </c>
      <c r="S20" s="246">
        <v>78668</v>
      </c>
      <c r="T20" s="554">
        <v>79339</v>
      </c>
      <c r="AA20" s="148"/>
      <c r="AB20" s="148"/>
      <c r="AC20" s="148"/>
      <c r="AD20" s="148"/>
      <c r="AE20" s="148"/>
      <c r="AF20" s="148"/>
    </row>
    <row r="21" spans="3:32" x14ac:dyDescent="0.2">
      <c r="C21" s="20"/>
      <c r="D21" s="58"/>
      <c r="E21" s="847"/>
      <c r="F21" s="144" t="s">
        <v>57</v>
      </c>
      <c r="G21" s="27"/>
      <c r="H21" s="28"/>
      <c r="I21" s="29"/>
      <c r="J21" s="316">
        <v>300839</v>
      </c>
      <c r="K21" s="316">
        <v>283670</v>
      </c>
      <c r="L21" s="316">
        <v>270129</v>
      </c>
      <c r="M21" s="316">
        <v>262778</v>
      </c>
      <c r="N21" s="316">
        <v>258975</v>
      </c>
      <c r="O21" s="316">
        <v>259030</v>
      </c>
      <c r="P21" s="316">
        <v>259262</v>
      </c>
      <c r="Q21" s="247">
        <v>260499</v>
      </c>
      <c r="R21" s="247">
        <v>261600</v>
      </c>
      <c r="S21" s="247">
        <v>266365</v>
      </c>
      <c r="T21" s="555">
        <v>273818</v>
      </c>
      <c r="AA21" s="148"/>
      <c r="AB21" s="148"/>
      <c r="AC21" s="148"/>
      <c r="AD21" s="148"/>
      <c r="AE21" s="148"/>
      <c r="AF21" s="148"/>
    </row>
    <row r="22" spans="3:32" ht="13.5" thickBot="1" x14ac:dyDescent="0.25">
      <c r="C22" s="20"/>
      <c r="D22" s="58"/>
      <c r="E22" s="847"/>
      <c r="F22" s="145" t="s">
        <v>58</v>
      </c>
      <c r="G22" s="38"/>
      <c r="H22" s="39"/>
      <c r="I22" s="40"/>
      <c r="J22" s="317">
        <v>14517</v>
      </c>
      <c r="K22" s="317">
        <v>12298</v>
      </c>
      <c r="L22" s="317">
        <v>11175</v>
      </c>
      <c r="M22" s="317">
        <v>9834</v>
      </c>
      <c r="N22" s="317">
        <v>8893</v>
      </c>
      <c r="O22" s="317">
        <v>8480</v>
      </c>
      <c r="P22" s="317">
        <v>7905</v>
      </c>
      <c r="Q22" s="248">
        <v>7572</v>
      </c>
      <c r="R22" s="248">
        <v>7294</v>
      </c>
      <c r="S22" s="248">
        <v>7502</v>
      </c>
      <c r="T22" s="556">
        <v>8397</v>
      </c>
      <c r="AA22" s="148"/>
      <c r="AB22" s="148"/>
      <c r="AC22" s="148"/>
      <c r="AD22" s="148"/>
      <c r="AE22" s="148"/>
      <c r="AF22" s="148"/>
    </row>
    <row r="23" spans="3:32" x14ac:dyDescent="0.2">
      <c r="C23" s="20"/>
      <c r="D23" s="90"/>
      <c r="E23" s="91" t="s">
        <v>260</v>
      </c>
      <c r="F23" s="91"/>
      <c r="G23" s="91"/>
      <c r="H23" s="92"/>
      <c r="I23" s="93"/>
      <c r="J23" s="319">
        <v>52128</v>
      </c>
      <c r="K23" s="319">
        <v>48214</v>
      </c>
      <c r="L23" s="319">
        <v>45971</v>
      </c>
      <c r="M23" s="319">
        <v>45483</v>
      </c>
      <c r="N23" s="319">
        <v>45899</v>
      </c>
      <c r="O23" s="319">
        <v>47320</v>
      </c>
      <c r="P23" s="319">
        <v>48661</v>
      </c>
      <c r="Q23" s="131">
        <v>49100</v>
      </c>
      <c r="R23" s="131">
        <v>50708</v>
      </c>
      <c r="S23" s="131">
        <v>52949</v>
      </c>
      <c r="T23" s="558">
        <v>56501</v>
      </c>
      <c r="AA23" s="148"/>
      <c r="AB23" s="148"/>
      <c r="AC23" s="148"/>
      <c r="AD23" s="148"/>
      <c r="AE23" s="148"/>
      <c r="AF23" s="148"/>
    </row>
    <row r="24" spans="3:32" x14ac:dyDescent="0.2">
      <c r="C24" s="20"/>
      <c r="D24" s="80"/>
      <c r="E24" s="843" t="s">
        <v>42</v>
      </c>
      <c r="F24" s="143" t="s">
        <v>80</v>
      </c>
      <c r="G24" s="33"/>
      <c r="H24" s="34"/>
      <c r="I24" s="35"/>
      <c r="J24" s="314">
        <v>153</v>
      </c>
      <c r="K24" s="314">
        <v>132</v>
      </c>
      <c r="L24" s="314">
        <v>146</v>
      </c>
      <c r="M24" s="314">
        <v>159</v>
      </c>
      <c r="N24" s="314">
        <v>217</v>
      </c>
      <c r="O24" s="314">
        <v>361</v>
      </c>
      <c r="P24" s="314">
        <v>511</v>
      </c>
      <c r="Q24" s="245">
        <v>585</v>
      </c>
      <c r="R24" s="245">
        <v>577</v>
      </c>
      <c r="S24" s="245">
        <v>600</v>
      </c>
      <c r="T24" s="553">
        <v>664</v>
      </c>
      <c r="AA24" s="148"/>
      <c r="AB24" s="148"/>
      <c r="AC24" s="148"/>
      <c r="AD24" s="148"/>
      <c r="AE24" s="148"/>
      <c r="AF24" s="148"/>
    </row>
    <row r="25" spans="3:32" x14ac:dyDescent="0.2">
      <c r="C25" s="20"/>
      <c r="D25" s="58"/>
      <c r="E25" s="844"/>
      <c r="F25" s="144" t="s">
        <v>81</v>
      </c>
      <c r="G25" s="27"/>
      <c r="H25" s="28"/>
      <c r="I25" s="29"/>
      <c r="J25" s="315">
        <v>9714</v>
      </c>
      <c r="K25" s="315">
        <v>9654</v>
      </c>
      <c r="L25" s="315">
        <v>9376</v>
      </c>
      <c r="M25" s="315">
        <v>8966</v>
      </c>
      <c r="N25" s="315">
        <v>8682</v>
      </c>
      <c r="O25" s="315">
        <v>8792</v>
      </c>
      <c r="P25" s="315">
        <v>8963</v>
      </c>
      <c r="Q25" s="246">
        <v>8548</v>
      </c>
      <c r="R25" s="246">
        <v>8867</v>
      </c>
      <c r="S25" s="246">
        <v>8855</v>
      </c>
      <c r="T25" s="554">
        <v>8786</v>
      </c>
      <c r="AA25" s="148"/>
      <c r="AB25" s="148"/>
      <c r="AC25" s="148"/>
      <c r="AD25" s="148"/>
      <c r="AE25" s="148"/>
      <c r="AF25" s="148"/>
    </row>
    <row r="26" spans="3:32" x14ac:dyDescent="0.2">
      <c r="C26" s="20"/>
      <c r="D26" s="58"/>
      <c r="E26" s="847"/>
      <c r="F26" s="144" t="s">
        <v>57</v>
      </c>
      <c r="G26" s="27"/>
      <c r="H26" s="28"/>
      <c r="I26" s="29"/>
      <c r="J26" s="316">
        <v>39988</v>
      </c>
      <c r="K26" s="316">
        <v>36434</v>
      </c>
      <c r="L26" s="316">
        <v>34720</v>
      </c>
      <c r="M26" s="316">
        <v>34888</v>
      </c>
      <c r="N26" s="316">
        <v>35724</v>
      </c>
      <c r="O26" s="316">
        <v>36986</v>
      </c>
      <c r="P26" s="316">
        <v>38082</v>
      </c>
      <c r="Q26" s="247">
        <v>38967</v>
      </c>
      <c r="R26" s="247">
        <v>40296</v>
      </c>
      <c r="S26" s="247">
        <v>42412</v>
      </c>
      <c r="T26" s="555">
        <v>45764</v>
      </c>
      <c r="AA26" s="148"/>
      <c r="AB26" s="148"/>
      <c r="AC26" s="148"/>
      <c r="AD26" s="148"/>
      <c r="AE26" s="148"/>
      <c r="AF26" s="148"/>
    </row>
    <row r="27" spans="3:32" ht="13.5" thickBot="1" x14ac:dyDescent="0.25">
      <c r="C27" s="20"/>
      <c r="D27" s="58"/>
      <c r="E27" s="847"/>
      <c r="F27" s="145" t="s">
        <v>58</v>
      </c>
      <c r="G27" s="38"/>
      <c r="H27" s="39"/>
      <c r="I27" s="40"/>
      <c r="J27" s="317">
        <v>2273</v>
      </c>
      <c r="K27" s="317">
        <v>1994</v>
      </c>
      <c r="L27" s="317">
        <v>1729</v>
      </c>
      <c r="M27" s="317">
        <v>1470</v>
      </c>
      <c r="N27" s="317">
        <v>1276</v>
      </c>
      <c r="O27" s="317">
        <v>1181</v>
      </c>
      <c r="P27" s="317">
        <v>1105</v>
      </c>
      <c r="Q27" s="248">
        <v>1000</v>
      </c>
      <c r="R27" s="248">
        <v>968</v>
      </c>
      <c r="S27" s="248">
        <v>1082</v>
      </c>
      <c r="T27" s="556">
        <v>1287</v>
      </c>
      <c r="AA27" s="148"/>
      <c r="AB27" s="148"/>
      <c r="AC27" s="148"/>
      <c r="AD27" s="148"/>
      <c r="AE27" s="148"/>
      <c r="AF27" s="148"/>
    </row>
    <row r="28" spans="3:32" x14ac:dyDescent="0.2">
      <c r="C28" s="20"/>
      <c r="D28" s="21"/>
      <c r="E28" s="94" t="s">
        <v>89</v>
      </c>
      <c r="F28" s="94"/>
      <c r="G28" s="94"/>
      <c r="H28" s="95"/>
      <c r="I28" s="96"/>
      <c r="J28" s="313">
        <v>9066</v>
      </c>
      <c r="K28" s="313">
        <v>9012</v>
      </c>
      <c r="L28" s="313">
        <v>9160</v>
      </c>
      <c r="M28" s="313">
        <v>9355</v>
      </c>
      <c r="N28" s="313">
        <v>9484</v>
      </c>
      <c r="O28" s="313">
        <v>9631</v>
      </c>
      <c r="P28" s="313">
        <v>9766</v>
      </c>
      <c r="Q28" s="133">
        <v>9748</v>
      </c>
      <c r="R28" s="133">
        <v>9755</v>
      </c>
      <c r="S28" s="133">
        <v>9962</v>
      </c>
      <c r="T28" s="552">
        <v>10334</v>
      </c>
      <c r="AA28" s="148"/>
      <c r="AB28" s="148"/>
      <c r="AC28" s="148"/>
      <c r="AD28" s="148"/>
      <c r="AE28" s="148"/>
      <c r="AF28" s="148"/>
    </row>
    <row r="29" spans="3:32" x14ac:dyDescent="0.2">
      <c r="C29" s="20"/>
      <c r="D29" s="80"/>
      <c r="E29" s="843" t="s">
        <v>42</v>
      </c>
      <c r="F29" s="143" t="s">
        <v>80</v>
      </c>
      <c r="G29" s="33"/>
      <c r="H29" s="34"/>
      <c r="I29" s="35"/>
      <c r="J29" s="315">
        <v>162</v>
      </c>
      <c r="K29" s="315">
        <v>182</v>
      </c>
      <c r="L29" s="315">
        <v>209</v>
      </c>
      <c r="M29" s="315">
        <v>222</v>
      </c>
      <c r="N29" s="315">
        <v>231</v>
      </c>
      <c r="O29" s="315">
        <v>259</v>
      </c>
      <c r="P29" s="315">
        <v>257</v>
      </c>
      <c r="Q29" s="246">
        <v>220</v>
      </c>
      <c r="R29" s="246">
        <v>249</v>
      </c>
      <c r="S29" s="246">
        <v>233</v>
      </c>
      <c r="T29" s="554">
        <v>234</v>
      </c>
      <c r="AA29" s="148"/>
      <c r="AB29" s="148"/>
      <c r="AC29" s="148"/>
      <c r="AD29" s="148"/>
      <c r="AE29" s="148"/>
      <c r="AF29" s="148"/>
    </row>
    <row r="30" spans="3:32" x14ac:dyDescent="0.2">
      <c r="C30" s="20"/>
      <c r="D30" s="58"/>
      <c r="E30" s="844"/>
      <c r="F30" s="144" t="s">
        <v>81</v>
      </c>
      <c r="G30" s="27"/>
      <c r="H30" s="28"/>
      <c r="I30" s="29"/>
      <c r="J30" s="315">
        <v>324</v>
      </c>
      <c r="K30" s="315">
        <v>339</v>
      </c>
      <c r="L30" s="315">
        <v>329</v>
      </c>
      <c r="M30" s="315">
        <v>330</v>
      </c>
      <c r="N30" s="315">
        <v>306</v>
      </c>
      <c r="O30" s="315">
        <v>295</v>
      </c>
      <c r="P30" s="315">
        <v>288</v>
      </c>
      <c r="Q30" s="246">
        <v>301</v>
      </c>
      <c r="R30" s="246">
        <v>348</v>
      </c>
      <c r="S30" s="246">
        <v>370</v>
      </c>
      <c r="T30" s="554">
        <v>438</v>
      </c>
      <c r="AA30" s="148"/>
      <c r="AB30" s="148"/>
      <c r="AC30" s="148"/>
      <c r="AD30" s="148"/>
      <c r="AE30" s="148"/>
      <c r="AF30" s="148"/>
    </row>
    <row r="31" spans="3:32" x14ac:dyDescent="0.2">
      <c r="C31" s="20"/>
      <c r="D31" s="58"/>
      <c r="E31" s="847"/>
      <c r="F31" s="144" t="s">
        <v>57</v>
      </c>
      <c r="G31" s="27"/>
      <c r="H31" s="28"/>
      <c r="I31" s="29"/>
      <c r="J31" s="316">
        <v>8527</v>
      </c>
      <c r="K31" s="316">
        <v>8426</v>
      </c>
      <c r="L31" s="316">
        <v>8564</v>
      </c>
      <c r="M31" s="316">
        <v>8740</v>
      </c>
      <c r="N31" s="316">
        <v>8860</v>
      </c>
      <c r="O31" s="316">
        <v>8993</v>
      </c>
      <c r="P31" s="316">
        <v>9147</v>
      </c>
      <c r="Q31" s="247">
        <v>9147</v>
      </c>
      <c r="R31" s="247">
        <v>9061</v>
      </c>
      <c r="S31" s="247">
        <v>9269</v>
      </c>
      <c r="T31" s="555">
        <v>9558</v>
      </c>
      <c r="AA31" s="148"/>
      <c r="AB31" s="148"/>
      <c r="AC31" s="148"/>
      <c r="AD31" s="148"/>
      <c r="AE31" s="148"/>
      <c r="AF31" s="148"/>
    </row>
    <row r="32" spans="3:32" ht="13.5" thickBot="1" x14ac:dyDescent="0.25">
      <c r="C32" s="20"/>
      <c r="D32" s="58"/>
      <c r="E32" s="847"/>
      <c r="F32" s="145" t="s">
        <v>58</v>
      </c>
      <c r="G32" s="38"/>
      <c r="H32" s="39"/>
      <c r="I32" s="40"/>
      <c r="J32" s="317">
        <v>53</v>
      </c>
      <c r="K32" s="317">
        <v>65</v>
      </c>
      <c r="L32" s="317">
        <v>58</v>
      </c>
      <c r="M32" s="317">
        <v>63</v>
      </c>
      <c r="N32" s="317">
        <v>87</v>
      </c>
      <c r="O32" s="317">
        <v>84</v>
      </c>
      <c r="P32" s="317">
        <v>74</v>
      </c>
      <c r="Q32" s="248">
        <v>80</v>
      </c>
      <c r="R32" s="248">
        <v>97</v>
      </c>
      <c r="S32" s="248">
        <v>90</v>
      </c>
      <c r="T32" s="556">
        <v>104</v>
      </c>
      <c r="AA32" s="148"/>
      <c r="AB32" s="148"/>
      <c r="AC32" s="148"/>
      <c r="AD32" s="148"/>
      <c r="AE32" s="148"/>
      <c r="AF32" s="148"/>
    </row>
    <row r="33" spans="3:32" ht="13.5" thickBot="1" x14ac:dyDescent="0.25">
      <c r="C33" s="20"/>
      <c r="D33" s="73" t="s">
        <v>53</v>
      </c>
      <c r="E33" s="74"/>
      <c r="F33" s="74"/>
      <c r="G33" s="74"/>
      <c r="H33" s="74"/>
      <c r="I33" s="74"/>
      <c r="J33" s="249"/>
      <c r="K33" s="249"/>
      <c r="L33" s="249"/>
      <c r="M33" s="249"/>
      <c r="N33" s="249"/>
      <c r="O33" s="249"/>
      <c r="P33" s="249"/>
      <c r="Q33" s="559"/>
      <c r="R33" s="699"/>
      <c r="S33" s="699"/>
      <c r="T33" s="249"/>
      <c r="AA33" s="148"/>
      <c r="AB33" s="148"/>
      <c r="AC33" s="148"/>
      <c r="AD33" s="148"/>
      <c r="AE33" s="148"/>
      <c r="AF33" s="148"/>
    </row>
    <row r="34" spans="3:32" x14ac:dyDescent="0.2">
      <c r="C34" s="20"/>
      <c r="D34" s="84"/>
      <c r="E34" s="85" t="s">
        <v>52</v>
      </c>
      <c r="F34" s="85"/>
      <c r="G34" s="85"/>
      <c r="H34" s="86"/>
      <c r="I34" s="87"/>
      <c r="J34" s="313">
        <v>117525</v>
      </c>
      <c r="K34" s="313">
        <v>111927</v>
      </c>
      <c r="L34" s="313">
        <v>110402</v>
      </c>
      <c r="M34" s="313">
        <v>109105</v>
      </c>
      <c r="N34" s="313">
        <v>108053</v>
      </c>
      <c r="O34" s="313">
        <v>107399</v>
      </c>
      <c r="P34" s="313">
        <v>107316</v>
      </c>
      <c r="Q34" s="133">
        <v>107509</v>
      </c>
      <c r="R34" s="133">
        <v>110095</v>
      </c>
      <c r="S34" s="133">
        <v>112295</v>
      </c>
      <c r="T34" s="552">
        <v>118401</v>
      </c>
      <c r="AA34" s="148"/>
      <c r="AB34" s="148"/>
      <c r="AC34" s="148"/>
      <c r="AD34" s="148"/>
      <c r="AE34" s="148"/>
      <c r="AF34" s="148"/>
    </row>
    <row r="35" spans="3:32" x14ac:dyDescent="0.2">
      <c r="C35" s="20"/>
      <c r="D35" s="80"/>
      <c r="E35" s="843" t="s">
        <v>42</v>
      </c>
      <c r="F35" s="143" t="s">
        <v>80</v>
      </c>
      <c r="G35" s="33"/>
      <c r="H35" s="34"/>
      <c r="I35" s="35"/>
      <c r="J35" s="314">
        <v>1007</v>
      </c>
      <c r="K35" s="314">
        <v>978</v>
      </c>
      <c r="L35" s="314">
        <v>971</v>
      </c>
      <c r="M35" s="314">
        <v>826</v>
      </c>
      <c r="N35" s="314">
        <v>922</v>
      </c>
      <c r="O35" s="314">
        <v>1078</v>
      </c>
      <c r="P35" s="314">
        <v>1082</v>
      </c>
      <c r="Q35" s="245">
        <v>993</v>
      </c>
      <c r="R35" s="245">
        <v>934</v>
      </c>
      <c r="S35" s="245">
        <v>944</v>
      </c>
      <c r="T35" s="553">
        <v>909</v>
      </c>
      <c r="AA35" s="148"/>
      <c r="AB35" s="148"/>
      <c r="AC35" s="148"/>
      <c r="AD35" s="148"/>
      <c r="AE35" s="148"/>
      <c r="AF35" s="148"/>
    </row>
    <row r="36" spans="3:32" ht="15" x14ac:dyDescent="0.2">
      <c r="C36" s="20"/>
      <c r="D36" s="58"/>
      <c r="E36" s="844"/>
      <c r="F36" s="144" t="s">
        <v>190</v>
      </c>
      <c r="G36" s="27"/>
      <c r="H36" s="28"/>
      <c r="I36" s="29"/>
      <c r="J36" s="315">
        <v>34304</v>
      </c>
      <c r="K36" s="315">
        <v>33818</v>
      </c>
      <c r="L36" s="315">
        <v>32433</v>
      </c>
      <c r="M36" s="315">
        <v>32237</v>
      </c>
      <c r="N36" s="315">
        <v>31173</v>
      </c>
      <c r="O36" s="315">
        <v>30177</v>
      </c>
      <c r="P36" s="315">
        <v>30328</v>
      </c>
      <c r="Q36" s="246">
        <v>30435</v>
      </c>
      <c r="R36" s="246">
        <v>31902</v>
      </c>
      <c r="S36" s="246">
        <v>31590</v>
      </c>
      <c r="T36" s="554">
        <v>31313</v>
      </c>
      <c r="AA36" s="148"/>
      <c r="AB36" s="148"/>
      <c r="AC36" s="148"/>
      <c r="AD36" s="148"/>
      <c r="AE36" s="148"/>
      <c r="AF36" s="148"/>
    </row>
    <row r="37" spans="3:32" ht="15" x14ac:dyDescent="0.2">
      <c r="C37" s="20"/>
      <c r="D37" s="58"/>
      <c r="E37" s="845"/>
      <c r="F37" s="144" t="s">
        <v>191</v>
      </c>
      <c r="G37" s="27"/>
      <c r="H37" s="28"/>
      <c r="I37" s="29"/>
      <c r="J37" s="316">
        <v>73040</v>
      </c>
      <c r="K37" s="316">
        <v>69340</v>
      </c>
      <c r="L37" s="316">
        <v>69962</v>
      </c>
      <c r="M37" s="316">
        <v>69746</v>
      </c>
      <c r="N37" s="316">
        <v>70156</v>
      </c>
      <c r="O37" s="316">
        <v>70700</v>
      </c>
      <c r="P37" s="316">
        <v>70796</v>
      </c>
      <c r="Q37" s="247">
        <v>71224</v>
      </c>
      <c r="R37" s="247">
        <v>72593</v>
      </c>
      <c r="S37" s="247">
        <v>74771</v>
      </c>
      <c r="T37" s="555">
        <v>80525</v>
      </c>
      <c r="AA37" s="148"/>
      <c r="AB37" s="148"/>
      <c r="AC37" s="148"/>
      <c r="AD37" s="148"/>
      <c r="AE37" s="148"/>
      <c r="AF37" s="148"/>
    </row>
    <row r="38" spans="3:32" ht="13.5" thickBot="1" x14ac:dyDescent="0.25">
      <c r="C38" s="20"/>
      <c r="D38" s="58"/>
      <c r="E38" s="845"/>
      <c r="F38" s="145" t="s">
        <v>58</v>
      </c>
      <c r="G38" s="38"/>
      <c r="H38" s="39"/>
      <c r="I38" s="40"/>
      <c r="J38" s="317">
        <v>9174</v>
      </c>
      <c r="K38" s="317">
        <v>7791</v>
      </c>
      <c r="L38" s="317">
        <v>7036</v>
      </c>
      <c r="M38" s="317">
        <v>6296</v>
      </c>
      <c r="N38" s="317">
        <v>5802</v>
      </c>
      <c r="O38" s="317">
        <v>5444</v>
      </c>
      <c r="P38" s="317">
        <v>5110</v>
      </c>
      <c r="Q38" s="248">
        <v>4857</v>
      </c>
      <c r="R38" s="248">
        <v>4666</v>
      </c>
      <c r="S38" s="248">
        <v>4990</v>
      </c>
      <c r="T38" s="556">
        <v>5654</v>
      </c>
      <c r="AA38" s="148"/>
      <c r="AB38" s="148"/>
      <c r="AC38" s="148"/>
      <c r="AD38" s="148"/>
      <c r="AE38" s="148"/>
      <c r="AF38" s="148"/>
    </row>
    <row r="39" spans="3:32" x14ac:dyDescent="0.2">
      <c r="C39" s="20"/>
      <c r="D39" s="90"/>
      <c r="E39" s="91" t="s">
        <v>88</v>
      </c>
      <c r="F39" s="91"/>
      <c r="G39" s="91"/>
      <c r="H39" s="92"/>
      <c r="I39" s="93"/>
      <c r="J39" s="318">
        <v>103380</v>
      </c>
      <c r="K39" s="318">
        <v>97649</v>
      </c>
      <c r="L39" s="318">
        <v>96039</v>
      </c>
      <c r="M39" s="318">
        <v>94232</v>
      </c>
      <c r="N39" s="318">
        <v>93218</v>
      </c>
      <c r="O39" s="318">
        <v>92269</v>
      </c>
      <c r="P39" s="318">
        <v>92026</v>
      </c>
      <c r="Q39" s="129">
        <v>92271</v>
      </c>
      <c r="R39" s="129">
        <v>94021</v>
      </c>
      <c r="S39" s="129">
        <v>95619</v>
      </c>
      <c r="T39" s="557">
        <v>100037</v>
      </c>
      <c r="AA39" s="148"/>
      <c r="AB39" s="148"/>
      <c r="AC39" s="148"/>
      <c r="AD39" s="148"/>
      <c r="AE39" s="148"/>
      <c r="AF39" s="148"/>
    </row>
    <row r="40" spans="3:32" x14ac:dyDescent="0.2">
      <c r="C40" s="20"/>
      <c r="D40" s="80"/>
      <c r="E40" s="843" t="s">
        <v>42</v>
      </c>
      <c r="F40" s="143" t="s">
        <v>80</v>
      </c>
      <c r="G40" s="33"/>
      <c r="H40" s="34"/>
      <c r="I40" s="35"/>
      <c r="J40" s="314">
        <v>842</v>
      </c>
      <c r="K40" s="314">
        <v>828</v>
      </c>
      <c r="L40" s="314">
        <v>790</v>
      </c>
      <c r="M40" s="314">
        <v>648</v>
      </c>
      <c r="N40" s="314">
        <v>744</v>
      </c>
      <c r="O40" s="314">
        <v>734</v>
      </c>
      <c r="P40" s="314">
        <v>730</v>
      </c>
      <c r="Q40" s="245">
        <v>741</v>
      </c>
      <c r="R40" s="245">
        <v>687</v>
      </c>
      <c r="S40" s="245">
        <v>670</v>
      </c>
      <c r="T40" s="553">
        <v>662</v>
      </c>
      <c r="AA40" s="148"/>
      <c r="AB40" s="148"/>
      <c r="AC40" s="148"/>
      <c r="AD40" s="148"/>
      <c r="AE40" s="148"/>
      <c r="AF40" s="148"/>
    </row>
    <row r="41" spans="3:32" x14ac:dyDescent="0.2">
      <c r="C41" s="20"/>
      <c r="D41" s="58"/>
      <c r="E41" s="844"/>
      <c r="F41" s="144" t="s">
        <v>81</v>
      </c>
      <c r="G41" s="27"/>
      <c r="H41" s="28"/>
      <c r="I41" s="29"/>
      <c r="J41" s="315">
        <v>31052</v>
      </c>
      <c r="K41" s="315">
        <v>30300</v>
      </c>
      <c r="L41" s="315">
        <v>29210</v>
      </c>
      <c r="M41" s="315">
        <v>28899</v>
      </c>
      <c r="N41" s="315">
        <v>27931</v>
      </c>
      <c r="O41" s="315">
        <v>26872</v>
      </c>
      <c r="P41" s="315">
        <v>26893</v>
      </c>
      <c r="Q41" s="246">
        <v>27156</v>
      </c>
      <c r="R41" s="246">
        <v>28351</v>
      </c>
      <c r="S41" s="246">
        <v>28266</v>
      </c>
      <c r="T41" s="554">
        <v>28137</v>
      </c>
      <c r="AA41" s="148"/>
      <c r="AB41" s="148"/>
      <c r="AC41" s="148"/>
      <c r="AD41" s="148"/>
      <c r="AE41" s="148"/>
      <c r="AF41" s="148"/>
    </row>
    <row r="42" spans="3:32" x14ac:dyDescent="0.2">
      <c r="C42" s="20"/>
      <c r="D42" s="58"/>
      <c r="E42" s="845"/>
      <c r="F42" s="144" t="s">
        <v>57</v>
      </c>
      <c r="G42" s="27"/>
      <c r="H42" s="28"/>
      <c r="I42" s="29"/>
      <c r="J42" s="316">
        <v>63430</v>
      </c>
      <c r="K42" s="316">
        <v>59874</v>
      </c>
      <c r="L42" s="316">
        <v>59849</v>
      </c>
      <c r="M42" s="316">
        <v>59215</v>
      </c>
      <c r="N42" s="316">
        <v>59465</v>
      </c>
      <c r="O42" s="316">
        <v>59895</v>
      </c>
      <c r="P42" s="316">
        <v>59943</v>
      </c>
      <c r="Q42" s="247">
        <v>60115</v>
      </c>
      <c r="R42" s="247">
        <v>60901</v>
      </c>
      <c r="S42" s="247">
        <v>62392</v>
      </c>
      <c r="T42" s="555">
        <v>66379</v>
      </c>
      <c r="AA42" s="148"/>
      <c r="AB42" s="148"/>
      <c r="AC42" s="148"/>
      <c r="AD42" s="148"/>
      <c r="AE42" s="148"/>
      <c r="AF42" s="148"/>
    </row>
    <row r="43" spans="3:32" ht="13.5" thickBot="1" x14ac:dyDescent="0.25">
      <c r="C43" s="20"/>
      <c r="D43" s="58"/>
      <c r="E43" s="845"/>
      <c r="F43" s="145" t="s">
        <v>58</v>
      </c>
      <c r="G43" s="38"/>
      <c r="H43" s="39"/>
      <c r="I43" s="40"/>
      <c r="J43" s="317">
        <v>8056</v>
      </c>
      <c r="K43" s="317">
        <v>6647</v>
      </c>
      <c r="L43" s="317">
        <v>6190</v>
      </c>
      <c r="M43" s="317">
        <v>5470</v>
      </c>
      <c r="N43" s="317">
        <v>5078</v>
      </c>
      <c r="O43" s="317">
        <v>4768</v>
      </c>
      <c r="P43" s="317">
        <v>4460</v>
      </c>
      <c r="Q43" s="248">
        <v>4259</v>
      </c>
      <c r="R43" s="248">
        <v>4082</v>
      </c>
      <c r="S43" s="248">
        <v>4291</v>
      </c>
      <c r="T43" s="556">
        <v>4859</v>
      </c>
      <c r="AA43" s="148"/>
      <c r="AB43" s="148"/>
      <c r="AC43" s="148"/>
      <c r="AD43" s="148"/>
      <c r="AE43" s="148"/>
      <c r="AF43" s="148"/>
    </row>
    <row r="44" spans="3:32" x14ac:dyDescent="0.2">
      <c r="C44" s="20"/>
      <c r="D44" s="90"/>
      <c r="E44" s="91" t="s">
        <v>260</v>
      </c>
      <c r="F44" s="91"/>
      <c r="G44" s="91"/>
      <c r="H44" s="92"/>
      <c r="I44" s="93"/>
      <c r="J44" s="319">
        <v>12336</v>
      </c>
      <c r="K44" s="319">
        <v>12363</v>
      </c>
      <c r="L44" s="319">
        <v>12449</v>
      </c>
      <c r="M44" s="319">
        <v>12852</v>
      </c>
      <c r="N44" s="319">
        <v>12913</v>
      </c>
      <c r="O44" s="319">
        <v>13149</v>
      </c>
      <c r="P44" s="319">
        <v>13347</v>
      </c>
      <c r="Q44" s="131">
        <v>13297</v>
      </c>
      <c r="R44" s="131">
        <v>14010</v>
      </c>
      <c r="S44" s="131">
        <v>14637</v>
      </c>
      <c r="T44" s="558">
        <v>16144</v>
      </c>
      <c r="AA44" s="148"/>
      <c r="AB44" s="148"/>
      <c r="AC44" s="148"/>
      <c r="AD44" s="148"/>
      <c r="AE44" s="148"/>
      <c r="AF44" s="148"/>
    </row>
    <row r="45" spans="3:32" x14ac:dyDescent="0.2">
      <c r="C45" s="20"/>
      <c r="D45" s="80"/>
      <c r="E45" s="843" t="s">
        <v>42</v>
      </c>
      <c r="F45" s="143" t="s">
        <v>80</v>
      </c>
      <c r="G45" s="33"/>
      <c r="H45" s="34"/>
      <c r="I45" s="35"/>
      <c r="J45" s="314">
        <v>76</v>
      </c>
      <c r="K45" s="314">
        <v>55</v>
      </c>
      <c r="L45" s="314">
        <v>69</v>
      </c>
      <c r="M45" s="314">
        <v>69</v>
      </c>
      <c r="N45" s="314">
        <v>88</v>
      </c>
      <c r="O45" s="314">
        <v>216</v>
      </c>
      <c r="P45" s="314">
        <v>257</v>
      </c>
      <c r="Q45" s="245">
        <v>168</v>
      </c>
      <c r="R45" s="245">
        <v>150</v>
      </c>
      <c r="S45" s="245">
        <v>187</v>
      </c>
      <c r="T45" s="553">
        <v>159</v>
      </c>
      <c r="AA45" s="148"/>
      <c r="AB45" s="148"/>
      <c r="AC45" s="148"/>
      <c r="AD45" s="148"/>
      <c r="AE45" s="148"/>
      <c r="AF45" s="148"/>
    </row>
    <row r="46" spans="3:32" x14ac:dyDescent="0.2">
      <c r="C46" s="20"/>
      <c r="D46" s="58"/>
      <c r="E46" s="844"/>
      <c r="F46" s="144" t="s">
        <v>81</v>
      </c>
      <c r="G46" s="27"/>
      <c r="H46" s="28"/>
      <c r="I46" s="29"/>
      <c r="J46" s="315">
        <v>3144</v>
      </c>
      <c r="K46" s="315">
        <v>3391</v>
      </c>
      <c r="L46" s="315">
        <v>3113</v>
      </c>
      <c r="M46" s="315">
        <v>3229</v>
      </c>
      <c r="N46" s="315">
        <v>3142</v>
      </c>
      <c r="O46" s="315">
        <v>3209</v>
      </c>
      <c r="P46" s="315">
        <v>3341</v>
      </c>
      <c r="Q46" s="246">
        <v>3171</v>
      </c>
      <c r="R46" s="246">
        <v>3399</v>
      </c>
      <c r="S46" s="246">
        <v>3201</v>
      </c>
      <c r="T46" s="554">
        <v>3007</v>
      </c>
      <c r="AA46" s="148"/>
      <c r="AB46" s="148"/>
      <c r="AC46" s="148"/>
      <c r="AD46" s="148"/>
      <c r="AE46" s="148"/>
      <c r="AF46" s="148"/>
    </row>
    <row r="47" spans="3:32" x14ac:dyDescent="0.2">
      <c r="C47" s="20"/>
      <c r="D47" s="58"/>
      <c r="E47" s="845"/>
      <c r="F47" s="144" t="s">
        <v>57</v>
      </c>
      <c r="G47" s="27"/>
      <c r="H47" s="28"/>
      <c r="I47" s="29"/>
      <c r="J47" s="316">
        <v>8039</v>
      </c>
      <c r="K47" s="316">
        <v>7811</v>
      </c>
      <c r="L47" s="316">
        <v>8446</v>
      </c>
      <c r="M47" s="316">
        <v>8771</v>
      </c>
      <c r="N47" s="316">
        <v>9012</v>
      </c>
      <c r="O47" s="316">
        <v>9097</v>
      </c>
      <c r="P47" s="316">
        <v>9139</v>
      </c>
      <c r="Q47" s="247">
        <v>9414</v>
      </c>
      <c r="R47" s="247">
        <v>9928</v>
      </c>
      <c r="S47" s="247">
        <v>10593</v>
      </c>
      <c r="T47" s="555">
        <v>12244</v>
      </c>
      <c r="AA47" s="148"/>
      <c r="AB47" s="148"/>
      <c r="AC47" s="148"/>
      <c r="AD47" s="148"/>
      <c r="AE47" s="148"/>
      <c r="AF47" s="148"/>
    </row>
    <row r="48" spans="3:32" ht="13.5" thickBot="1" x14ac:dyDescent="0.25">
      <c r="C48" s="20"/>
      <c r="D48" s="58"/>
      <c r="E48" s="845"/>
      <c r="F48" s="145" t="s">
        <v>58</v>
      </c>
      <c r="G48" s="38"/>
      <c r="H48" s="39"/>
      <c r="I48" s="40"/>
      <c r="J48" s="317">
        <v>1077</v>
      </c>
      <c r="K48" s="317">
        <v>1106</v>
      </c>
      <c r="L48" s="317">
        <v>821</v>
      </c>
      <c r="M48" s="317">
        <v>783</v>
      </c>
      <c r="N48" s="317">
        <v>671</v>
      </c>
      <c r="O48" s="317">
        <v>627</v>
      </c>
      <c r="P48" s="317">
        <v>610</v>
      </c>
      <c r="Q48" s="248">
        <v>544</v>
      </c>
      <c r="R48" s="248">
        <v>533</v>
      </c>
      <c r="S48" s="248">
        <v>656</v>
      </c>
      <c r="T48" s="556">
        <v>734</v>
      </c>
      <c r="AA48" s="148"/>
      <c r="AB48" s="148"/>
      <c r="AC48" s="148"/>
      <c r="AD48" s="148"/>
      <c r="AE48" s="148"/>
      <c r="AF48" s="148"/>
    </row>
    <row r="49" spans="3:32" x14ac:dyDescent="0.2">
      <c r="C49" s="20"/>
      <c r="D49" s="21"/>
      <c r="E49" s="94" t="s">
        <v>89</v>
      </c>
      <c r="F49" s="94"/>
      <c r="G49" s="94"/>
      <c r="H49" s="95"/>
      <c r="I49" s="96"/>
      <c r="J49" s="313">
        <v>1809</v>
      </c>
      <c r="K49" s="313">
        <v>1915</v>
      </c>
      <c r="L49" s="313">
        <v>1914</v>
      </c>
      <c r="M49" s="313">
        <v>2021</v>
      </c>
      <c r="N49" s="313">
        <v>1922</v>
      </c>
      <c r="O49" s="313">
        <v>1981</v>
      </c>
      <c r="P49" s="313">
        <v>1943</v>
      </c>
      <c r="Q49" s="133">
        <v>1941</v>
      </c>
      <c r="R49" s="133">
        <v>2064</v>
      </c>
      <c r="S49" s="133">
        <v>2039</v>
      </c>
      <c r="T49" s="552">
        <v>2220</v>
      </c>
      <c r="AA49" s="148"/>
      <c r="AB49" s="148"/>
      <c r="AC49" s="148"/>
      <c r="AD49" s="148"/>
      <c r="AE49" s="148"/>
      <c r="AF49" s="148"/>
    </row>
    <row r="50" spans="3:32" x14ac:dyDescent="0.2">
      <c r="C50" s="20"/>
      <c r="D50" s="80"/>
      <c r="E50" s="843" t="s">
        <v>42</v>
      </c>
      <c r="F50" s="143" t="s">
        <v>80</v>
      </c>
      <c r="G50" s="33"/>
      <c r="H50" s="34"/>
      <c r="I50" s="35"/>
      <c r="J50" s="315">
        <v>89</v>
      </c>
      <c r="K50" s="315">
        <v>95</v>
      </c>
      <c r="L50" s="315">
        <v>112</v>
      </c>
      <c r="M50" s="315">
        <v>109</v>
      </c>
      <c r="N50" s="315">
        <v>90</v>
      </c>
      <c r="O50" s="315">
        <v>128</v>
      </c>
      <c r="P50" s="315">
        <v>95</v>
      </c>
      <c r="Q50" s="246">
        <v>84</v>
      </c>
      <c r="R50" s="246">
        <v>97</v>
      </c>
      <c r="S50" s="246">
        <v>87</v>
      </c>
      <c r="T50" s="554">
        <v>88</v>
      </c>
      <c r="AA50" s="148"/>
      <c r="AB50" s="148"/>
      <c r="AC50" s="148"/>
      <c r="AD50" s="148"/>
      <c r="AE50" s="148"/>
      <c r="AF50" s="148"/>
    </row>
    <row r="51" spans="3:32" x14ac:dyDescent="0.2">
      <c r="C51" s="20"/>
      <c r="D51" s="58"/>
      <c r="E51" s="844"/>
      <c r="F51" s="144" t="s">
        <v>81</v>
      </c>
      <c r="G51" s="27"/>
      <c r="H51" s="28"/>
      <c r="I51" s="29"/>
      <c r="J51" s="315">
        <v>108</v>
      </c>
      <c r="K51" s="315">
        <v>127</v>
      </c>
      <c r="L51" s="315">
        <v>110</v>
      </c>
      <c r="M51" s="315">
        <v>109</v>
      </c>
      <c r="N51" s="315">
        <v>100</v>
      </c>
      <c r="O51" s="315">
        <v>96</v>
      </c>
      <c r="P51" s="315">
        <v>94</v>
      </c>
      <c r="Q51" s="246">
        <v>108</v>
      </c>
      <c r="R51" s="246">
        <v>152</v>
      </c>
      <c r="S51" s="246">
        <v>123</v>
      </c>
      <c r="T51" s="554">
        <v>169</v>
      </c>
      <c r="AA51" s="148"/>
      <c r="AB51" s="148"/>
      <c r="AC51" s="148"/>
      <c r="AD51" s="148"/>
      <c r="AE51" s="148"/>
      <c r="AF51" s="148"/>
    </row>
    <row r="52" spans="3:32" x14ac:dyDescent="0.2">
      <c r="C52" s="20"/>
      <c r="D52" s="58"/>
      <c r="E52" s="845"/>
      <c r="F52" s="144" t="s">
        <v>57</v>
      </c>
      <c r="G52" s="27"/>
      <c r="H52" s="28"/>
      <c r="I52" s="29"/>
      <c r="J52" s="316">
        <v>1571</v>
      </c>
      <c r="K52" s="316">
        <v>1655</v>
      </c>
      <c r="L52" s="316">
        <v>1667</v>
      </c>
      <c r="M52" s="316">
        <v>1760</v>
      </c>
      <c r="N52" s="316">
        <v>1679</v>
      </c>
      <c r="O52" s="316">
        <v>1708</v>
      </c>
      <c r="P52" s="316">
        <v>1714</v>
      </c>
      <c r="Q52" s="247">
        <v>1695</v>
      </c>
      <c r="R52" s="247">
        <v>1764</v>
      </c>
      <c r="S52" s="247">
        <v>1786</v>
      </c>
      <c r="T52" s="555">
        <v>1902</v>
      </c>
      <c r="AA52" s="148"/>
      <c r="AB52" s="148"/>
      <c r="AC52" s="148"/>
      <c r="AD52" s="148"/>
      <c r="AE52" s="148"/>
      <c r="AF52" s="148"/>
    </row>
    <row r="53" spans="3:32" ht="13.5" thickBot="1" x14ac:dyDescent="0.25">
      <c r="C53" s="20"/>
      <c r="D53" s="58"/>
      <c r="E53" s="845"/>
      <c r="F53" s="145" t="s">
        <v>58</v>
      </c>
      <c r="G53" s="38"/>
      <c r="H53" s="39"/>
      <c r="I53" s="40"/>
      <c r="J53" s="317">
        <v>41</v>
      </c>
      <c r="K53" s="317">
        <v>38</v>
      </c>
      <c r="L53" s="317">
        <v>25</v>
      </c>
      <c r="M53" s="317">
        <v>43</v>
      </c>
      <c r="N53" s="317">
        <v>53</v>
      </c>
      <c r="O53" s="317">
        <v>49</v>
      </c>
      <c r="P53" s="317">
        <v>40</v>
      </c>
      <c r="Q53" s="248">
        <v>54</v>
      </c>
      <c r="R53" s="248">
        <v>51</v>
      </c>
      <c r="S53" s="248">
        <v>43</v>
      </c>
      <c r="T53" s="556">
        <v>61</v>
      </c>
      <c r="AA53" s="148"/>
      <c r="AB53" s="148"/>
      <c r="AC53" s="148"/>
      <c r="AD53" s="148"/>
      <c r="AE53" s="148"/>
      <c r="AF53" s="148"/>
    </row>
    <row r="54" spans="3:32" ht="13.5" thickBot="1" x14ac:dyDescent="0.25">
      <c r="C54" s="20"/>
      <c r="D54" s="73" t="s">
        <v>55</v>
      </c>
      <c r="E54" s="74"/>
      <c r="F54" s="74"/>
      <c r="G54" s="74"/>
      <c r="H54" s="74"/>
      <c r="I54" s="74"/>
      <c r="J54" s="249"/>
      <c r="K54" s="249"/>
      <c r="L54" s="249"/>
      <c r="M54" s="249"/>
      <c r="N54" s="249"/>
      <c r="O54" s="249"/>
      <c r="P54" s="249"/>
      <c r="Q54" s="249"/>
      <c r="R54" s="249"/>
      <c r="S54" s="249"/>
      <c r="T54" s="249"/>
      <c r="AA54" s="148"/>
      <c r="AB54" s="148"/>
      <c r="AC54" s="148"/>
      <c r="AD54" s="148"/>
      <c r="AE54" s="148"/>
      <c r="AF54" s="148"/>
    </row>
    <row r="55" spans="3:32" x14ac:dyDescent="0.2">
      <c r="C55" s="20"/>
      <c r="D55" s="84"/>
      <c r="E55" s="85" t="s">
        <v>52</v>
      </c>
      <c r="F55" s="85"/>
      <c r="G55" s="85"/>
      <c r="H55" s="86"/>
      <c r="I55" s="87"/>
      <c r="J55" s="313">
        <v>100724</v>
      </c>
      <c r="K55" s="313">
        <v>95588</v>
      </c>
      <c r="L55" s="313">
        <v>85454</v>
      </c>
      <c r="M55" s="313">
        <v>79619</v>
      </c>
      <c r="N55" s="313">
        <v>74303</v>
      </c>
      <c r="O55" s="313">
        <v>74363</v>
      </c>
      <c r="P55" s="313">
        <v>74271</v>
      </c>
      <c r="Q55" s="313">
        <v>75432</v>
      </c>
      <c r="R55" s="313">
        <v>80350</v>
      </c>
      <c r="S55" s="313">
        <v>85489</v>
      </c>
      <c r="T55" s="134" t="s">
        <v>192</v>
      </c>
      <c r="AA55" s="148"/>
      <c r="AB55" s="148"/>
      <c r="AC55" s="148"/>
      <c r="AD55" s="148"/>
      <c r="AE55" s="148"/>
      <c r="AF55" s="148"/>
    </row>
    <row r="56" spans="3:32" x14ac:dyDescent="0.2">
      <c r="C56" s="20"/>
      <c r="D56" s="80"/>
      <c r="E56" s="843" t="s">
        <v>42</v>
      </c>
      <c r="F56" s="143" t="s">
        <v>80</v>
      </c>
      <c r="G56" s="33"/>
      <c r="H56" s="34"/>
      <c r="I56" s="35"/>
      <c r="J56" s="314">
        <v>586</v>
      </c>
      <c r="K56" s="314">
        <v>567</v>
      </c>
      <c r="L56" s="314">
        <v>578</v>
      </c>
      <c r="M56" s="314">
        <v>569</v>
      </c>
      <c r="N56" s="314">
        <v>632</v>
      </c>
      <c r="O56" s="314">
        <v>604</v>
      </c>
      <c r="P56" s="314">
        <v>605</v>
      </c>
      <c r="Q56" s="314">
        <v>635</v>
      </c>
      <c r="R56" s="314">
        <v>684</v>
      </c>
      <c r="S56" s="314">
        <v>588</v>
      </c>
      <c r="T56" s="772" t="s">
        <v>192</v>
      </c>
      <c r="AA56" s="148"/>
      <c r="AB56" s="148"/>
      <c r="AC56" s="148"/>
      <c r="AD56" s="148"/>
      <c r="AE56" s="148"/>
      <c r="AF56" s="148"/>
    </row>
    <row r="57" spans="3:32" ht="15" x14ac:dyDescent="0.2">
      <c r="C57" s="20"/>
      <c r="D57" s="58"/>
      <c r="E57" s="844"/>
      <c r="F57" s="144" t="s">
        <v>190</v>
      </c>
      <c r="G57" s="27"/>
      <c r="H57" s="28"/>
      <c r="I57" s="29"/>
      <c r="J57" s="315">
        <v>27531</v>
      </c>
      <c r="K57" s="315">
        <v>24994</v>
      </c>
      <c r="L57" s="315">
        <v>24080</v>
      </c>
      <c r="M57" s="315">
        <v>22929</v>
      </c>
      <c r="N57" s="315">
        <v>21335</v>
      </c>
      <c r="O57" s="315">
        <v>21304</v>
      </c>
      <c r="P57" s="315">
        <v>20902</v>
      </c>
      <c r="Q57" s="315">
        <v>20263</v>
      </c>
      <c r="R57" s="315">
        <v>22094</v>
      </c>
      <c r="S57" s="315">
        <v>22897</v>
      </c>
      <c r="T57" s="773" t="s">
        <v>192</v>
      </c>
      <c r="AA57" s="148"/>
      <c r="AB57" s="148"/>
      <c r="AC57" s="148"/>
      <c r="AD57" s="148"/>
      <c r="AE57" s="148"/>
      <c r="AF57" s="148"/>
    </row>
    <row r="58" spans="3:32" ht="15" x14ac:dyDescent="0.2">
      <c r="C58" s="20"/>
      <c r="D58" s="58"/>
      <c r="E58" s="845"/>
      <c r="F58" s="144" t="s">
        <v>191</v>
      </c>
      <c r="G58" s="27"/>
      <c r="H58" s="28"/>
      <c r="I58" s="29"/>
      <c r="J58" s="411">
        <v>68917</v>
      </c>
      <c r="K58" s="411">
        <v>66789</v>
      </c>
      <c r="L58" s="411">
        <v>58093</v>
      </c>
      <c r="M58" s="411">
        <v>54146</v>
      </c>
      <c r="N58" s="411">
        <v>50782</v>
      </c>
      <c r="O58" s="411">
        <v>50810</v>
      </c>
      <c r="P58" s="411">
        <v>51154</v>
      </c>
      <c r="Q58" s="411">
        <v>52933</v>
      </c>
      <c r="R58" s="411">
        <v>55629</v>
      </c>
      <c r="S58" s="411">
        <v>59694</v>
      </c>
      <c r="T58" s="774" t="s">
        <v>192</v>
      </c>
      <c r="AA58" s="148"/>
      <c r="AB58" s="148"/>
      <c r="AC58" s="148"/>
      <c r="AD58" s="148"/>
      <c r="AE58" s="148"/>
      <c r="AF58" s="148"/>
    </row>
    <row r="59" spans="3:32" ht="13.5" thickBot="1" x14ac:dyDescent="0.25">
      <c r="C59" s="20"/>
      <c r="D59" s="58"/>
      <c r="E59" s="845"/>
      <c r="F59" s="145" t="s">
        <v>58</v>
      </c>
      <c r="G59" s="38"/>
      <c r="H59" s="39"/>
      <c r="I59" s="40"/>
      <c r="J59" s="317">
        <v>3690</v>
      </c>
      <c r="K59" s="317">
        <v>3238</v>
      </c>
      <c r="L59" s="317">
        <v>2703</v>
      </c>
      <c r="M59" s="317">
        <v>1975</v>
      </c>
      <c r="N59" s="317">
        <v>1554</v>
      </c>
      <c r="O59" s="317">
        <v>1645</v>
      </c>
      <c r="P59" s="317">
        <v>1610</v>
      </c>
      <c r="Q59" s="317">
        <v>1601</v>
      </c>
      <c r="R59" s="317">
        <v>1943</v>
      </c>
      <c r="S59" s="317">
        <v>2310</v>
      </c>
      <c r="T59" s="775" t="s">
        <v>192</v>
      </c>
      <c r="AA59" s="148"/>
      <c r="AB59" s="148"/>
      <c r="AC59" s="148"/>
      <c r="AD59" s="148"/>
      <c r="AE59" s="148"/>
      <c r="AF59" s="148"/>
    </row>
    <row r="60" spans="3:32" x14ac:dyDescent="0.2">
      <c r="C60" s="20"/>
      <c r="D60" s="90"/>
      <c r="E60" s="91" t="s">
        <v>88</v>
      </c>
      <c r="F60" s="91"/>
      <c r="G60" s="91"/>
      <c r="H60" s="92"/>
      <c r="I60" s="93"/>
      <c r="J60" s="320">
        <v>87646</v>
      </c>
      <c r="K60" s="320">
        <v>83444</v>
      </c>
      <c r="L60" s="320">
        <v>75173</v>
      </c>
      <c r="M60" s="320">
        <v>70144</v>
      </c>
      <c r="N60" s="320">
        <v>65288</v>
      </c>
      <c r="O60" s="320">
        <v>65162</v>
      </c>
      <c r="P60" s="320">
        <v>64545</v>
      </c>
      <c r="Q60" s="320">
        <v>65493</v>
      </c>
      <c r="R60" s="320">
        <v>69655</v>
      </c>
      <c r="S60" s="313">
        <v>73904</v>
      </c>
      <c r="T60" s="130" t="s">
        <v>192</v>
      </c>
      <c r="AA60" s="148"/>
      <c r="AB60" s="148"/>
      <c r="AC60" s="148"/>
      <c r="AD60" s="148"/>
      <c r="AE60" s="148"/>
      <c r="AF60" s="148"/>
    </row>
    <row r="61" spans="3:32" x14ac:dyDescent="0.2">
      <c r="C61" s="20"/>
      <c r="D61" s="80"/>
      <c r="E61" s="843" t="s">
        <v>42</v>
      </c>
      <c r="F61" s="143" t="s">
        <v>80</v>
      </c>
      <c r="G61" s="33"/>
      <c r="H61" s="34"/>
      <c r="I61" s="35"/>
      <c r="J61" s="314">
        <v>472</v>
      </c>
      <c r="K61" s="314">
        <v>471</v>
      </c>
      <c r="L61" s="314">
        <v>473</v>
      </c>
      <c r="M61" s="314">
        <v>477</v>
      </c>
      <c r="N61" s="314">
        <v>508</v>
      </c>
      <c r="O61" s="314">
        <v>483</v>
      </c>
      <c r="P61" s="314">
        <v>472</v>
      </c>
      <c r="Q61" s="314">
        <v>506</v>
      </c>
      <c r="R61" s="314">
        <v>510</v>
      </c>
      <c r="S61" s="314">
        <v>471</v>
      </c>
      <c r="T61" s="772" t="s">
        <v>192</v>
      </c>
      <c r="AA61" s="148"/>
      <c r="AB61" s="148"/>
      <c r="AC61" s="148"/>
      <c r="AD61" s="148"/>
      <c r="AE61" s="148"/>
      <c r="AF61" s="148"/>
    </row>
    <row r="62" spans="3:32" x14ac:dyDescent="0.2">
      <c r="C62" s="20"/>
      <c r="D62" s="58"/>
      <c r="E62" s="844"/>
      <c r="F62" s="144" t="s">
        <v>81</v>
      </c>
      <c r="G62" s="27"/>
      <c r="H62" s="28"/>
      <c r="I62" s="29"/>
      <c r="J62" s="315">
        <v>24701</v>
      </c>
      <c r="K62" s="315">
        <v>22389</v>
      </c>
      <c r="L62" s="315">
        <v>21603</v>
      </c>
      <c r="M62" s="315">
        <v>20464</v>
      </c>
      <c r="N62" s="315">
        <v>19065</v>
      </c>
      <c r="O62" s="315">
        <v>18928</v>
      </c>
      <c r="P62" s="315">
        <v>18579</v>
      </c>
      <c r="Q62" s="315">
        <v>18113</v>
      </c>
      <c r="R62" s="315">
        <v>19718</v>
      </c>
      <c r="S62" s="315">
        <v>20482</v>
      </c>
      <c r="T62" s="773" t="s">
        <v>192</v>
      </c>
      <c r="AA62" s="148"/>
      <c r="AB62" s="148"/>
      <c r="AC62" s="148"/>
      <c r="AD62" s="148"/>
      <c r="AE62" s="148"/>
      <c r="AF62" s="148"/>
    </row>
    <row r="63" spans="3:32" x14ac:dyDescent="0.2">
      <c r="C63" s="20"/>
      <c r="D63" s="58"/>
      <c r="E63" s="845"/>
      <c r="F63" s="144" t="s">
        <v>57</v>
      </c>
      <c r="G63" s="27"/>
      <c r="H63" s="28"/>
      <c r="I63" s="29"/>
      <c r="J63" s="411">
        <v>59414</v>
      </c>
      <c r="K63" s="411">
        <v>57807</v>
      </c>
      <c r="L63" s="411">
        <v>50856</v>
      </c>
      <c r="M63" s="411">
        <v>47469</v>
      </c>
      <c r="N63" s="411">
        <v>44414</v>
      </c>
      <c r="O63" s="411">
        <v>44341</v>
      </c>
      <c r="P63" s="411">
        <v>44130</v>
      </c>
      <c r="Q63" s="411">
        <v>45489</v>
      </c>
      <c r="R63" s="411">
        <v>47750</v>
      </c>
      <c r="S63" s="411">
        <v>50934</v>
      </c>
      <c r="T63" s="774" t="s">
        <v>192</v>
      </c>
      <c r="AA63" s="148"/>
      <c r="AB63" s="148"/>
      <c r="AC63" s="148"/>
      <c r="AD63" s="148"/>
      <c r="AE63" s="148"/>
      <c r="AF63" s="148"/>
    </row>
    <row r="64" spans="3:32" ht="13.5" thickBot="1" x14ac:dyDescent="0.25">
      <c r="C64" s="20"/>
      <c r="D64" s="58"/>
      <c r="E64" s="845"/>
      <c r="F64" s="145" t="s">
        <v>58</v>
      </c>
      <c r="G64" s="38"/>
      <c r="H64" s="39"/>
      <c r="I64" s="40"/>
      <c r="J64" s="317">
        <v>3059</v>
      </c>
      <c r="K64" s="317">
        <v>2777</v>
      </c>
      <c r="L64" s="317">
        <v>2241</v>
      </c>
      <c r="M64" s="317">
        <v>1734</v>
      </c>
      <c r="N64" s="317">
        <v>1301</v>
      </c>
      <c r="O64" s="317">
        <v>1410</v>
      </c>
      <c r="P64" s="317">
        <v>1364</v>
      </c>
      <c r="Q64" s="317">
        <v>1385</v>
      </c>
      <c r="R64" s="317">
        <v>1677</v>
      </c>
      <c r="S64" s="317">
        <v>2017</v>
      </c>
      <c r="T64" s="775" t="s">
        <v>192</v>
      </c>
      <c r="AA64" s="148"/>
      <c r="AB64" s="148"/>
      <c r="AC64" s="148"/>
      <c r="AD64" s="148"/>
      <c r="AE64" s="148"/>
      <c r="AF64" s="148"/>
    </row>
    <row r="65" spans="3:32" x14ac:dyDescent="0.2">
      <c r="C65" s="20"/>
      <c r="D65" s="90"/>
      <c r="E65" s="91" t="s">
        <v>260</v>
      </c>
      <c r="F65" s="91"/>
      <c r="G65" s="91"/>
      <c r="H65" s="92"/>
      <c r="I65" s="93"/>
      <c r="J65" s="320">
        <v>11469</v>
      </c>
      <c r="K65" s="320">
        <v>10697</v>
      </c>
      <c r="L65" s="320">
        <v>8837</v>
      </c>
      <c r="M65" s="320">
        <v>8095</v>
      </c>
      <c r="N65" s="320">
        <v>7545</v>
      </c>
      <c r="O65" s="320">
        <v>7779</v>
      </c>
      <c r="P65" s="320">
        <v>8198</v>
      </c>
      <c r="Q65" s="320">
        <v>8504</v>
      </c>
      <c r="R65" s="320">
        <v>9158</v>
      </c>
      <c r="S65" s="313">
        <v>9949</v>
      </c>
      <c r="T65" s="132" t="s">
        <v>192</v>
      </c>
      <c r="AA65" s="148"/>
      <c r="AB65" s="148"/>
      <c r="AC65" s="148"/>
      <c r="AD65" s="148"/>
      <c r="AE65" s="148"/>
      <c r="AF65" s="148"/>
    </row>
    <row r="66" spans="3:32" x14ac:dyDescent="0.2">
      <c r="C66" s="20"/>
      <c r="D66" s="80"/>
      <c r="E66" s="843" t="s">
        <v>42</v>
      </c>
      <c r="F66" s="143" t="s">
        <v>80</v>
      </c>
      <c r="G66" s="33"/>
      <c r="H66" s="34"/>
      <c r="I66" s="35"/>
      <c r="J66" s="314">
        <v>69</v>
      </c>
      <c r="K66" s="314">
        <v>43</v>
      </c>
      <c r="L66" s="314">
        <v>50</v>
      </c>
      <c r="M66" s="314">
        <v>51</v>
      </c>
      <c r="N66" s="314">
        <v>62</v>
      </c>
      <c r="O66" s="314">
        <v>62</v>
      </c>
      <c r="P66" s="314">
        <v>54</v>
      </c>
      <c r="Q66" s="314">
        <v>87</v>
      </c>
      <c r="R66" s="314">
        <v>99</v>
      </c>
      <c r="S66" s="314">
        <v>62</v>
      </c>
      <c r="T66" s="772" t="s">
        <v>192</v>
      </c>
      <c r="AA66" s="148"/>
      <c r="AB66" s="148"/>
      <c r="AC66" s="148"/>
      <c r="AD66" s="148"/>
      <c r="AE66" s="148"/>
      <c r="AF66" s="148"/>
    </row>
    <row r="67" spans="3:32" x14ac:dyDescent="0.2">
      <c r="C67" s="20"/>
      <c r="D67" s="58"/>
      <c r="E67" s="844"/>
      <c r="F67" s="144" t="s">
        <v>81</v>
      </c>
      <c r="G67" s="27"/>
      <c r="H67" s="28"/>
      <c r="I67" s="29"/>
      <c r="J67" s="315">
        <v>2741</v>
      </c>
      <c r="K67" s="315">
        <v>2505</v>
      </c>
      <c r="L67" s="315">
        <v>2392</v>
      </c>
      <c r="M67" s="315">
        <v>2362</v>
      </c>
      <c r="N67" s="315">
        <v>2170</v>
      </c>
      <c r="O67" s="315">
        <v>2292</v>
      </c>
      <c r="P67" s="315">
        <v>2238</v>
      </c>
      <c r="Q67" s="315">
        <v>2067</v>
      </c>
      <c r="R67" s="315">
        <v>2289</v>
      </c>
      <c r="S67" s="315">
        <v>2320</v>
      </c>
      <c r="T67" s="773" t="s">
        <v>192</v>
      </c>
      <c r="AA67" s="148"/>
      <c r="AB67" s="148"/>
      <c r="AC67" s="148"/>
      <c r="AD67" s="148"/>
      <c r="AE67" s="148"/>
      <c r="AF67" s="148"/>
    </row>
    <row r="68" spans="3:32" x14ac:dyDescent="0.2">
      <c r="C68" s="20"/>
      <c r="D68" s="58"/>
      <c r="E68" s="845"/>
      <c r="F68" s="144" t="s">
        <v>57</v>
      </c>
      <c r="G68" s="27"/>
      <c r="H68" s="28"/>
      <c r="I68" s="29"/>
      <c r="J68" s="411">
        <v>8038</v>
      </c>
      <c r="K68" s="411">
        <v>7707</v>
      </c>
      <c r="L68" s="411">
        <v>5955</v>
      </c>
      <c r="M68" s="411">
        <v>5454</v>
      </c>
      <c r="N68" s="411">
        <v>5082</v>
      </c>
      <c r="O68" s="411">
        <v>5205</v>
      </c>
      <c r="P68" s="411">
        <v>5679</v>
      </c>
      <c r="Q68" s="411">
        <v>6145</v>
      </c>
      <c r="R68" s="411">
        <v>6524</v>
      </c>
      <c r="S68" s="411">
        <v>7314</v>
      </c>
      <c r="T68" s="774" t="s">
        <v>192</v>
      </c>
      <c r="AA68" s="148"/>
      <c r="AB68" s="148"/>
      <c r="AC68" s="148"/>
      <c r="AD68" s="148"/>
      <c r="AE68" s="148"/>
      <c r="AF68" s="148"/>
    </row>
    <row r="69" spans="3:32" ht="13.5" thickBot="1" x14ac:dyDescent="0.25">
      <c r="C69" s="20"/>
      <c r="D69" s="58"/>
      <c r="E69" s="845"/>
      <c r="F69" s="145" t="s">
        <v>58</v>
      </c>
      <c r="G69" s="38"/>
      <c r="H69" s="39"/>
      <c r="I69" s="40"/>
      <c r="J69" s="317">
        <v>621</v>
      </c>
      <c r="K69" s="317">
        <v>442</v>
      </c>
      <c r="L69" s="317">
        <v>440</v>
      </c>
      <c r="M69" s="317">
        <v>228</v>
      </c>
      <c r="N69" s="317">
        <v>231</v>
      </c>
      <c r="O69" s="317">
        <v>220</v>
      </c>
      <c r="P69" s="317">
        <v>227</v>
      </c>
      <c r="Q69" s="317">
        <v>205</v>
      </c>
      <c r="R69" s="317">
        <v>246</v>
      </c>
      <c r="S69" s="317">
        <v>253</v>
      </c>
      <c r="T69" s="775" t="s">
        <v>192</v>
      </c>
      <c r="AA69" s="148"/>
      <c r="AB69" s="148"/>
      <c r="AC69" s="148"/>
      <c r="AD69" s="148"/>
      <c r="AE69" s="148"/>
      <c r="AF69" s="148"/>
    </row>
    <row r="70" spans="3:32" x14ac:dyDescent="0.2">
      <c r="C70" s="20"/>
      <c r="D70" s="21"/>
      <c r="E70" s="94" t="s">
        <v>89</v>
      </c>
      <c r="F70" s="94"/>
      <c r="G70" s="94"/>
      <c r="H70" s="95"/>
      <c r="I70" s="96"/>
      <c r="J70" s="313">
        <v>1609</v>
      </c>
      <c r="K70" s="313">
        <v>1447</v>
      </c>
      <c r="L70" s="313">
        <v>1444</v>
      </c>
      <c r="M70" s="313">
        <v>1380</v>
      </c>
      <c r="N70" s="313">
        <v>1470</v>
      </c>
      <c r="O70" s="313">
        <v>1422</v>
      </c>
      <c r="P70" s="313">
        <v>1528</v>
      </c>
      <c r="Q70" s="313">
        <v>1435</v>
      </c>
      <c r="R70" s="313">
        <v>1537</v>
      </c>
      <c r="S70" s="313">
        <v>1636</v>
      </c>
      <c r="T70" s="134" t="s">
        <v>192</v>
      </c>
      <c r="AA70" s="148"/>
      <c r="AB70" s="148"/>
      <c r="AC70" s="148"/>
      <c r="AD70" s="148"/>
      <c r="AE70" s="148"/>
      <c r="AF70" s="148"/>
    </row>
    <row r="71" spans="3:32" x14ac:dyDescent="0.2">
      <c r="C71" s="20"/>
      <c r="D71" s="80"/>
      <c r="E71" s="843" t="s">
        <v>42</v>
      </c>
      <c r="F71" s="143" t="s">
        <v>80</v>
      </c>
      <c r="G71" s="33"/>
      <c r="H71" s="34"/>
      <c r="I71" s="35"/>
      <c r="J71" s="315">
        <v>45</v>
      </c>
      <c r="K71" s="315">
        <v>53</v>
      </c>
      <c r="L71" s="315">
        <v>55</v>
      </c>
      <c r="M71" s="315">
        <v>41</v>
      </c>
      <c r="N71" s="315">
        <v>62</v>
      </c>
      <c r="O71" s="315">
        <v>59</v>
      </c>
      <c r="P71" s="315">
        <v>79</v>
      </c>
      <c r="Q71" s="315">
        <v>42</v>
      </c>
      <c r="R71" s="315">
        <v>75</v>
      </c>
      <c r="S71" s="315">
        <v>55</v>
      </c>
      <c r="T71" s="772" t="s">
        <v>192</v>
      </c>
      <c r="AA71" s="148"/>
      <c r="AB71" s="148"/>
      <c r="AC71" s="148"/>
      <c r="AD71" s="148"/>
      <c r="AE71" s="148"/>
      <c r="AF71" s="148"/>
    </row>
    <row r="72" spans="3:32" x14ac:dyDescent="0.2">
      <c r="C72" s="20"/>
      <c r="D72" s="58"/>
      <c r="E72" s="844"/>
      <c r="F72" s="144" t="s">
        <v>81</v>
      </c>
      <c r="G72" s="27"/>
      <c r="H72" s="28"/>
      <c r="I72" s="29"/>
      <c r="J72" s="315">
        <v>89</v>
      </c>
      <c r="K72" s="315">
        <v>100</v>
      </c>
      <c r="L72" s="315">
        <v>85</v>
      </c>
      <c r="M72" s="315">
        <v>103</v>
      </c>
      <c r="N72" s="315">
        <v>100</v>
      </c>
      <c r="O72" s="315">
        <v>84</v>
      </c>
      <c r="P72" s="315">
        <v>85</v>
      </c>
      <c r="Q72" s="315">
        <v>83</v>
      </c>
      <c r="R72" s="315">
        <v>87</v>
      </c>
      <c r="S72" s="315">
        <v>95</v>
      </c>
      <c r="T72" s="773" t="s">
        <v>192</v>
      </c>
      <c r="AA72" s="148"/>
      <c r="AB72" s="148"/>
      <c r="AC72" s="148"/>
      <c r="AD72" s="148"/>
      <c r="AE72" s="148"/>
      <c r="AF72" s="148"/>
    </row>
    <row r="73" spans="3:32" x14ac:dyDescent="0.2">
      <c r="C73" s="20"/>
      <c r="D73" s="58"/>
      <c r="E73" s="845"/>
      <c r="F73" s="144" t="s">
        <v>57</v>
      </c>
      <c r="G73" s="27"/>
      <c r="H73" s="28"/>
      <c r="I73" s="29"/>
      <c r="J73" s="411">
        <v>1465</v>
      </c>
      <c r="K73" s="411">
        <v>1275</v>
      </c>
      <c r="L73" s="411">
        <v>1282</v>
      </c>
      <c r="M73" s="411">
        <v>1223</v>
      </c>
      <c r="N73" s="411">
        <v>1286</v>
      </c>
      <c r="O73" s="411">
        <v>1264</v>
      </c>
      <c r="P73" s="411">
        <v>1345</v>
      </c>
      <c r="Q73" s="411">
        <v>1299</v>
      </c>
      <c r="R73" s="411">
        <v>1355</v>
      </c>
      <c r="S73" s="411">
        <v>1446</v>
      </c>
      <c r="T73" s="774" t="s">
        <v>192</v>
      </c>
      <c r="AA73" s="148"/>
      <c r="AB73" s="148"/>
      <c r="AC73" s="148"/>
      <c r="AD73" s="148"/>
      <c r="AE73" s="148"/>
      <c r="AF73" s="148"/>
    </row>
    <row r="74" spans="3:32" ht="13.5" thickBot="1" x14ac:dyDescent="0.25">
      <c r="C74" s="20"/>
      <c r="D74" s="58"/>
      <c r="E74" s="845"/>
      <c r="F74" s="145" t="s">
        <v>58</v>
      </c>
      <c r="G74" s="38"/>
      <c r="H74" s="39"/>
      <c r="I74" s="40"/>
      <c r="J74" s="317">
        <v>10</v>
      </c>
      <c r="K74" s="317">
        <v>19</v>
      </c>
      <c r="L74" s="317">
        <v>22</v>
      </c>
      <c r="M74" s="317">
        <v>13</v>
      </c>
      <c r="N74" s="317">
        <v>22</v>
      </c>
      <c r="O74" s="317">
        <v>15</v>
      </c>
      <c r="P74" s="317">
        <v>19</v>
      </c>
      <c r="Q74" s="317">
        <v>11</v>
      </c>
      <c r="R74" s="317">
        <v>20</v>
      </c>
      <c r="S74" s="317">
        <v>40</v>
      </c>
      <c r="T74" s="775" t="s">
        <v>192</v>
      </c>
      <c r="AA74" s="148"/>
      <c r="AB74" s="148"/>
      <c r="AC74" s="148"/>
      <c r="AD74" s="148"/>
      <c r="AE74" s="148"/>
      <c r="AF74" s="148"/>
    </row>
    <row r="75" spans="3:32" ht="13.5" x14ac:dyDescent="0.25">
      <c r="D75" s="52" t="s">
        <v>67</v>
      </c>
      <c r="E75" s="53"/>
      <c r="F75" s="53"/>
      <c r="G75" s="53"/>
      <c r="H75" s="53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61" t="s">
        <v>251</v>
      </c>
    </row>
    <row r="76" spans="3:32" ht="14.25" customHeight="1" x14ac:dyDescent="0.2">
      <c r="D76" s="42" t="s">
        <v>40</v>
      </c>
      <c r="E76" s="794" t="s">
        <v>221</v>
      </c>
      <c r="F76" s="794"/>
      <c r="G76" s="794"/>
      <c r="H76" s="794"/>
      <c r="I76" s="794"/>
      <c r="J76" s="794"/>
      <c r="K76" s="794"/>
      <c r="L76" s="794"/>
      <c r="M76" s="794"/>
      <c r="N76" s="794"/>
      <c r="O76" s="794"/>
      <c r="P76" s="794"/>
      <c r="Q76" s="794"/>
      <c r="R76" s="794"/>
      <c r="S76" s="794"/>
      <c r="T76" s="794"/>
    </row>
    <row r="87" spans="5:5" x14ac:dyDescent="0.2">
      <c r="E87" s="400"/>
    </row>
  </sheetData>
  <mergeCells count="25">
    <mergeCell ref="E45:E48"/>
    <mergeCell ref="E76:T76"/>
    <mergeCell ref="E71:E74"/>
    <mergeCell ref="E14:E17"/>
    <mergeCell ref="E19:E22"/>
    <mergeCell ref="E24:E27"/>
    <mergeCell ref="E66:E69"/>
    <mergeCell ref="E61:E64"/>
    <mergeCell ref="E56:E59"/>
    <mergeCell ref="E50:E53"/>
    <mergeCell ref="E29:E32"/>
    <mergeCell ref="E35:E38"/>
    <mergeCell ref="E40:E43"/>
    <mergeCell ref="D7:I11"/>
    <mergeCell ref="L7:L10"/>
    <mergeCell ref="J7:J10"/>
    <mergeCell ref="N7:N10"/>
    <mergeCell ref="M7:M10"/>
    <mergeCell ref="K7:K10"/>
    <mergeCell ref="T7:T10"/>
    <mergeCell ref="O7:O10"/>
    <mergeCell ref="P7:P10"/>
    <mergeCell ref="Q7:Q10"/>
    <mergeCell ref="R7:R10"/>
    <mergeCell ref="S7:S10"/>
  </mergeCells>
  <phoneticPr fontId="0" type="noConversion"/>
  <conditionalFormatting sqref="D6">
    <cfRule type="cellIs" dxfId="41" priority="2" stopIfTrue="1" operator="equal">
      <formula>"   sem poznámku, proč vývojová řada nezačíná jako obvykle - nebo červenou buňku vymazat"</formula>
    </cfRule>
  </conditionalFormatting>
  <conditionalFormatting sqref="G6">
    <cfRule type="expression" dxfId="4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32">
    <pageSetUpPr autoPageBreaks="0"/>
  </sheetPr>
  <dimension ref="B1:AG87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4" hidden="1" customWidth="1"/>
    <col min="3" max="3" width="1.7109375" style="44" customWidth="1"/>
    <col min="4" max="4" width="1.140625" style="44" customWidth="1"/>
    <col min="5" max="5" width="2.140625" style="44" customWidth="1"/>
    <col min="6" max="6" width="1.7109375" style="44" customWidth="1"/>
    <col min="7" max="7" width="15.28515625" style="44" customWidth="1"/>
    <col min="8" max="8" width="12.85546875" style="44" customWidth="1"/>
    <col min="9" max="9" width="3.85546875" style="44" customWidth="1"/>
    <col min="10" max="20" width="8.140625" style="44" customWidth="1"/>
    <col min="21" max="16384" width="9.140625" style="44"/>
  </cols>
  <sheetData>
    <row r="1" spans="2:33" hidden="1" x14ac:dyDescent="0.2"/>
    <row r="2" spans="2:33" hidden="1" x14ac:dyDescent="0.2"/>
    <row r="3" spans="2:33" ht="9" customHeight="1" x14ac:dyDescent="0.2">
      <c r="C3" s="43"/>
    </row>
    <row r="4" spans="2:33" s="45" customFormat="1" ht="15.75" x14ac:dyDescent="0.2">
      <c r="D4" s="15" t="s">
        <v>72</v>
      </c>
      <c r="E4" s="46"/>
      <c r="F4" s="46"/>
      <c r="G4" s="46"/>
      <c r="H4" s="15" t="s">
        <v>76</v>
      </c>
      <c r="I4" s="15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</row>
    <row r="5" spans="2:33" s="45" customFormat="1" ht="15.75" x14ac:dyDescent="0.2">
      <c r="B5" s="232">
        <v>18</v>
      </c>
      <c r="D5" s="54" t="s">
        <v>319</v>
      </c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</row>
    <row r="6" spans="2:33" s="48" customFormat="1" ht="21" customHeight="1" thickBot="1" x14ac:dyDescent="0.25">
      <c r="D6" s="16"/>
      <c r="E6" s="49"/>
      <c r="F6" s="49"/>
      <c r="G6" s="49"/>
      <c r="H6" s="49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17"/>
    </row>
    <row r="7" spans="2:33" ht="6" customHeight="1" x14ac:dyDescent="0.2">
      <c r="C7" s="20"/>
      <c r="D7" s="795" t="s">
        <v>56</v>
      </c>
      <c r="E7" s="796"/>
      <c r="F7" s="796"/>
      <c r="G7" s="796"/>
      <c r="H7" s="796"/>
      <c r="I7" s="797"/>
      <c r="J7" s="804" t="s">
        <v>249</v>
      </c>
      <c r="K7" s="804" t="s">
        <v>255</v>
      </c>
      <c r="L7" s="804" t="s">
        <v>258</v>
      </c>
      <c r="M7" s="804" t="s">
        <v>262</v>
      </c>
      <c r="N7" s="804" t="s">
        <v>264</v>
      </c>
      <c r="O7" s="804" t="s">
        <v>272</v>
      </c>
      <c r="P7" s="804" t="s">
        <v>276</v>
      </c>
      <c r="Q7" s="804" t="s">
        <v>295</v>
      </c>
      <c r="R7" s="804" t="s">
        <v>296</v>
      </c>
      <c r="S7" s="804" t="s">
        <v>304</v>
      </c>
      <c r="T7" s="818" t="s">
        <v>313</v>
      </c>
    </row>
    <row r="8" spans="2:33" ht="6" customHeight="1" x14ac:dyDescent="0.2">
      <c r="C8" s="20"/>
      <c r="D8" s="798"/>
      <c r="E8" s="799"/>
      <c r="F8" s="799"/>
      <c r="G8" s="799"/>
      <c r="H8" s="799"/>
      <c r="I8" s="800"/>
      <c r="J8" s="805"/>
      <c r="K8" s="805"/>
      <c r="L8" s="805"/>
      <c r="M8" s="805"/>
      <c r="N8" s="805"/>
      <c r="O8" s="805"/>
      <c r="P8" s="805"/>
      <c r="Q8" s="805"/>
      <c r="R8" s="805"/>
      <c r="S8" s="805"/>
      <c r="T8" s="819"/>
    </row>
    <row r="9" spans="2:33" ht="6" customHeight="1" x14ac:dyDescent="0.2">
      <c r="C9" s="20"/>
      <c r="D9" s="798"/>
      <c r="E9" s="799"/>
      <c r="F9" s="799"/>
      <c r="G9" s="799"/>
      <c r="H9" s="799"/>
      <c r="I9" s="800"/>
      <c r="J9" s="805"/>
      <c r="K9" s="805"/>
      <c r="L9" s="805"/>
      <c r="M9" s="805"/>
      <c r="N9" s="805"/>
      <c r="O9" s="805"/>
      <c r="P9" s="805"/>
      <c r="Q9" s="805"/>
      <c r="R9" s="805"/>
      <c r="S9" s="805"/>
      <c r="T9" s="819"/>
    </row>
    <row r="10" spans="2:33" ht="6" customHeight="1" x14ac:dyDescent="0.2">
      <c r="C10" s="20"/>
      <c r="D10" s="798"/>
      <c r="E10" s="799"/>
      <c r="F10" s="799"/>
      <c r="G10" s="799"/>
      <c r="H10" s="799"/>
      <c r="I10" s="800"/>
      <c r="J10" s="805"/>
      <c r="K10" s="805"/>
      <c r="L10" s="805"/>
      <c r="M10" s="805"/>
      <c r="N10" s="805"/>
      <c r="O10" s="805"/>
      <c r="P10" s="805"/>
      <c r="Q10" s="805"/>
      <c r="R10" s="805"/>
      <c r="S10" s="805"/>
      <c r="T10" s="819"/>
    </row>
    <row r="11" spans="2:33" ht="15" customHeight="1" thickBot="1" x14ac:dyDescent="0.25">
      <c r="C11" s="20"/>
      <c r="D11" s="801"/>
      <c r="E11" s="802"/>
      <c r="F11" s="802"/>
      <c r="G11" s="802"/>
      <c r="H11" s="802"/>
      <c r="I11" s="803"/>
      <c r="J11" s="97"/>
      <c r="K11" s="97"/>
      <c r="L11" s="97"/>
      <c r="M11" s="97"/>
      <c r="N11" s="97"/>
      <c r="O11" s="97"/>
      <c r="P11" s="97"/>
      <c r="Q11" s="18"/>
      <c r="R11" s="18"/>
      <c r="S11" s="18"/>
      <c r="T11" s="124"/>
    </row>
    <row r="12" spans="2:33" ht="14.25" thickTop="1" thickBot="1" x14ac:dyDescent="0.25">
      <c r="C12" s="20"/>
      <c r="D12" s="81" t="s">
        <v>51</v>
      </c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138"/>
      <c r="R12" s="330"/>
      <c r="S12" s="330"/>
      <c r="T12" s="83"/>
    </row>
    <row r="13" spans="2:33" x14ac:dyDescent="0.2">
      <c r="C13" s="20"/>
      <c r="D13" s="84"/>
      <c r="E13" s="85" t="s">
        <v>52</v>
      </c>
      <c r="F13" s="85"/>
      <c r="G13" s="85"/>
      <c r="H13" s="86"/>
      <c r="I13" s="87"/>
      <c r="J13" s="313">
        <v>30873</v>
      </c>
      <c r="K13" s="313">
        <v>27035</v>
      </c>
      <c r="L13" s="313">
        <v>24929</v>
      </c>
      <c r="M13" s="313">
        <v>23010</v>
      </c>
      <c r="N13" s="313">
        <v>21476</v>
      </c>
      <c r="O13" s="313">
        <v>20762</v>
      </c>
      <c r="P13" s="313">
        <v>18517</v>
      </c>
      <c r="Q13" s="133">
        <v>16857</v>
      </c>
      <c r="R13" s="133">
        <v>15750</v>
      </c>
      <c r="S13" s="133">
        <v>15604</v>
      </c>
      <c r="T13" s="552">
        <v>16038</v>
      </c>
      <c r="AA13" s="148"/>
      <c r="AB13" s="148"/>
      <c r="AC13" s="148"/>
      <c r="AD13" s="148"/>
      <c r="AE13" s="148"/>
      <c r="AF13" s="148"/>
      <c r="AG13" s="148"/>
    </row>
    <row r="14" spans="2:33" x14ac:dyDescent="0.2">
      <c r="C14" s="20"/>
      <c r="D14" s="80"/>
      <c r="E14" s="843" t="s">
        <v>42</v>
      </c>
      <c r="F14" s="143" t="s">
        <v>80</v>
      </c>
      <c r="G14" s="33"/>
      <c r="H14" s="34"/>
      <c r="I14" s="35"/>
      <c r="J14" s="314">
        <v>87</v>
      </c>
      <c r="K14" s="314">
        <v>25</v>
      </c>
      <c r="L14" s="314">
        <v>32</v>
      </c>
      <c r="M14" s="314">
        <v>40</v>
      </c>
      <c r="N14" s="314">
        <v>39</v>
      </c>
      <c r="O14" s="314">
        <v>35</v>
      </c>
      <c r="P14" s="314">
        <v>33</v>
      </c>
      <c r="Q14" s="245">
        <v>33</v>
      </c>
      <c r="R14" s="245">
        <v>22</v>
      </c>
      <c r="S14" s="245">
        <v>31</v>
      </c>
      <c r="T14" s="553">
        <v>38</v>
      </c>
      <c r="AA14" s="148"/>
      <c r="AB14" s="148"/>
      <c r="AC14" s="148"/>
      <c r="AD14" s="148"/>
      <c r="AE14" s="148"/>
      <c r="AF14" s="148"/>
    </row>
    <row r="15" spans="2:33" ht="15" x14ac:dyDescent="0.2">
      <c r="C15" s="20"/>
      <c r="D15" s="58"/>
      <c r="E15" s="844"/>
      <c r="F15" s="144" t="s">
        <v>190</v>
      </c>
      <c r="G15" s="27"/>
      <c r="H15" s="28"/>
      <c r="I15" s="29"/>
      <c r="J15" s="315">
        <v>1501</v>
      </c>
      <c r="K15" s="315">
        <v>1666</v>
      </c>
      <c r="L15" s="315">
        <v>1936</v>
      </c>
      <c r="M15" s="315">
        <v>2000</v>
      </c>
      <c r="N15" s="315">
        <v>2187</v>
      </c>
      <c r="O15" s="315">
        <v>2503</v>
      </c>
      <c r="P15" s="315">
        <v>2573</v>
      </c>
      <c r="Q15" s="246">
        <v>2588</v>
      </c>
      <c r="R15" s="246">
        <v>2708</v>
      </c>
      <c r="S15" s="246">
        <v>2748</v>
      </c>
      <c r="T15" s="554">
        <v>2693</v>
      </c>
      <c r="AA15" s="148"/>
      <c r="AB15" s="148"/>
      <c r="AC15" s="148"/>
      <c r="AD15" s="148"/>
      <c r="AE15" s="148"/>
      <c r="AF15" s="148"/>
    </row>
    <row r="16" spans="2:33" ht="15" x14ac:dyDescent="0.2">
      <c r="C16" s="20"/>
      <c r="D16" s="58"/>
      <c r="E16" s="847"/>
      <c r="F16" s="144" t="s">
        <v>191</v>
      </c>
      <c r="G16" s="27"/>
      <c r="H16" s="28"/>
      <c r="I16" s="29"/>
      <c r="J16" s="316">
        <v>9646</v>
      </c>
      <c r="K16" s="316">
        <v>9535</v>
      </c>
      <c r="L16" s="316">
        <v>9440</v>
      </c>
      <c r="M16" s="316">
        <v>9579</v>
      </c>
      <c r="N16" s="316">
        <v>9069</v>
      </c>
      <c r="O16" s="316">
        <v>8991</v>
      </c>
      <c r="P16" s="316">
        <v>8509</v>
      </c>
      <c r="Q16" s="247">
        <v>8085</v>
      </c>
      <c r="R16" s="247">
        <v>7859</v>
      </c>
      <c r="S16" s="247">
        <v>7961</v>
      </c>
      <c r="T16" s="555">
        <v>8143</v>
      </c>
      <c r="AA16" s="148"/>
      <c r="AB16" s="148"/>
      <c r="AC16" s="148"/>
      <c r="AD16" s="148"/>
      <c r="AE16" s="148"/>
      <c r="AF16" s="148"/>
    </row>
    <row r="17" spans="3:32" ht="13.5" thickBot="1" x14ac:dyDescent="0.25">
      <c r="C17" s="20"/>
      <c r="D17" s="58"/>
      <c r="E17" s="847"/>
      <c r="F17" s="145" t="s">
        <v>58</v>
      </c>
      <c r="G17" s="38"/>
      <c r="H17" s="39"/>
      <c r="I17" s="40"/>
      <c r="J17" s="317">
        <v>19639</v>
      </c>
      <c r="K17" s="317">
        <v>15809</v>
      </c>
      <c r="L17" s="317">
        <v>13521</v>
      </c>
      <c r="M17" s="317">
        <v>11391</v>
      </c>
      <c r="N17" s="317">
        <v>10181</v>
      </c>
      <c r="O17" s="317">
        <v>9233</v>
      </c>
      <c r="P17" s="317">
        <v>7402</v>
      </c>
      <c r="Q17" s="248">
        <v>6151</v>
      </c>
      <c r="R17" s="248">
        <v>5161</v>
      </c>
      <c r="S17" s="248">
        <v>4864</v>
      </c>
      <c r="T17" s="556">
        <v>5164</v>
      </c>
      <c r="AA17" s="148"/>
      <c r="AB17" s="148"/>
      <c r="AC17" s="148"/>
      <c r="AD17" s="148"/>
      <c r="AE17" s="148"/>
      <c r="AF17" s="148"/>
    </row>
    <row r="18" spans="3:32" x14ac:dyDescent="0.2">
      <c r="C18" s="20"/>
      <c r="D18" s="90"/>
      <c r="E18" s="91" t="s">
        <v>88</v>
      </c>
      <c r="F18" s="91"/>
      <c r="G18" s="91"/>
      <c r="H18" s="92"/>
      <c r="I18" s="93"/>
      <c r="J18" s="318">
        <v>18360</v>
      </c>
      <c r="K18" s="318">
        <v>16272</v>
      </c>
      <c r="L18" s="318">
        <v>15166</v>
      </c>
      <c r="M18" s="318">
        <v>13241</v>
      </c>
      <c r="N18" s="318">
        <v>12050</v>
      </c>
      <c r="O18" s="318">
        <v>11033</v>
      </c>
      <c r="P18" s="318">
        <v>9168</v>
      </c>
      <c r="Q18" s="129">
        <v>7752</v>
      </c>
      <c r="R18" s="129">
        <v>6713</v>
      </c>
      <c r="S18" s="129">
        <v>6368</v>
      </c>
      <c r="T18" s="557">
        <v>6442</v>
      </c>
      <c r="AA18" s="148"/>
      <c r="AB18" s="148"/>
      <c r="AC18" s="148"/>
      <c r="AD18" s="148"/>
      <c r="AE18" s="148"/>
      <c r="AF18" s="148"/>
    </row>
    <row r="19" spans="3:32" x14ac:dyDescent="0.2">
      <c r="C19" s="20"/>
      <c r="D19" s="80"/>
      <c r="E19" s="843" t="s">
        <v>42</v>
      </c>
      <c r="F19" s="143" t="s">
        <v>80</v>
      </c>
      <c r="G19" s="33"/>
      <c r="H19" s="34"/>
      <c r="I19" s="35"/>
      <c r="J19" s="314">
        <v>58</v>
      </c>
      <c r="K19" s="314">
        <v>0</v>
      </c>
      <c r="L19" s="314">
        <v>0</v>
      </c>
      <c r="M19" s="314">
        <v>0</v>
      </c>
      <c r="N19" s="314">
        <v>0</v>
      </c>
      <c r="O19" s="314">
        <v>0</v>
      </c>
      <c r="P19" s="314">
        <v>0</v>
      </c>
      <c r="Q19" s="245">
        <v>0</v>
      </c>
      <c r="R19" s="245">
        <v>0</v>
      </c>
      <c r="S19" s="245">
        <v>0</v>
      </c>
      <c r="T19" s="553">
        <v>0</v>
      </c>
      <c r="AA19" s="148"/>
      <c r="AB19" s="148"/>
      <c r="AC19" s="148"/>
      <c r="AD19" s="148"/>
      <c r="AE19" s="148"/>
      <c r="AF19" s="148"/>
    </row>
    <row r="20" spans="3:32" x14ac:dyDescent="0.2">
      <c r="C20" s="20"/>
      <c r="D20" s="58"/>
      <c r="E20" s="844"/>
      <c r="F20" s="144" t="s">
        <v>81</v>
      </c>
      <c r="G20" s="27"/>
      <c r="H20" s="28"/>
      <c r="I20" s="29"/>
      <c r="J20" s="315">
        <v>998</v>
      </c>
      <c r="K20" s="315">
        <v>1033</v>
      </c>
      <c r="L20" s="315">
        <v>1229</v>
      </c>
      <c r="M20" s="315">
        <v>1270</v>
      </c>
      <c r="N20" s="315">
        <v>1394</v>
      </c>
      <c r="O20" s="315">
        <v>1551</v>
      </c>
      <c r="P20" s="315">
        <v>1602</v>
      </c>
      <c r="Q20" s="246">
        <v>1622</v>
      </c>
      <c r="R20" s="246">
        <v>1731</v>
      </c>
      <c r="S20" s="246">
        <v>1736</v>
      </c>
      <c r="T20" s="554">
        <v>1699</v>
      </c>
      <c r="AA20" s="148"/>
      <c r="AB20" s="148"/>
      <c r="AC20" s="148"/>
      <c r="AD20" s="148"/>
      <c r="AE20" s="148"/>
      <c r="AF20" s="148"/>
    </row>
    <row r="21" spans="3:32" x14ac:dyDescent="0.2">
      <c r="C21" s="20"/>
      <c r="D21" s="58"/>
      <c r="E21" s="847"/>
      <c r="F21" s="144" t="s">
        <v>57</v>
      </c>
      <c r="G21" s="27"/>
      <c r="H21" s="28"/>
      <c r="I21" s="29"/>
      <c r="J21" s="316">
        <v>5458</v>
      </c>
      <c r="K21" s="316">
        <v>5219</v>
      </c>
      <c r="L21" s="316">
        <v>5142</v>
      </c>
      <c r="M21" s="316">
        <v>4487</v>
      </c>
      <c r="N21" s="316">
        <v>4164</v>
      </c>
      <c r="O21" s="316">
        <v>3666</v>
      </c>
      <c r="P21" s="316">
        <v>3205</v>
      </c>
      <c r="Q21" s="247">
        <v>2731</v>
      </c>
      <c r="R21" s="247">
        <v>2434</v>
      </c>
      <c r="S21" s="247">
        <v>2333</v>
      </c>
      <c r="T21" s="555">
        <v>2254</v>
      </c>
      <c r="AA21" s="148"/>
      <c r="AB21" s="148"/>
      <c r="AC21" s="148"/>
      <c r="AD21" s="148"/>
      <c r="AE21" s="148"/>
      <c r="AF21" s="148"/>
    </row>
    <row r="22" spans="3:32" ht="13.5" thickBot="1" x14ac:dyDescent="0.25">
      <c r="C22" s="20"/>
      <c r="D22" s="58"/>
      <c r="E22" s="847"/>
      <c r="F22" s="145" t="s">
        <v>58</v>
      </c>
      <c r="G22" s="38"/>
      <c r="H22" s="39"/>
      <c r="I22" s="40"/>
      <c r="J22" s="317">
        <v>11846</v>
      </c>
      <c r="K22" s="317">
        <v>10020</v>
      </c>
      <c r="L22" s="317">
        <v>8795</v>
      </c>
      <c r="M22" s="317">
        <v>7484</v>
      </c>
      <c r="N22" s="317">
        <v>6492</v>
      </c>
      <c r="O22" s="317">
        <v>5816</v>
      </c>
      <c r="P22" s="317">
        <v>4361</v>
      </c>
      <c r="Q22" s="248">
        <v>3399</v>
      </c>
      <c r="R22" s="248">
        <v>2548</v>
      </c>
      <c r="S22" s="248">
        <v>2299</v>
      </c>
      <c r="T22" s="556">
        <v>2489</v>
      </c>
      <c r="AA22" s="148"/>
      <c r="AB22" s="148"/>
      <c r="AC22" s="148"/>
      <c r="AD22" s="148"/>
      <c r="AE22" s="148"/>
      <c r="AF22" s="148"/>
    </row>
    <row r="23" spans="3:32" x14ac:dyDescent="0.2">
      <c r="C23" s="20"/>
      <c r="D23" s="90"/>
      <c r="E23" s="91" t="s">
        <v>260</v>
      </c>
      <c r="F23" s="91"/>
      <c r="G23" s="91"/>
      <c r="H23" s="92"/>
      <c r="I23" s="93"/>
      <c r="J23" s="319">
        <v>12357</v>
      </c>
      <c r="K23" s="319">
        <v>10503</v>
      </c>
      <c r="L23" s="319">
        <v>9485</v>
      </c>
      <c r="M23" s="319">
        <v>9417</v>
      </c>
      <c r="N23" s="319">
        <v>9058</v>
      </c>
      <c r="O23" s="319">
        <v>9344</v>
      </c>
      <c r="P23" s="319">
        <v>9032</v>
      </c>
      <c r="Q23" s="131">
        <v>8756</v>
      </c>
      <c r="R23" s="131">
        <v>8731</v>
      </c>
      <c r="S23" s="131">
        <v>8906</v>
      </c>
      <c r="T23" s="558">
        <v>9251</v>
      </c>
      <c r="AA23" s="148"/>
      <c r="AB23" s="148"/>
      <c r="AC23" s="148"/>
      <c r="AD23" s="148"/>
      <c r="AE23" s="148"/>
      <c r="AF23" s="148"/>
    </row>
    <row r="24" spans="3:32" x14ac:dyDescent="0.2">
      <c r="C24" s="20"/>
      <c r="D24" s="80"/>
      <c r="E24" s="843" t="s">
        <v>42</v>
      </c>
      <c r="F24" s="143" t="s">
        <v>80</v>
      </c>
      <c r="G24" s="33"/>
      <c r="H24" s="34"/>
      <c r="I24" s="35"/>
      <c r="J24" s="314">
        <v>29</v>
      </c>
      <c r="K24" s="314">
        <v>25</v>
      </c>
      <c r="L24" s="314">
        <v>32</v>
      </c>
      <c r="M24" s="314">
        <v>40</v>
      </c>
      <c r="N24" s="314">
        <v>39</v>
      </c>
      <c r="O24" s="314">
        <v>35</v>
      </c>
      <c r="P24" s="314">
        <v>33</v>
      </c>
      <c r="Q24" s="245">
        <v>33</v>
      </c>
      <c r="R24" s="245">
        <v>22</v>
      </c>
      <c r="S24" s="245">
        <v>31</v>
      </c>
      <c r="T24" s="553">
        <v>38</v>
      </c>
      <c r="AA24" s="148"/>
      <c r="AB24" s="148"/>
      <c r="AC24" s="148"/>
      <c r="AD24" s="148"/>
      <c r="AE24" s="148"/>
      <c r="AF24" s="148"/>
    </row>
    <row r="25" spans="3:32" x14ac:dyDescent="0.2">
      <c r="C25" s="20"/>
      <c r="D25" s="58"/>
      <c r="E25" s="844"/>
      <c r="F25" s="144" t="s">
        <v>81</v>
      </c>
      <c r="G25" s="27"/>
      <c r="H25" s="28"/>
      <c r="I25" s="29"/>
      <c r="J25" s="315">
        <v>503</v>
      </c>
      <c r="K25" s="315">
        <v>633</v>
      </c>
      <c r="L25" s="315">
        <v>707</v>
      </c>
      <c r="M25" s="315">
        <v>730</v>
      </c>
      <c r="N25" s="315">
        <v>793</v>
      </c>
      <c r="O25" s="315">
        <v>933</v>
      </c>
      <c r="P25" s="315">
        <v>954</v>
      </c>
      <c r="Q25" s="246">
        <v>941</v>
      </c>
      <c r="R25" s="246">
        <v>965</v>
      </c>
      <c r="S25" s="246">
        <v>997</v>
      </c>
      <c r="T25" s="554">
        <v>994</v>
      </c>
      <c r="AA25" s="148"/>
      <c r="AB25" s="148"/>
      <c r="AC25" s="148"/>
      <c r="AD25" s="148"/>
      <c r="AE25" s="148"/>
      <c r="AF25" s="148"/>
    </row>
    <row r="26" spans="3:32" x14ac:dyDescent="0.2">
      <c r="C26" s="20"/>
      <c r="D26" s="58"/>
      <c r="E26" s="847"/>
      <c r="F26" s="144" t="s">
        <v>57</v>
      </c>
      <c r="G26" s="27"/>
      <c r="H26" s="28"/>
      <c r="I26" s="29"/>
      <c r="J26" s="316">
        <v>4032</v>
      </c>
      <c r="K26" s="316">
        <v>4056</v>
      </c>
      <c r="L26" s="316">
        <v>4020</v>
      </c>
      <c r="M26" s="316">
        <v>4740</v>
      </c>
      <c r="N26" s="316">
        <v>4537</v>
      </c>
      <c r="O26" s="316">
        <v>4959</v>
      </c>
      <c r="P26" s="316">
        <v>5004</v>
      </c>
      <c r="Q26" s="247">
        <v>5030</v>
      </c>
      <c r="R26" s="247">
        <v>5131</v>
      </c>
      <c r="S26" s="247">
        <v>5313</v>
      </c>
      <c r="T26" s="555">
        <v>5544</v>
      </c>
      <c r="AA26" s="148"/>
      <c r="AB26" s="148"/>
      <c r="AC26" s="148"/>
      <c r="AD26" s="148"/>
      <c r="AE26" s="148"/>
      <c r="AF26" s="148"/>
    </row>
    <row r="27" spans="3:32" ht="13.5" thickBot="1" x14ac:dyDescent="0.25">
      <c r="C27" s="20"/>
      <c r="D27" s="58"/>
      <c r="E27" s="847"/>
      <c r="F27" s="145" t="s">
        <v>58</v>
      </c>
      <c r="G27" s="38"/>
      <c r="H27" s="39"/>
      <c r="I27" s="40"/>
      <c r="J27" s="317">
        <v>7793</v>
      </c>
      <c r="K27" s="317">
        <v>5789</v>
      </c>
      <c r="L27" s="317">
        <v>4726</v>
      </c>
      <c r="M27" s="317">
        <v>3907</v>
      </c>
      <c r="N27" s="317">
        <v>3689</v>
      </c>
      <c r="O27" s="317">
        <v>3417</v>
      </c>
      <c r="P27" s="317">
        <v>3041</v>
      </c>
      <c r="Q27" s="248">
        <v>2752</v>
      </c>
      <c r="R27" s="248">
        <v>2613</v>
      </c>
      <c r="S27" s="248">
        <v>2565</v>
      </c>
      <c r="T27" s="556">
        <v>2675</v>
      </c>
      <c r="AA27" s="148"/>
      <c r="AB27" s="148"/>
      <c r="AC27" s="148"/>
      <c r="AD27" s="148"/>
      <c r="AE27" s="148"/>
      <c r="AF27" s="148"/>
    </row>
    <row r="28" spans="3:32" x14ac:dyDescent="0.2">
      <c r="C28" s="20"/>
      <c r="D28" s="21"/>
      <c r="E28" s="94" t="s">
        <v>89</v>
      </c>
      <c r="F28" s="94"/>
      <c r="G28" s="94"/>
      <c r="H28" s="95"/>
      <c r="I28" s="96"/>
      <c r="J28" s="313">
        <v>156</v>
      </c>
      <c r="K28" s="313">
        <v>260</v>
      </c>
      <c r="L28" s="313">
        <v>278</v>
      </c>
      <c r="M28" s="313">
        <v>352</v>
      </c>
      <c r="N28" s="313">
        <v>368</v>
      </c>
      <c r="O28" s="313">
        <v>385</v>
      </c>
      <c r="P28" s="313">
        <v>317</v>
      </c>
      <c r="Q28" s="133">
        <v>349</v>
      </c>
      <c r="R28" s="133">
        <v>306</v>
      </c>
      <c r="S28" s="133">
        <v>330</v>
      </c>
      <c r="T28" s="552">
        <v>345</v>
      </c>
      <c r="AA28" s="148"/>
      <c r="AB28" s="148"/>
      <c r="AC28" s="148"/>
      <c r="AD28" s="148"/>
      <c r="AE28" s="148"/>
      <c r="AF28" s="148"/>
    </row>
    <row r="29" spans="3:32" x14ac:dyDescent="0.2">
      <c r="C29" s="20"/>
      <c r="D29" s="80"/>
      <c r="E29" s="843" t="s">
        <v>42</v>
      </c>
      <c r="F29" s="143" t="s">
        <v>80</v>
      </c>
      <c r="G29" s="33"/>
      <c r="H29" s="34"/>
      <c r="I29" s="35"/>
      <c r="J29" s="315">
        <v>0</v>
      </c>
      <c r="K29" s="315">
        <v>0</v>
      </c>
      <c r="L29" s="315">
        <v>0</v>
      </c>
      <c r="M29" s="315">
        <v>0</v>
      </c>
      <c r="N29" s="315">
        <v>0</v>
      </c>
      <c r="O29" s="315">
        <v>0</v>
      </c>
      <c r="P29" s="315">
        <v>0</v>
      </c>
      <c r="Q29" s="246">
        <v>0</v>
      </c>
      <c r="R29" s="246">
        <v>0</v>
      </c>
      <c r="S29" s="246">
        <v>0</v>
      </c>
      <c r="T29" s="554">
        <v>0</v>
      </c>
      <c r="AA29" s="148"/>
      <c r="AB29" s="148"/>
      <c r="AC29" s="148"/>
      <c r="AD29" s="148"/>
      <c r="AE29" s="148"/>
      <c r="AF29" s="148"/>
    </row>
    <row r="30" spans="3:32" x14ac:dyDescent="0.2">
      <c r="C30" s="20"/>
      <c r="D30" s="58"/>
      <c r="E30" s="844"/>
      <c r="F30" s="144" t="s">
        <v>81</v>
      </c>
      <c r="G30" s="27"/>
      <c r="H30" s="28"/>
      <c r="I30" s="29"/>
      <c r="J30" s="315">
        <v>0</v>
      </c>
      <c r="K30" s="315">
        <v>0</v>
      </c>
      <c r="L30" s="315">
        <v>0</v>
      </c>
      <c r="M30" s="315">
        <v>0</v>
      </c>
      <c r="N30" s="315">
        <v>0</v>
      </c>
      <c r="O30" s="315">
        <v>19</v>
      </c>
      <c r="P30" s="315">
        <v>17</v>
      </c>
      <c r="Q30" s="246">
        <v>25</v>
      </c>
      <c r="R30" s="246">
        <v>12</v>
      </c>
      <c r="S30" s="246">
        <v>15</v>
      </c>
      <c r="T30" s="554">
        <v>0</v>
      </c>
      <c r="AA30" s="148"/>
      <c r="AB30" s="148"/>
      <c r="AC30" s="148"/>
      <c r="AD30" s="148"/>
      <c r="AE30" s="148"/>
      <c r="AF30" s="148"/>
    </row>
    <row r="31" spans="3:32" x14ac:dyDescent="0.2">
      <c r="C31" s="20"/>
      <c r="D31" s="58"/>
      <c r="E31" s="847"/>
      <c r="F31" s="144" t="s">
        <v>57</v>
      </c>
      <c r="G31" s="27"/>
      <c r="H31" s="28"/>
      <c r="I31" s="29"/>
      <c r="J31" s="316">
        <v>156</v>
      </c>
      <c r="K31" s="316">
        <v>260</v>
      </c>
      <c r="L31" s="316">
        <v>278</v>
      </c>
      <c r="M31" s="316">
        <v>352</v>
      </c>
      <c r="N31" s="316">
        <v>368</v>
      </c>
      <c r="O31" s="316">
        <v>366</v>
      </c>
      <c r="P31" s="316">
        <v>300</v>
      </c>
      <c r="Q31" s="247">
        <v>324</v>
      </c>
      <c r="R31" s="247">
        <v>294</v>
      </c>
      <c r="S31" s="247">
        <v>315</v>
      </c>
      <c r="T31" s="555">
        <v>345</v>
      </c>
      <c r="AA31" s="148"/>
      <c r="AB31" s="148"/>
      <c r="AC31" s="148"/>
      <c r="AD31" s="148"/>
      <c r="AE31" s="148"/>
      <c r="AF31" s="148"/>
    </row>
    <row r="32" spans="3:32" ht="13.5" thickBot="1" x14ac:dyDescent="0.25">
      <c r="C32" s="20"/>
      <c r="D32" s="58"/>
      <c r="E32" s="847"/>
      <c r="F32" s="145" t="s">
        <v>58</v>
      </c>
      <c r="G32" s="38"/>
      <c r="H32" s="39"/>
      <c r="I32" s="40"/>
      <c r="J32" s="317">
        <v>0</v>
      </c>
      <c r="K32" s="317">
        <v>0</v>
      </c>
      <c r="L32" s="317">
        <v>0</v>
      </c>
      <c r="M32" s="317">
        <v>0</v>
      </c>
      <c r="N32" s="317">
        <v>0</v>
      </c>
      <c r="O32" s="317">
        <v>0</v>
      </c>
      <c r="P32" s="317">
        <v>0</v>
      </c>
      <c r="Q32" s="248">
        <v>0</v>
      </c>
      <c r="R32" s="248">
        <v>0</v>
      </c>
      <c r="S32" s="248">
        <v>0</v>
      </c>
      <c r="T32" s="556">
        <v>0</v>
      </c>
      <c r="AA32" s="148"/>
      <c r="AB32" s="148"/>
      <c r="AC32" s="148"/>
      <c r="AD32" s="148"/>
      <c r="AE32" s="148"/>
      <c r="AF32" s="148"/>
    </row>
    <row r="33" spans="3:32" ht="13.5" thickBot="1" x14ac:dyDescent="0.25">
      <c r="C33" s="20"/>
      <c r="D33" s="73" t="s">
        <v>53</v>
      </c>
      <c r="E33" s="74"/>
      <c r="F33" s="74"/>
      <c r="G33" s="74"/>
      <c r="H33" s="74"/>
      <c r="I33" s="74"/>
      <c r="J33" s="249"/>
      <c r="K33" s="249"/>
      <c r="L33" s="249"/>
      <c r="M33" s="249"/>
      <c r="N33" s="249"/>
      <c r="O33" s="249"/>
      <c r="P33" s="249"/>
      <c r="Q33" s="559"/>
      <c r="R33" s="699"/>
      <c r="S33" s="699"/>
      <c r="T33" s="249"/>
      <c r="AA33" s="148"/>
      <c r="AB33" s="148"/>
      <c r="AC33" s="148"/>
      <c r="AD33" s="148"/>
      <c r="AE33" s="148"/>
      <c r="AF33" s="148"/>
    </row>
    <row r="34" spans="3:32" x14ac:dyDescent="0.2">
      <c r="C34" s="20"/>
      <c r="D34" s="84"/>
      <c r="E34" s="85" t="s">
        <v>52</v>
      </c>
      <c r="F34" s="85"/>
      <c r="G34" s="85"/>
      <c r="H34" s="86"/>
      <c r="I34" s="87"/>
      <c r="J34" s="313">
        <v>10928</v>
      </c>
      <c r="K34" s="313">
        <v>9656</v>
      </c>
      <c r="L34" s="313">
        <v>9651</v>
      </c>
      <c r="M34" s="313">
        <v>8620</v>
      </c>
      <c r="N34" s="313">
        <v>8024</v>
      </c>
      <c r="O34" s="313">
        <v>8218</v>
      </c>
      <c r="P34" s="313">
        <v>6725</v>
      </c>
      <c r="Q34" s="133">
        <v>6004</v>
      </c>
      <c r="R34" s="133">
        <v>6088</v>
      </c>
      <c r="S34" s="133">
        <v>5998</v>
      </c>
      <c r="T34" s="552">
        <v>6766</v>
      </c>
      <c r="AA34" s="148"/>
      <c r="AB34" s="148"/>
      <c r="AC34" s="148"/>
      <c r="AD34" s="148"/>
      <c r="AE34" s="148"/>
      <c r="AF34" s="148"/>
    </row>
    <row r="35" spans="3:32" x14ac:dyDescent="0.2">
      <c r="C35" s="20"/>
      <c r="D35" s="80"/>
      <c r="E35" s="843" t="s">
        <v>42</v>
      </c>
      <c r="F35" s="143" t="s">
        <v>80</v>
      </c>
      <c r="G35" s="33"/>
      <c r="H35" s="34"/>
      <c r="I35" s="35"/>
      <c r="J35" s="314">
        <v>20</v>
      </c>
      <c r="K35" s="314">
        <v>9</v>
      </c>
      <c r="L35" s="314">
        <v>22</v>
      </c>
      <c r="M35" s="314">
        <v>16</v>
      </c>
      <c r="N35" s="314">
        <v>21</v>
      </c>
      <c r="O35" s="314">
        <v>20</v>
      </c>
      <c r="P35" s="314">
        <v>16</v>
      </c>
      <c r="Q35" s="245">
        <v>17</v>
      </c>
      <c r="R35" s="245">
        <v>8</v>
      </c>
      <c r="S35" s="245">
        <v>22</v>
      </c>
      <c r="T35" s="553">
        <v>17</v>
      </c>
      <c r="AA35" s="148"/>
      <c r="AB35" s="148"/>
      <c r="AC35" s="148"/>
      <c r="AD35" s="148"/>
      <c r="AE35" s="148"/>
      <c r="AF35" s="148"/>
    </row>
    <row r="36" spans="3:32" ht="15" x14ac:dyDescent="0.2">
      <c r="C36" s="20"/>
      <c r="D36" s="58"/>
      <c r="E36" s="844"/>
      <c r="F36" s="144" t="s">
        <v>190</v>
      </c>
      <c r="G36" s="27"/>
      <c r="H36" s="28"/>
      <c r="I36" s="29"/>
      <c r="J36" s="315">
        <v>622</v>
      </c>
      <c r="K36" s="315">
        <v>623</v>
      </c>
      <c r="L36" s="315">
        <v>696</v>
      </c>
      <c r="M36" s="315">
        <v>792</v>
      </c>
      <c r="N36" s="315">
        <v>837</v>
      </c>
      <c r="O36" s="315">
        <v>935</v>
      </c>
      <c r="P36" s="315">
        <v>1048</v>
      </c>
      <c r="Q36" s="246">
        <v>1089</v>
      </c>
      <c r="R36" s="246">
        <v>1097</v>
      </c>
      <c r="S36" s="246">
        <v>1149</v>
      </c>
      <c r="T36" s="554">
        <v>1074</v>
      </c>
      <c r="AA36" s="148"/>
      <c r="AB36" s="148"/>
      <c r="AC36" s="148"/>
      <c r="AD36" s="148"/>
      <c r="AE36" s="148"/>
      <c r="AF36" s="148"/>
    </row>
    <row r="37" spans="3:32" ht="15" x14ac:dyDescent="0.2">
      <c r="C37" s="20"/>
      <c r="D37" s="58"/>
      <c r="E37" s="845"/>
      <c r="F37" s="144" t="s">
        <v>191</v>
      </c>
      <c r="G37" s="27"/>
      <c r="H37" s="28"/>
      <c r="I37" s="29"/>
      <c r="J37" s="316">
        <v>2772</v>
      </c>
      <c r="K37" s="316">
        <v>2876</v>
      </c>
      <c r="L37" s="316">
        <v>2926</v>
      </c>
      <c r="M37" s="316">
        <v>2946</v>
      </c>
      <c r="N37" s="316">
        <v>2771</v>
      </c>
      <c r="O37" s="316">
        <v>2845</v>
      </c>
      <c r="P37" s="316">
        <v>2711</v>
      </c>
      <c r="Q37" s="247">
        <v>2460</v>
      </c>
      <c r="R37" s="247">
        <v>2639</v>
      </c>
      <c r="S37" s="247">
        <v>2669</v>
      </c>
      <c r="T37" s="555">
        <v>2959</v>
      </c>
      <c r="AA37" s="148"/>
      <c r="AB37" s="148"/>
      <c r="AC37" s="148"/>
      <c r="AD37" s="148"/>
      <c r="AE37" s="148"/>
      <c r="AF37" s="148"/>
    </row>
    <row r="38" spans="3:32" ht="13.5" thickBot="1" x14ac:dyDescent="0.25">
      <c r="C38" s="20"/>
      <c r="D38" s="58"/>
      <c r="E38" s="845"/>
      <c r="F38" s="145" t="s">
        <v>58</v>
      </c>
      <c r="G38" s="38"/>
      <c r="H38" s="39"/>
      <c r="I38" s="40"/>
      <c r="J38" s="317">
        <v>7514</v>
      </c>
      <c r="K38" s="317">
        <v>6148</v>
      </c>
      <c r="L38" s="317">
        <v>6007</v>
      </c>
      <c r="M38" s="317">
        <v>4866</v>
      </c>
      <c r="N38" s="317">
        <v>4395</v>
      </c>
      <c r="O38" s="317">
        <v>4418</v>
      </c>
      <c r="P38" s="317">
        <v>2950</v>
      </c>
      <c r="Q38" s="248">
        <v>2438</v>
      </c>
      <c r="R38" s="248">
        <v>2344</v>
      </c>
      <c r="S38" s="248">
        <v>2158</v>
      </c>
      <c r="T38" s="556">
        <v>2716</v>
      </c>
      <c r="AA38" s="148"/>
      <c r="AB38" s="148"/>
      <c r="AC38" s="148"/>
      <c r="AD38" s="148"/>
      <c r="AE38" s="148"/>
      <c r="AF38" s="148"/>
    </row>
    <row r="39" spans="3:32" x14ac:dyDescent="0.2">
      <c r="C39" s="20"/>
      <c r="D39" s="90"/>
      <c r="E39" s="91" t="s">
        <v>88</v>
      </c>
      <c r="F39" s="91"/>
      <c r="G39" s="91"/>
      <c r="H39" s="92"/>
      <c r="I39" s="93"/>
      <c r="J39" s="318">
        <v>6983</v>
      </c>
      <c r="K39" s="318">
        <v>6357</v>
      </c>
      <c r="L39" s="318">
        <v>6303</v>
      </c>
      <c r="M39" s="318">
        <v>5061</v>
      </c>
      <c r="N39" s="318">
        <v>4718</v>
      </c>
      <c r="O39" s="318">
        <v>4554</v>
      </c>
      <c r="P39" s="318">
        <v>3353</v>
      </c>
      <c r="Q39" s="129">
        <v>2726</v>
      </c>
      <c r="R39" s="129">
        <v>2699</v>
      </c>
      <c r="S39" s="129">
        <v>2418</v>
      </c>
      <c r="T39" s="557">
        <v>2874</v>
      </c>
      <c r="AA39" s="148"/>
      <c r="AB39" s="148"/>
      <c r="AC39" s="148"/>
      <c r="AD39" s="148"/>
      <c r="AE39" s="148"/>
      <c r="AF39" s="148"/>
    </row>
    <row r="40" spans="3:32" x14ac:dyDescent="0.2">
      <c r="C40" s="20"/>
      <c r="D40" s="80"/>
      <c r="E40" s="843" t="s">
        <v>42</v>
      </c>
      <c r="F40" s="143" t="s">
        <v>80</v>
      </c>
      <c r="G40" s="33"/>
      <c r="H40" s="34"/>
      <c r="I40" s="35"/>
      <c r="J40" s="314">
        <v>0</v>
      </c>
      <c r="K40" s="314">
        <v>0</v>
      </c>
      <c r="L40" s="314">
        <v>0</v>
      </c>
      <c r="M40" s="314">
        <v>0</v>
      </c>
      <c r="N40" s="314">
        <v>0</v>
      </c>
      <c r="O40" s="314">
        <v>0</v>
      </c>
      <c r="P40" s="314">
        <v>0</v>
      </c>
      <c r="Q40" s="245">
        <v>0</v>
      </c>
      <c r="R40" s="245">
        <v>0</v>
      </c>
      <c r="S40" s="245">
        <v>0</v>
      </c>
      <c r="T40" s="553">
        <v>0</v>
      </c>
      <c r="AA40" s="148"/>
      <c r="AB40" s="148"/>
      <c r="AC40" s="148"/>
      <c r="AD40" s="148"/>
      <c r="AE40" s="148"/>
      <c r="AF40" s="148"/>
    </row>
    <row r="41" spans="3:32" x14ac:dyDescent="0.2">
      <c r="C41" s="20"/>
      <c r="D41" s="58"/>
      <c r="E41" s="844"/>
      <c r="F41" s="144" t="s">
        <v>81</v>
      </c>
      <c r="G41" s="27"/>
      <c r="H41" s="28"/>
      <c r="I41" s="29"/>
      <c r="J41" s="315">
        <v>429</v>
      </c>
      <c r="K41" s="315">
        <v>370</v>
      </c>
      <c r="L41" s="315">
        <v>474</v>
      </c>
      <c r="M41" s="315">
        <v>545</v>
      </c>
      <c r="N41" s="315">
        <v>552</v>
      </c>
      <c r="O41" s="315">
        <v>618</v>
      </c>
      <c r="P41" s="315">
        <v>706</v>
      </c>
      <c r="Q41" s="246">
        <v>726</v>
      </c>
      <c r="R41" s="246">
        <v>788</v>
      </c>
      <c r="S41" s="246">
        <v>769</v>
      </c>
      <c r="T41" s="554">
        <v>744</v>
      </c>
      <c r="AA41" s="148"/>
      <c r="AB41" s="148"/>
      <c r="AC41" s="148"/>
      <c r="AD41" s="148"/>
      <c r="AE41" s="148"/>
      <c r="AF41" s="148"/>
    </row>
    <row r="42" spans="3:32" x14ac:dyDescent="0.2">
      <c r="C42" s="20"/>
      <c r="D42" s="58"/>
      <c r="E42" s="845"/>
      <c r="F42" s="144" t="s">
        <v>57</v>
      </c>
      <c r="G42" s="27"/>
      <c r="H42" s="28"/>
      <c r="I42" s="29"/>
      <c r="J42" s="316">
        <v>1628</v>
      </c>
      <c r="K42" s="316">
        <v>1810</v>
      </c>
      <c r="L42" s="316">
        <v>1754</v>
      </c>
      <c r="M42" s="316">
        <v>1265</v>
      </c>
      <c r="N42" s="316">
        <v>1382</v>
      </c>
      <c r="O42" s="316">
        <v>1107</v>
      </c>
      <c r="P42" s="316">
        <v>1013</v>
      </c>
      <c r="Q42" s="247">
        <v>755</v>
      </c>
      <c r="R42" s="247">
        <v>785</v>
      </c>
      <c r="S42" s="247">
        <v>712</v>
      </c>
      <c r="T42" s="555">
        <v>843</v>
      </c>
      <c r="AA42" s="148"/>
      <c r="AB42" s="148"/>
      <c r="AC42" s="148"/>
      <c r="AD42" s="148"/>
      <c r="AE42" s="148"/>
      <c r="AF42" s="148"/>
    </row>
    <row r="43" spans="3:32" ht="13.5" thickBot="1" x14ac:dyDescent="0.25">
      <c r="C43" s="20"/>
      <c r="D43" s="58"/>
      <c r="E43" s="845"/>
      <c r="F43" s="145" t="s">
        <v>58</v>
      </c>
      <c r="G43" s="38"/>
      <c r="H43" s="39"/>
      <c r="I43" s="40"/>
      <c r="J43" s="317">
        <v>4926</v>
      </c>
      <c r="K43" s="317">
        <v>4177</v>
      </c>
      <c r="L43" s="317">
        <v>4075</v>
      </c>
      <c r="M43" s="317">
        <v>3251</v>
      </c>
      <c r="N43" s="317">
        <v>2784</v>
      </c>
      <c r="O43" s="317">
        <v>2829</v>
      </c>
      <c r="P43" s="317">
        <v>1634</v>
      </c>
      <c r="Q43" s="248">
        <v>1245</v>
      </c>
      <c r="R43" s="248">
        <v>1126</v>
      </c>
      <c r="S43" s="248">
        <v>937</v>
      </c>
      <c r="T43" s="556">
        <v>1287</v>
      </c>
      <c r="AA43" s="148"/>
      <c r="AB43" s="148"/>
      <c r="AC43" s="148"/>
      <c r="AD43" s="148"/>
      <c r="AE43" s="148"/>
      <c r="AF43" s="148"/>
    </row>
    <row r="44" spans="3:32" x14ac:dyDescent="0.2">
      <c r="C44" s="20"/>
      <c r="D44" s="90"/>
      <c r="E44" s="91" t="s">
        <v>260</v>
      </c>
      <c r="F44" s="91"/>
      <c r="G44" s="91"/>
      <c r="H44" s="92"/>
      <c r="I44" s="93"/>
      <c r="J44" s="319">
        <v>3876</v>
      </c>
      <c r="K44" s="319">
        <v>3173</v>
      </c>
      <c r="L44" s="319">
        <v>3253</v>
      </c>
      <c r="M44" s="319">
        <v>3418</v>
      </c>
      <c r="N44" s="319">
        <v>3168</v>
      </c>
      <c r="O44" s="319">
        <v>3541</v>
      </c>
      <c r="P44" s="319">
        <v>3262</v>
      </c>
      <c r="Q44" s="131">
        <v>3144</v>
      </c>
      <c r="R44" s="131">
        <v>3271</v>
      </c>
      <c r="S44" s="131">
        <v>3460</v>
      </c>
      <c r="T44" s="558">
        <v>3745</v>
      </c>
      <c r="AA44" s="148"/>
      <c r="AB44" s="148"/>
      <c r="AC44" s="148"/>
      <c r="AD44" s="148"/>
      <c r="AE44" s="148"/>
      <c r="AF44" s="148"/>
    </row>
    <row r="45" spans="3:32" x14ac:dyDescent="0.2">
      <c r="C45" s="20"/>
      <c r="D45" s="80"/>
      <c r="E45" s="843" t="s">
        <v>42</v>
      </c>
      <c r="F45" s="143" t="s">
        <v>80</v>
      </c>
      <c r="G45" s="33"/>
      <c r="H45" s="34"/>
      <c r="I45" s="35"/>
      <c r="J45" s="314">
        <v>20</v>
      </c>
      <c r="K45" s="314">
        <v>9</v>
      </c>
      <c r="L45" s="314">
        <v>22</v>
      </c>
      <c r="M45" s="314">
        <v>16</v>
      </c>
      <c r="N45" s="314">
        <v>21</v>
      </c>
      <c r="O45" s="314">
        <v>20</v>
      </c>
      <c r="P45" s="314">
        <v>16</v>
      </c>
      <c r="Q45" s="245">
        <v>17</v>
      </c>
      <c r="R45" s="245">
        <v>8</v>
      </c>
      <c r="S45" s="245">
        <v>22</v>
      </c>
      <c r="T45" s="553">
        <v>17</v>
      </c>
      <c r="AA45" s="148"/>
      <c r="AB45" s="148"/>
      <c r="AC45" s="148"/>
      <c r="AD45" s="148"/>
      <c r="AE45" s="148"/>
      <c r="AF45" s="148"/>
    </row>
    <row r="46" spans="3:32" x14ac:dyDescent="0.2">
      <c r="C46" s="20"/>
      <c r="D46" s="58"/>
      <c r="E46" s="844"/>
      <c r="F46" s="144" t="s">
        <v>81</v>
      </c>
      <c r="G46" s="27"/>
      <c r="H46" s="28"/>
      <c r="I46" s="29"/>
      <c r="J46" s="315">
        <v>193</v>
      </c>
      <c r="K46" s="315">
        <v>253</v>
      </c>
      <c r="L46" s="315">
        <v>222</v>
      </c>
      <c r="M46" s="315">
        <v>247</v>
      </c>
      <c r="N46" s="315">
        <v>285</v>
      </c>
      <c r="O46" s="315">
        <v>298</v>
      </c>
      <c r="P46" s="315">
        <v>342</v>
      </c>
      <c r="Q46" s="246">
        <v>351</v>
      </c>
      <c r="R46" s="246">
        <v>309</v>
      </c>
      <c r="S46" s="246">
        <v>380</v>
      </c>
      <c r="T46" s="554">
        <v>330</v>
      </c>
      <c r="AA46" s="148"/>
      <c r="AB46" s="148"/>
      <c r="AC46" s="148"/>
      <c r="AD46" s="148"/>
      <c r="AE46" s="148"/>
      <c r="AF46" s="148"/>
    </row>
    <row r="47" spans="3:32" x14ac:dyDescent="0.2">
      <c r="C47" s="20"/>
      <c r="D47" s="58"/>
      <c r="E47" s="845"/>
      <c r="F47" s="144" t="s">
        <v>57</v>
      </c>
      <c r="G47" s="27"/>
      <c r="H47" s="28"/>
      <c r="I47" s="29"/>
      <c r="J47" s="316">
        <v>1075</v>
      </c>
      <c r="K47" s="316">
        <v>940</v>
      </c>
      <c r="L47" s="316">
        <v>1077</v>
      </c>
      <c r="M47" s="316">
        <v>1540</v>
      </c>
      <c r="N47" s="316">
        <v>1251</v>
      </c>
      <c r="O47" s="316">
        <v>1634</v>
      </c>
      <c r="P47" s="316">
        <v>1588</v>
      </c>
      <c r="Q47" s="247">
        <v>1583</v>
      </c>
      <c r="R47" s="247">
        <v>1736</v>
      </c>
      <c r="S47" s="247">
        <v>1837</v>
      </c>
      <c r="T47" s="555">
        <v>1969</v>
      </c>
      <c r="AA47" s="148"/>
      <c r="AB47" s="148"/>
      <c r="AC47" s="148"/>
      <c r="AD47" s="148"/>
      <c r="AE47" s="148"/>
      <c r="AF47" s="148"/>
    </row>
    <row r="48" spans="3:32" ht="13.5" thickBot="1" x14ac:dyDescent="0.25">
      <c r="C48" s="20"/>
      <c r="D48" s="58"/>
      <c r="E48" s="845"/>
      <c r="F48" s="145" t="s">
        <v>58</v>
      </c>
      <c r="G48" s="38"/>
      <c r="H48" s="39"/>
      <c r="I48" s="40"/>
      <c r="J48" s="317">
        <v>2588</v>
      </c>
      <c r="K48" s="317">
        <v>1971</v>
      </c>
      <c r="L48" s="317">
        <v>1932</v>
      </c>
      <c r="M48" s="317">
        <v>1615</v>
      </c>
      <c r="N48" s="317">
        <v>1611</v>
      </c>
      <c r="O48" s="317">
        <v>1589</v>
      </c>
      <c r="P48" s="317">
        <v>1316</v>
      </c>
      <c r="Q48" s="248">
        <v>1193</v>
      </c>
      <c r="R48" s="248">
        <v>1218</v>
      </c>
      <c r="S48" s="248">
        <v>1221</v>
      </c>
      <c r="T48" s="556">
        <v>1429</v>
      </c>
      <c r="AA48" s="148"/>
      <c r="AB48" s="148"/>
      <c r="AC48" s="148"/>
      <c r="AD48" s="148"/>
      <c r="AE48" s="148"/>
      <c r="AF48" s="148"/>
    </row>
    <row r="49" spans="3:32" x14ac:dyDescent="0.2">
      <c r="C49" s="20"/>
      <c r="D49" s="21"/>
      <c r="E49" s="94" t="s">
        <v>89</v>
      </c>
      <c r="F49" s="94"/>
      <c r="G49" s="94"/>
      <c r="H49" s="95"/>
      <c r="I49" s="96"/>
      <c r="J49" s="313">
        <v>69</v>
      </c>
      <c r="K49" s="313">
        <v>126</v>
      </c>
      <c r="L49" s="313">
        <v>95</v>
      </c>
      <c r="M49" s="313">
        <v>141</v>
      </c>
      <c r="N49" s="313">
        <v>138</v>
      </c>
      <c r="O49" s="313">
        <v>123</v>
      </c>
      <c r="P49" s="313">
        <v>110</v>
      </c>
      <c r="Q49" s="133">
        <v>134</v>
      </c>
      <c r="R49" s="133">
        <v>118</v>
      </c>
      <c r="S49" s="133">
        <v>120</v>
      </c>
      <c r="T49" s="552">
        <v>147</v>
      </c>
      <c r="AA49" s="148"/>
      <c r="AB49" s="148"/>
      <c r="AC49" s="148"/>
      <c r="AD49" s="148"/>
      <c r="AE49" s="148"/>
      <c r="AF49" s="148"/>
    </row>
    <row r="50" spans="3:32" x14ac:dyDescent="0.2">
      <c r="C50" s="20"/>
      <c r="D50" s="80"/>
      <c r="E50" s="843" t="s">
        <v>42</v>
      </c>
      <c r="F50" s="143" t="s">
        <v>80</v>
      </c>
      <c r="G50" s="33"/>
      <c r="H50" s="34"/>
      <c r="I50" s="35"/>
      <c r="J50" s="315">
        <v>0</v>
      </c>
      <c r="K50" s="315">
        <v>0</v>
      </c>
      <c r="L50" s="315">
        <v>0</v>
      </c>
      <c r="M50" s="315">
        <v>0</v>
      </c>
      <c r="N50" s="315">
        <v>0</v>
      </c>
      <c r="O50" s="315">
        <v>0</v>
      </c>
      <c r="P50" s="315">
        <v>0</v>
      </c>
      <c r="Q50" s="246">
        <v>0</v>
      </c>
      <c r="R50" s="246">
        <v>0</v>
      </c>
      <c r="S50" s="246">
        <v>0</v>
      </c>
      <c r="T50" s="554">
        <v>0</v>
      </c>
      <c r="AA50" s="148"/>
      <c r="AB50" s="148"/>
      <c r="AC50" s="148"/>
      <c r="AD50" s="148"/>
      <c r="AE50" s="148"/>
      <c r="AF50" s="148"/>
    </row>
    <row r="51" spans="3:32" x14ac:dyDescent="0.2">
      <c r="C51" s="20"/>
      <c r="D51" s="58"/>
      <c r="E51" s="844"/>
      <c r="F51" s="144" t="s">
        <v>81</v>
      </c>
      <c r="G51" s="27"/>
      <c r="H51" s="28"/>
      <c r="I51" s="29"/>
      <c r="J51" s="315">
        <v>0</v>
      </c>
      <c r="K51" s="315">
        <v>0</v>
      </c>
      <c r="L51" s="315">
        <v>0</v>
      </c>
      <c r="M51" s="315">
        <v>0</v>
      </c>
      <c r="N51" s="315">
        <v>0</v>
      </c>
      <c r="O51" s="315">
        <v>19</v>
      </c>
      <c r="P51" s="315">
        <v>0</v>
      </c>
      <c r="Q51" s="246">
        <v>12</v>
      </c>
      <c r="R51" s="246">
        <v>0</v>
      </c>
      <c r="S51" s="246">
        <v>0</v>
      </c>
      <c r="T51" s="554">
        <v>0</v>
      </c>
      <c r="AA51" s="148"/>
      <c r="AB51" s="148"/>
      <c r="AC51" s="148"/>
      <c r="AD51" s="148"/>
      <c r="AE51" s="148"/>
      <c r="AF51" s="148"/>
    </row>
    <row r="52" spans="3:32" x14ac:dyDescent="0.2">
      <c r="C52" s="20"/>
      <c r="D52" s="58"/>
      <c r="E52" s="845"/>
      <c r="F52" s="144" t="s">
        <v>57</v>
      </c>
      <c r="G52" s="27"/>
      <c r="H52" s="28"/>
      <c r="I52" s="29"/>
      <c r="J52" s="316">
        <v>69</v>
      </c>
      <c r="K52" s="316">
        <v>126</v>
      </c>
      <c r="L52" s="316">
        <v>95</v>
      </c>
      <c r="M52" s="316">
        <v>141</v>
      </c>
      <c r="N52" s="316">
        <v>138</v>
      </c>
      <c r="O52" s="316">
        <v>104</v>
      </c>
      <c r="P52" s="316">
        <v>110</v>
      </c>
      <c r="Q52" s="247">
        <v>122</v>
      </c>
      <c r="R52" s="247">
        <v>118</v>
      </c>
      <c r="S52" s="247">
        <v>120</v>
      </c>
      <c r="T52" s="555">
        <v>147</v>
      </c>
      <c r="AA52" s="148"/>
      <c r="AB52" s="148"/>
      <c r="AC52" s="148"/>
      <c r="AD52" s="148"/>
      <c r="AE52" s="148"/>
      <c r="AF52" s="148"/>
    </row>
    <row r="53" spans="3:32" ht="13.5" thickBot="1" x14ac:dyDescent="0.25">
      <c r="C53" s="20"/>
      <c r="D53" s="58"/>
      <c r="E53" s="845"/>
      <c r="F53" s="145" t="s">
        <v>58</v>
      </c>
      <c r="G53" s="38"/>
      <c r="H53" s="39"/>
      <c r="I53" s="40"/>
      <c r="J53" s="317">
        <v>0</v>
      </c>
      <c r="K53" s="317">
        <v>0</v>
      </c>
      <c r="L53" s="317">
        <v>0</v>
      </c>
      <c r="M53" s="317">
        <v>0</v>
      </c>
      <c r="N53" s="317">
        <v>0</v>
      </c>
      <c r="O53" s="317">
        <v>0</v>
      </c>
      <c r="P53" s="317">
        <v>0</v>
      </c>
      <c r="Q53" s="248">
        <v>0</v>
      </c>
      <c r="R53" s="248">
        <v>0</v>
      </c>
      <c r="S53" s="248">
        <v>0</v>
      </c>
      <c r="T53" s="556">
        <v>0</v>
      </c>
      <c r="AA53" s="148"/>
      <c r="AB53" s="148"/>
      <c r="AC53" s="148"/>
      <c r="AD53" s="148"/>
      <c r="AE53" s="148"/>
      <c r="AF53" s="148"/>
    </row>
    <row r="54" spans="3:32" ht="13.5" thickBot="1" x14ac:dyDescent="0.25">
      <c r="C54" s="20"/>
      <c r="D54" s="73" t="s">
        <v>55</v>
      </c>
      <c r="E54" s="74"/>
      <c r="F54" s="74"/>
      <c r="G54" s="74"/>
      <c r="H54" s="74"/>
      <c r="I54" s="74"/>
      <c r="J54" s="249"/>
      <c r="K54" s="249"/>
      <c r="L54" s="249"/>
      <c r="M54" s="249"/>
      <c r="N54" s="249"/>
      <c r="O54" s="249"/>
      <c r="P54" s="249"/>
      <c r="Q54" s="249"/>
      <c r="R54" s="249"/>
      <c r="S54" s="249"/>
      <c r="T54" s="249"/>
      <c r="AA54" s="148"/>
      <c r="AB54" s="148"/>
      <c r="AC54" s="148"/>
      <c r="AD54" s="148"/>
      <c r="AE54" s="148"/>
      <c r="AF54" s="148"/>
    </row>
    <row r="55" spans="3:32" x14ac:dyDescent="0.2">
      <c r="C55" s="20"/>
      <c r="D55" s="84"/>
      <c r="E55" s="85" t="s">
        <v>52</v>
      </c>
      <c r="F55" s="85"/>
      <c r="G55" s="85"/>
      <c r="H55" s="86"/>
      <c r="I55" s="87"/>
      <c r="J55" s="313">
        <v>6092</v>
      </c>
      <c r="K55" s="313">
        <v>5467</v>
      </c>
      <c r="L55" s="313">
        <v>4622</v>
      </c>
      <c r="M55" s="313">
        <v>4203</v>
      </c>
      <c r="N55" s="313">
        <v>4082</v>
      </c>
      <c r="O55" s="313">
        <v>4239</v>
      </c>
      <c r="P55" s="313">
        <v>3785</v>
      </c>
      <c r="Q55" s="313">
        <v>4045</v>
      </c>
      <c r="R55" s="313">
        <v>4112</v>
      </c>
      <c r="S55" s="313">
        <v>4523</v>
      </c>
      <c r="T55" s="134" t="s">
        <v>192</v>
      </c>
      <c r="AA55" s="148"/>
      <c r="AB55" s="148"/>
      <c r="AC55" s="148"/>
      <c r="AD55" s="148"/>
      <c r="AE55" s="148"/>
      <c r="AF55" s="148"/>
    </row>
    <row r="56" spans="3:32" x14ac:dyDescent="0.2">
      <c r="C56" s="20"/>
      <c r="D56" s="80"/>
      <c r="E56" s="843" t="s">
        <v>59</v>
      </c>
      <c r="F56" s="143" t="s">
        <v>80</v>
      </c>
      <c r="G56" s="33"/>
      <c r="H56" s="34"/>
      <c r="I56" s="35"/>
      <c r="J56" s="314">
        <v>64</v>
      </c>
      <c r="K56" s="314">
        <v>11</v>
      </c>
      <c r="L56" s="314">
        <v>7</v>
      </c>
      <c r="M56" s="314">
        <v>14</v>
      </c>
      <c r="N56" s="314">
        <v>13</v>
      </c>
      <c r="O56" s="314">
        <v>10</v>
      </c>
      <c r="P56" s="314">
        <v>13</v>
      </c>
      <c r="Q56" s="314">
        <v>11</v>
      </c>
      <c r="R56" s="314">
        <v>9</v>
      </c>
      <c r="S56" s="314">
        <v>7</v>
      </c>
      <c r="T56" s="772" t="s">
        <v>192</v>
      </c>
      <c r="AA56" s="148"/>
      <c r="AB56" s="148"/>
      <c r="AC56" s="148"/>
      <c r="AD56" s="148"/>
      <c r="AE56" s="148"/>
      <c r="AF56" s="148"/>
    </row>
    <row r="57" spans="3:32" ht="15" x14ac:dyDescent="0.2">
      <c r="C57" s="20"/>
      <c r="D57" s="58"/>
      <c r="E57" s="844"/>
      <c r="F57" s="144" t="s">
        <v>190</v>
      </c>
      <c r="G57" s="27"/>
      <c r="H57" s="28"/>
      <c r="I57" s="29"/>
      <c r="J57" s="315">
        <v>454</v>
      </c>
      <c r="K57" s="315">
        <v>439</v>
      </c>
      <c r="L57" s="315">
        <v>609</v>
      </c>
      <c r="M57" s="315">
        <v>713</v>
      </c>
      <c r="N57" s="315">
        <v>760</v>
      </c>
      <c r="O57" s="315">
        <v>940</v>
      </c>
      <c r="P57" s="315">
        <v>1015</v>
      </c>
      <c r="Q57" s="315">
        <v>1068</v>
      </c>
      <c r="R57" s="315">
        <v>1146</v>
      </c>
      <c r="S57" s="315">
        <v>1111</v>
      </c>
      <c r="T57" s="773" t="s">
        <v>192</v>
      </c>
      <c r="AA57" s="148"/>
      <c r="AB57" s="148"/>
      <c r="AC57" s="148"/>
      <c r="AD57" s="148"/>
      <c r="AE57" s="148"/>
      <c r="AF57" s="148"/>
    </row>
    <row r="58" spans="3:32" ht="15" x14ac:dyDescent="0.2">
      <c r="C58" s="20"/>
      <c r="D58" s="58"/>
      <c r="E58" s="845"/>
      <c r="F58" s="144" t="s">
        <v>191</v>
      </c>
      <c r="G58" s="27"/>
      <c r="H58" s="28"/>
      <c r="I58" s="29"/>
      <c r="J58" s="411">
        <v>1525</v>
      </c>
      <c r="K58" s="411">
        <v>1592</v>
      </c>
      <c r="L58" s="411">
        <v>1647</v>
      </c>
      <c r="M58" s="411">
        <v>1913</v>
      </c>
      <c r="N58" s="411">
        <v>1924</v>
      </c>
      <c r="O58" s="411">
        <v>2210</v>
      </c>
      <c r="P58" s="411">
        <v>1844</v>
      </c>
      <c r="Q58" s="411">
        <v>1990</v>
      </c>
      <c r="R58" s="411">
        <v>2101</v>
      </c>
      <c r="S58" s="411">
        <v>2365</v>
      </c>
      <c r="T58" s="774" t="s">
        <v>192</v>
      </c>
      <c r="AA58" s="148"/>
      <c r="AB58" s="148"/>
      <c r="AC58" s="148"/>
      <c r="AD58" s="148"/>
      <c r="AE58" s="148"/>
      <c r="AF58" s="148"/>
    </row>
    <row r="59" spans="3:32" ht="13.5" thickBot="1" x14ac:dyDescent="0.25">
      <c r="C59" s="20"/>
      <c r="D59" s="58"/>
      <c r="E59" s="845"/>
      <c r="F59" s="145" t="s">
        <v>58</v>
      </c>
      <c r="G59" s="38"/>
      <c r="H59" s="39"/>
      <c r="I59" s="40"/>
      <c r="J59" s="317">
        <v>4049</v>
      </c>
      <c r="K59" s="317">
        <v>3425</v>
      </c>
      <c r="L59" s="317">
        <v>2359</v>
      </c>
      <c r="M59" s="317">
        <v>1563</v>
      </c>
      <c r="N59" s="317">
        <v>1385</v>
      </c>
      <c r="O59" s="317">
        <v>1079</v>
      </c>
      <c r="P59" s="317">
        <v>913</v>
      </c>
      <c r="Q59" s="317">
        <v>976</v>
      </c>
      <c r="R59" s="317">
        <v>856</v>
      </c>
      <c r="S59" s="317">
        <v>1040</v>
      </c>
      <c r="T59" s="775" t="s">
        <v>192</v>
      </c>
      <c r="AA59" s="148"/>
      <c r="AB59" s="148"/>
      <c r="AC59" s="148"/>
      <c r="AD59" s="148"/>
      <c r="AE59" s="148"/>
      <c r="AF59" s="148"/>
    </row>
    <row r="60" spans="3:32" x14ac:dyDescent="0.2">
      <c r="C60" s="20"/>
      <c r="D60" s="90"/>
      <c r="E60" s="91" t="s">
        <v>88</v>
      </c>
      <c r="F60" s="91"/>
      <c r="G60" s="91"/>
      <c r="H60" s="92"/>
      <c r="I60" s="93"/>
      <c r="J60" s="318">
        <v>3395</v>
      </c>
      <c r="K60" s="318">
        <v>3098</v>
      </c>
      <c r="L60" s="318">
        <v>2541</v>
      </c>
      <c r="M60" s="318">
        <v>2152</v>
      </c>
      <c r="N60" s="318">
        <v>1987</v>
      </c>
      <c r="O60" s="318">
        <v>1953</v>
      </c>
      <c r="P60" s="318">
        <v>1607</v>
      </c>
      <c r="Q60" s="318">
        <v>1827</v>
      </c>
      <c r="R60" s="318">
        <v>1596</v>
      </c>
      <c r="S60" s="313">
        <v>1785</v>
      </c>
      <c r="T60" s="130" t="s">
        <v>192</v>
      </c>
      <c r="AA60" s="148"/>
      <c r="AB60" s="148"/>
      <c r="AC60" s="148"/>
      <c r="AD60" s="148"/>
      <c r="AE60" s="148"/>
      <c r="AF60" s="148"/>
    </row>
    <row r="61" spans="3:32" x14ac:dyDescent="0.2">
      <c r="C61" s="20"/>
      <c r="D61" s="80"/>
      <c r="E61" s="843" t="s">
        <v>59</v>
      </c>
      <c r="F61" s="143" t="s">
        <v>80</v>
      </c>
      <c r="G61" s="33"/>
      <c r="H61" s="34"/>
      <c r="I61" s="35"/>
      <c r="J61" s="314">
        <v>55</v>
      </c>
      <c r="K61" s="314">
        <v>0</v>
      </c>
      <c r="L61" s="314">
        <v>0</v>
      </c>
      <c r="M61" s="314">
        <v>0</v>
      </c>
      <c r="N61" s="314">
        <v>0</v>
      </c>
      <c r="O61" s="314">
        <v>0</v>
      </c>
      <c r="P61" s="314">
        <v>0</v>
      </c>
      <c r="Q61" s="314">
        <v>0</v>
      </c>
      <c r="R61" s="314">
        <v>0</v>
      </c>
      <c r="S61" s="314">
        <v>0</v>
      </c>
      <c r="T61" s="772" t="s">
        <v>192</v>
      </c>
      <c r="AA61" s="148"/>
      <c r="AB61" s="148"/>
      <c r="AC61" s="148"/>
      <c r="AD61" s="148"/>
      <c r="AE61" s="148"/>
      <c r="AF61" s="148"/>
    </row>
    <row r="62" spans="3:32" x14ac:dyDescent="0.2">
      <c r="C62" s="20"/>
      <c r="D62" s="58"/>
      <c r="E62" s="844"/>
      <c r="F62" s="144" t="s">
        <v>81</v>
      </c>
      <c r="G62" s="27"/>
      <c r="H62" s="28"/>
      <c r="I62" s="29"/>
      <c r="J62" s="315">
        <v>310</v>
      </c>
      <c r="K62" s="315">
        <v>303</v>
      </c>
      <c r="L62" s="315">
        <v>400</v>
      </c>
      <c r="M62" s="315">
        <v>471</v>
      </c>
      <c r="N62" s="315">
        <v>541</v>
      </c>
      <c r="O62" s="315">
        <v>661</v>
      </c>
      <c r="P62" s="315">
        <v>648</v>
      </c>
      <c r="Q62" s="315">
        <v>756</v>
      </c>
      <c r="R62" s="315">
        <v>770</v>
      </c>
      <c r="S62" s="315">
        <v>736</v>
      </c>
      <c r="T62" s="773" t="s">
        <v>192</v>
      </c>
      <c r="AA62" s="148"/>
      <c r="AB62" s="148"/>
      <c r="AC62" s="148"/>
      <c r="AD62" s="148"/>
      <c r="AE62" s="148"/>
      <c r="AF62" s="148"/>
    </row>
    <row r="63" spans="3:32" x14ac:dyDescent="0.2">
      <c r="C63" s="20"/>
      <c r="D63" s="58"/>
      <c r="E63" s="845"/>
      <c r="F63" s="144" t="s">
        <v>57</v>
      </c>
      <c r="G63" s="27"/>
      <c r="H63" s="28"/>
      <c r="I63" s="29"/>
      <c r="J63" s="411">
        <v>918</v>
      </c>
      <c r="K63" s="411">
        <v>810</v>
      </c>
      <c r="L63" s="411">
        <v>766</v>
      </c>
      <c r="M63" s="411">
        <v>782</v>
      </c>
      <c r="N63" s="411">
        <v>631</v>
      </c>
      <c r="O63" s="411">
        <v>709</v>
      </c>
      <c r="P63" s="411">
        <v>492</v>
      </c>
      <c r="Q63" s="411">
        <v>573</v>
      </c>
      <c r="R63" s="411">
        <v>495</v>
      </c>
      <c r="S63" s="411">
        <v>609</v>
      </c>
      <c r="T63" s="774" t="s">
        <v>192</v>
      </c>
      <c r="AA63" s="148"/>
      <c r="AB63" s="148"/>
      <c r="AC63" s="148"/>
      <c r="AD63" s="148"/>
      <c r="AE63" s="148"/>
      <c r="AF63" s="148"/>
    </row>
    <row r="64" spans="3:32" ht="13.5" thickBot="1" x14ac:dyDescent="0.25">
      <c r="C64" s="20"/>
      <c r="D64" s="58"/>
      <c r="E64" s="845"/>
      <c r="F64" s="145" t="s">
        <v>58</v>
      </c>
      <c r="G64" s="38"/>
      <c r="H64" s="39"/>
      <c r="I64" s="40"/>
      <c r="J64" s="317">
        <v>2112</v>
      </c>
      <c r="K64" s="317">
        <v>1985</v>
      </c>
      <c r="L64" s="317">
        <v>1375</v>
      </c>
      <c r="M64" s="317">
        <v>899</v>
      </c>
      <c r="N64" s="317">
        <v>815</v>
      </c>
      <c r="O64" s="317">
        <v>583</v>
      </c>
      <c r="P64" s="317">
        <v>467</v>
      </c>
      <c r="Q64" s="317">
        <v>498</v>
      </c>
      <c r="R64" s="317">
        <v>331</v>
      </c>
      <c r="S64" s="317">
        <v>440</v>
      </c>
      <c r="T64" s="775" t="s">
        <v>192</v>
      </c>
      <c r="AA64" s="148"/>
      <c r="AB64" s="148"/>
      <c r="AC64" s="148"/>
      <c r="AD64" s="148"/>
      <c r="AE64" s="148"/>
      <c r="AF64" s="148"/>
    </row>
    <row r="65" spans="3:32" x14ac:dyDescent="0.2">
      <c r="C65" s="20"/>
      <c r="D65" s="90"/>
      <c r="E65" s="91" t="s">
        <v>260</v>
      </c>
      <c r="F65" s="91"/>
      <c r="G65" s="91"/>
      <c r="H65" s="92"/>
      <c r="I65" s="93"/>
      <c r="J65" s="319">
        <v>2689</v>
      </c>
      <c r="K65" s="319">
        <v>2331</v>
      </c>
      <c r="L65" s="319">
        <v>2026</v>
      </c>
      <c r="M65" s="319">
        <v>1994</v>
      </c>
      <c r="N65" s="319">
        <v>2010</v>
      </c>
      <c r="O65" s="319">
        <v>2144</v>
      </c>
      <c r="P65" s="319">
        <v>2116</v>
      </c>
      <c r="Q65" s="319">
        <v>2109</v>
      </c>
      <c r="R65" s="319">
        <v>2440</v>
      </c>
      <c r="S65" s="313">
        <v>2636</v>
      </c>
      <c r="T65" s="132" t="s">
        <v>192</v>
      </c>
      <c r="AA65" s="148"/>
      <c r="AB65" s="148"/>
      <c r="AC65" s="148"/>
      <c r="AD65" s="148"/>
      <c r="AE65" s="148"/>
      <c r="AF65" s="148"/>
    </row>
    <row r="66" spans="3:32" x14ac:dyDescent="0.2">
      <c r="C66" s="20"/>
      <c r="D66" s="80"/>
      <c r="E66" s="843" t="s">
        <v>59</v>
      </c>
      <c r="F66" s="143" t="s">
        <v>80</v>
      </c>
      <c r="G66" s="33"/>
      <c r="H66" s="34"/>
      <c r="I66" s="35"/>
      <c r="J66" s="314">
        <v>9</v>
      </c>
      <c r="K66" s="314">
        <v>11</v>
      </c>
      <c r="L66" s="314">
        <v>7</v>
      </c>
      <c r="M66" s="314">
        <v>14</v>
      </c>
      <c r="N66" s="314">
        <v>13</v>
      </c>
      <c r="O66" s="314">
        <v>10</v>
      </c>
      <c r="P66" s="314">
        <v>13</v>
      </c>
      <c r="Q66" s="314">
        <v>11</v>
      </c>
      <c r="R66" s="314">
        <v>9</v>
      </c>
      <c r="S66" s="314">
        <v>7</v>
      </c>
      <c r="T66" s="772" t="s">
        <v>192</v>
      </c>
      <c r="AA66" s="148"/>
      <c r="AB66" s="148"/>
      <c r="AC66" s="148"/>
      <c r="AD66" s="148"/>
      <c r="AE66" s="148"/>
      <c r="AF66" s="148"/>
    </row>
    <row r="67" spans="3:32" x14ac:dyDescent="0.2">
      <c r="C67" s="20"/>
      <c r="D67" s="58"/>
      <c r="E67" s="844"/>
      <c r="F67" s="144" t="s">
        <v>81</v>
      </c>
      <c r="G67" s="27"/>
      <c r="H67" s="28"/>
      <c r="I67" s="29"/>
      <c r="J67" s="315">
        <v>144</v>
      </c>
      <c r="K67" s="315">
        <v>136</v>
      </c>
      <c r="L67" s="315">
        <v>209</v>
      </c>
      <c r="M67" s="315">
        <v>242</v>
      </c>
      <c r="N67" s="315">
        <v>219</v>
      </c>
      <c r="O67" s="315">
        <v>279</v>
      </c>
      <c r="P67" s="315">
        <v>367</v>
      </c>
      <c r="Q67" s="315">
        <v>298</v>
      </c>
      <c r="R67" s="315">
        <v>376</v>
      </c>
      <c r="S67" s="315">
        <v>364</v>
      </c>
      <c r="T67" s="773" t="s">
        <v>192</v>
      </c>
      <c r="AA67" s="148"/>
      <c r="AB67" s="148"/>
      <c r="AC67" s="148"/>
      <c r="AD67" s="148"/>
      <c r="AE67" s="148"/>
      <c r="AF67" s="148"/>
    </row>
    <row r="68" spans="3:32" x14ac:dyDescent="0.2">
      <c r="C68" s="20"/>
      <c r="D68" s="58"/>
      <c r="E68" s="845"/>
      <c r="F68" s="144" t="s">
        <v>57</v>
      </c>
      <c r="G68" s="27"/>
      <c r="H68" s="28"/>
      <c r="I68" s="29"/>
      <c r="J68" s="411">
        <v>599</v>
      </c>
      <c r="K68" s="411">
        <v>744</v>
      </c>
      <c r="L68" s="411">
        <v>826</v>
      </c>
      <c r="M68" s="411">
        <v>1074</v>
      </c>
      <c r="N68" s="411">
        <v>1208</v>
      </c>
      <c r="O68" s="411">
        <v>1359</v>
      </c>
      <c r="P68" s="411">
        <v>1290</v>
      </c>
      <c r="Q68" s="411">
        <v>1322</v>
      </c>
      <c r="R68" s="411">
        <v>1530</v>
      </c>
      <c r="S68" s="411">
        <v>1665</v>
      </c>
      <c r="T68" s="774" t="s">
        <v>192</v>
      </c>
      <c r="AA68" s="148"/>
      <c r="AB68" s="148"/>
      <c r="AC68" s="148"/>
      <c r="AD68" s="148"/>
      <c r="AE68" s="148"/>
      <c r="AF68" s="148"/>
    </row>
    <row r="69" spans="3:32" ht="13.5" thickBot="1" x14ac:dyDescent="0.25">
      <c r="C69" s="20"/>
      <c r="D69" s="58"/>
      <c r="E69" s="845"/>
      <c r="F69" s="145" t="s">
        <v>58</v>
      </c>
      <c r="G69" s="38"/>
      <c r="H69" s="39"/>
      <c r="I69" s="40"/>
      <c r="J69" s="317">
        <v>1937</v>
      </c>
      <c r="K69" s="317">
        <v>1440</v>
      </c>
      <c r="L69" s="317">
        <v>984</v>
      </c>
      <c r="M69" s="317">
        <v>664</v>
      </c>
      <c r="N69" s="317">
        <v>570</v>
      </c>
      <c r="O69" s="317">
        <v>496</v>
      </c>
      <c r="P69" s="317">
        <v>446</v>
      </c>
      <c r="Q69" s="317">
        <v>478</v>
      </c>
      <c r="R69" s="317">
        <v>525</v>
      </c>
      <c r="S69" s="317">
        <v>600</v>
      </c>
      <c r="T69" s="775" t="s">
        <v>192</v>
      </c>
      <c r="AA69" s="148"/>
      <c r="AB69" s="148"/>
      <c r="AC69" s="148"/>
      <c r="AD69" s="148"/>
      <c r="AE69" s="148"/>
      <c r="AF69" s="148"/>
    </row>
    <row r="70" spans="3:32" x14ac:dyDescent="0.2">
      <c r="C70" s="20"/>
      <c r="D70" s="21"/>
      <c r="E70" s="94" t="s">
        <v>89</v>
      </c>
      <c r="F70" s="94"/>
      <c r="G70" s="94"/>
      <c r="H70" s="95"/>
      <c r="I70" s="96"/>
      <c r="J70" s="313">
        <v>8</v>
      </c>
      <c r="K70" s="313">
        <v>38</v>
      </c>
      <c r="L70" s="313">
        <v>55</v>
      </c>
      <c r="M70" s="313">
        <v>57</v>
      </c>
      <c r="N70" s="313">
        <v>85</v>
      </c>
      <c r="O70" s="313">
        <v>142</v>
      </c>
      <c r="P70" s="313">
        <v>62</v>
      </c>
      <c r="Q70" s="313">
        <v>109</v>
      </c>
      <c r="R70" s="313">
        <v>76</v>
      </c>
      <c r="S70" s="313">
        <v>102</v>
      </c>
      <c r="T70" s="134" t="s">
        <v>192</v>
      </c>
      <c r="AA70" s="148"/>
      <c r="AB70" s="148"/>
      <c r="AC70" s="148"/>
      <c r="AD70" s="148"/>
      <c r="AE70" s="148"/>
      <c r="AF70" s="148"/>
    </row>
    <row r="71" spans="3:32" x14ac:dyDescent="0.2">
      <c r="C71" s="20"/>
      <c r="D71" s="80"/>
      <c r="E71" s="843" t="s">
        <v>59</v>
      </c>
      <c r="F71" s="143" t="s">
        <v>80</v>
      </c>
      <c r="G71" s="33"/>
      <c r="H71" s="34"/>
      <c r="I71" s="35"/>
      <c r="J71" s="315">
        <v>0</v>
      </c>
      <c r="K71" s="315">
        <v>0</v>
      </c>
      <c r="L71" s="315">
        <v>0</v>
      </c>
      <c r="M71" s="315">
        <v>0</v>
      </c>
      <c r="N71" s="315">
        <v>0</v>
      </c>
      <c r="O71" s="315">
        <v>0</v>
      </c>
      <c r="P71" s="315">
        <v>0</v>
      </c>
      <c r="Q71" s="315">
        <v>0</v>
      </c>
      <c r="R71" s="315">
        <v>0</v>
      </c>
      <c r="S71" s="315">
        <v>0</v>
      </c>
      <c r="T71" s="772" t="s">
        <v>192</v>
      </c>
      <c r="AA71" s="148"/>
      <c r="AB71" s="148"/>
      <c r="AC71" s="148"/>
      <c r="AD71" s="148"/>
      <c r="AE71" s="148"/>
      <c r="AF71" s="148"/>
    </row>
    <row r="72" spans="3:32" x14ac:dyDescent="0.2">
      <c r="C72" s="20"/>
      <c r="D72" s="58"/>
      <c r="E72" s="844"/>
      <c r="F72" s="144" t="s">
        <v>81</v>
      </c>
      <c r="G72" s="27"/>
      <c r="H72" s="28"/>
      <c r="I72" s="29"/>
      <c r="J72" s="315">
        <v>0</v>
      </c>
      <c r="K72" s="315">
        <v>0</v>
      </c>
      <c r="L72" s="315">
        <v>0</v>
      </c>
      <c r="M72" s="315">
        <v>0</v>
      </c>
      <c r="N72" s="315">
        <v>0</v>
      </c>
      <c r="O72" s="315">
        <v>0</v>
      </c>
      <c r="P72" s="315">
        <v>0</v>
      </c>
      <c r="Q72" s="315">
        <v>14</v>
      </c>
      <c r="R72" s="315">
        <v>0</v>
      </c>
      <c r="S72" s="315">
        <v>11</v>
      </c>
      <c r="T72" s="773" t="s">
        <v>192</v>
      </c>
      <c r="AA72" s="148"/>
      <c r="AB72" s="148"/>
      <c r="AC72" s="148"/>
      <c r="AD72" s="148"/>
      <c r="AE72" s="148"/>
      <c r="AF72" s="148"/>
    </row>
    <row r="73" spans="3:32" x14ac:dyDescent="0.2">
      <c r="C73" s="20"/>
      <c r="D73" s="58"/>
      <c r="E73" s="845"/>
      <c r="F73" s="144" t="s">
        <v>57</v>
      </c>
      <c r="G73" s="27"/>
      <c r="H73" s="28"/>
      <c r="I73" s="29"/>
      <c r="J73" s="411">
        <v>8</v>
      </c>
      <c r="K73" s="411">
        <v>38</v>
      </c>
      <c r="L73" s="411">
        <v>55</v>
      </c>
      <c r="M73" s="411">
        <v>57</v>
      </c>
      <c r="N73" s="411">
        <v>85</v>
      </c>
      <c r="O73" s="411">
        <v>142</v>
      </c>
      <c r="P73" s="411">
        <v>62</v>
      </c>
      <c r="Q73" s="411">
        <v>95</v>
      </c>
      <c r="R73" s="411">
        <v>76</v>
      </c>
      <c r="S73" s="411">
        <v>91</v>
      </c>
      <c r="T73" s="774" t="s">
        <v>192</v>
      </c>
      <c r="AA73" s="148"/>
      <c r="AB73" s="148"/>
      <c r="AC73" s="148"/>
      <c r="AD73" s="148"/>
      <c r="AE73" s="148"/>
      <c r="AF73" s="148"/>
    </row>
    <row r="74" spans="3:32" ht="13.5" thickBot="1" x14ac:dyDescent="0.25">
      <c r="C74" s="20"/>
      <c r="D74" s="58"/>
      <c r="E74" s="845"/>
      <c r="F74" s="145" t="s">
        <v>58</v>
      </c>
      <c r="G74" s="38"/>
      <c r="H74" s="39"/>
      <c r="I74" s="40"/>
      <c r="J74" s="317">
        <v>0</v>
      </c>
      <c r="K74" s="317">
        <v>0</v>
      </c>
      <c r="L74" s="317">
        <v>0</v>
      </c>
      <c r="M74" s="317">
        <v>0</v>
      </c>
      <c r="N74" s="317">
        <v>0</v>
      </c>
      <c r="O74" s="317">
        <v>0</v>
      </c>
      <c r="P74" s="317">
        <v>0</v>
      </c>
      <c r="Q74" s="317">
        <v>0</v>
      </c>
      <c r="R74" s="317">
        <v>0</v>
      </c>
      <c r="S74" s="317">
        <v>0</v>
      </c>
      <c r="T74" s="775" t="s">
        <v>192</v>
      </c>
      <c r="AA74" s="148"/>
      <c r="AB74" s="148"/>
      <c r="AC74" s="148"/>
      <c r="AD74" s="148"/>
      <c r="AE74" s="148"/>
      <c r="AF74" s="148"/>
    </row>
    <row r="75" spans="3:32" ht="13.5" x14ac:dyDescent="0.25">
      <c r="D75" s="52" t="s">
        <v>67</v>
      </c>
      <c r="E75" s="53"/>
      <c r="F75" s="53"/>
      <c r="G75" s="53"/>
      <c r="H75" s="53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61" t="s">
        <v>251</v>
      </c>
    </row>
    <row r="76" spans="3:32" x14ac:dyDescent="0.2">
      <c r="D76" s="42" t="s">
        <v>40</v>
      </c>
      <c r="E76" s="794" t="s">
        <v>221</v>
      </c>
      <c r="F76" s="794"/>
      <c r="G76" s="794"/>
      <c r="H76" s="794"/>
      <c r="I76" s="794"/>
      <c r="J76" s="794"/>
      <c r="K76" s="794"/>
      <c r="L76" s="794"/>
      <c r="M76" s="794"/>
      <c r="N76" s="794"/>
      <c r="O76" s="794"/>
      <c r="P76" s="794"/>
      <c r="Q76" s="794"/>
      <c r="R76" s="794"/>
      <c r="S76" s="794"/>
      <c r="T76" s="794"/>
    </row>
    <row r="87" spans="5:5" x14ac:dyDescent="0.2">
      <c r="E87" s="400"/>
    </row>
  </sheetData>
  <mergeCells count="25">
    <mergeCell ref="E76:T76"/>
    <mergeCell ref="D7:I11"/>
    <mergeCell ref="E29:E32"/>
    <mergeCell ref="E14:E17"/>
    <mergeCell ref="E19:E22"/>
    <mergeCell ref="E24:E27"/>
    <mergeCell ref="E71:E74"/>
    <mergeCell ref="E35:E38"/>
    <mergeCell ref="L7:L10"/>
    <mergeCell ref="O7:O10"/>
    <mergeCell ref="T7:T10"/>
    <mergeCell ref="E40:E43"/>
    <mergeCell ref="E66:E69"/>
    <mergeCell ref="E56:E59"/>
    <mergeCell ref="E61:E64"/>
    <mergeCell ref="E45:E48"/>
    <mergeCell ref="S7:S10"/>
    <mergeCell ref="E50:E53"/>
    <mergeCell ref="P7:P10"/>
    <mergeCell ref="M7:M10"/>
    <mergeCell ref="N7:N10"/>
    <mergeCell ref="R7:R10"/>
    <mergeCell ref="Q7:Q10"/>
    <mergeCell ref="K7:K10"/>
    <mergeCell ref="J7:J10"/>
  </mergeCells>
  <phoneticPr fontId="0" type="noConversion"/>
  <conditionalFormatting sqref="D6">
    <cfRule type="cellIs" dxfId="39" priority="2" stopIfTrue="1" operator="equal">
      <formula>"   sem poznámku, proč vývojová řada nezačíná jako obvykle - nebo červenou buňku vymazat"</formula>
    </cfRule>
  </conditionalFormatting>
  <conditionalFormatting sqref="G6">
    <cfRule type="expression" dxfId="38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9">
    <pageSetUpPr autoPageBreaks="0"/>
  </sheetPr>
  <dimension ref="B1:Y87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4" hidden="1" customWidth="1"/>
    <col min="3" max="3" width="1.7109375" style="44" customWidth="1"/>
    <col min="4" max="4" width="1.140625" style="44" customWidth="1"/>
    <col min="5" max="5" width="2.140625" style="44" customWidth="1"/>
    <col min="6" max="6" width="1.7109375" style="44" customWidth="1"/>
    <col min="7" max="7" width="15.28515625" style="44" customWidth="1"/>
    <col min="8" max="8" width="11.85546875" style="44" customWidth="1"/>
    <col min="9" max="9" width="3.7109375" style="44" customWidth="1"/>
    <col min="10" max="20" width="8.140625" style="44" customWidth="1"/>
    <col min="21" max="21" width="1.7109375" style="44" customWidth="1"/>
    <col min="22" max="25" width="2.42578125" style="44" bestFit="1" customWidth="1"/>
    <col min="26" max="16384" width="9.140625" style="44"/>
  </cols>
  <sheetData>
    <row r="1" spans="2:25" hidden="1" x14ac:dyDescent="0.2"/>
    <row r="2" spans="2:25" hidden="1" x14ac:dyDescent="0.2"/>
    <row r="3" spans="2:25" ht="9" customHeight="1" x14ac:dyDescent="0.2">
      <c r="C3" s="43"/>
    </row>
    <row r="4" spans="2:25" s="45" customFormat="1" ht="15.75" x14ac:dyDescent="0.2">
      <c r="D4" s="15" t="s">
        <v>144</v>
      </c>
      <c r="E4" s="46"/>
      <c r="F4" s="46"/>
      <c r="G4" s="46"/>
      <c r="H4" s="15" t="s">
        <v>222</v>
      </c>
      <c r="I4" s="15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</row>
    <row r="5" spans="2:25" s="45" customFormat="1" ht="15.75" x14ac:dyDescent="0.2">
      <c r="B5" s="232">
        <v>6</v>
      </c>
      <c r="D5" s="54" t="s">
        <v>321</v>
      </c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</row>
    <row r="6" spans="2:25" s="48" customFormat="1" ht="21" customHeight="1" thickBot="1" x14ac:dyDescent="0.25">
      <c r="D6" s="16"/>
      <c r="E6" s="49"/>
      <c r="F6" s="49"/>
      <c r="G6" s="49"/>
      <c r="H6" s="49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17"/>
      <c r="U6" s="14" t="s">
        <v>66</v>
      </c>
    </row>
    <row r="7" spans="2:25" ht="6" customHeight="1" x14ac:dyDescent="0.2">
      <c r="C7" s="20"/>
      <c r="D7" s="795" t="s">
        <v>56</v>
      </c>
      <c r="E7" s="796"/>
      <c r="F7" s="796"/>
      <c r="G7" s="796"/>
      <c r="H7" s="796"/>
      <c r="I7" s="797"/>
      <c r="J7" s="854" t="s">
        <v>249</v>
      </c>
      <c r="K7" s="852" t="s">
        <v>255</v>
      </c>
      <c r="L7" s="850" t="s">
        <v>258</v>
      </c>
      <c r="M7" s="804" t="s">
        <v>262</v>
      </c>
      <c r="N7" s="804" t="s">
        <v>264</v>
      </c>
      <c r="O7" s="804" t="s">
        <v>272</v>
      </c>
      <c r="P7" s="804" t="s">
        <v>276</v>
      </c>
      <c r="Q7" s="804" t="s">
        <v>295</v>
      </c>
      <c r="R7" s="804" t="s">
        <v>296</v>
      </c>
      <c r="S7" s="804" t="s">
        <v>304</v>
      </c>
      <c r="T7" s="818" t="s">
        <v>313</v>
      </c>
      <c r="U7" s="51"/>
    </row>
    <row r="8" spans="2:25" ht="6" customHeight="1" x14ac:dyDescent="0.2">
      <c r="C8" s="20"/>
      <c r="D8" s="798"/>
      <c r="E8" s="799"/>
      <c r="F8" s="799"/>
      <c r="G8" s="799"/>
      <c r="H8" s="799"/>
      <c r="I8" s="800"/>
      <c r="J8" s="855"/>
      <c r="K8" s="853"/>
      <c r="L8" s="851"/>
      <c r="M8" s="805"/>
      <c r="N8" s="805"/>
      <c r="O8" s="805"/>
      <c r="P8" s="805"/>
      <c r="Q8" s="805"/>
      <c r="R8" s="805"/>
      <c r="S8" s="805"/>
      <c r="T8" s="819"/>
      <c r="U8" s="51"/>
    </row>
    <row r="9" spans="2:25" ht="6" customHeight="1" x14ac:dyDescent="0.2">
      <c r="C9" s="20"/>
      <c r="D9" s="798"/>
      <c r="E9" s="799"/>
      <c r="F9" s="799"/>
      <c r="G9" s="799"/>
      <c r="H9" s="799"/>
      <c r="I9" s="800"/>
      <c r="J9" s="855"/>
      <c r="K9" s="853"/>
      <c r="L9" s="851"/>
      <c r="M9" s="805"/>
      <c r="N9" s="805"/>
      <c r="O9" s="805"/>
      <c r="P9" s="805"/>
      <c r="Q9" s="805"/>
      <c r="R9" s="805"/>
      <c r="S9" s="805"/>
      <c r="T9" s="819"/>
      <c r="U9" s="51"/>
    </row>
    <row r="10" spans="2:25" ht="6" customHeight="1" x14ac:dyDescent="0.2">
      <c r="C10" s="20"/>
      <c r="D10" s="798"/>
      <c r="E10" s="799"/>
      <c r="F10" s="799"/>
      <c r="G10" s="799"/>
      <c r="H10" s="799"/>
      <c r="I10" s="800"/>
      <c r="J10" s="855"/>
      <c r="K10" s="853"/>
      <c r="L10" s="851"/>
      <c r="M10" s="805"/>
      <c r="N10" s="805"/>
      <c r="O10" s="805"/>
      <c r="P10" s="805"/>
      <c r="Q10" s="805"/>
      <c r="R10" s="805"/>
      <c r="S10" s="805"/>
      <c r="T10" s="819"/>
      <c r="U10" s="51"/>
    </row>
    <row r="11" spans="2:25" ht="15" customHeight="1" thickBot="1" x14ac:dyDescent="0.25">
      <c r="C11" s="20"/>
      <c r="D11" s="801"/>
      <c r="E11" s="802"/>
      <c r="F11" s="802"/>
      <c r="G11" s="802"/>
      <c r="H11" s="802"/>
      <c r="I11" s="803"/>
      <c r="J11" s="652" t="s">
        <v>173</v>
      </c>
      <c r="K11" s="653" t="s">
        <v>186</v>
      </c>
      <c r="L11" s="651" t="s">
        <v>186</v>
      </c>
      <c r="M11" s="650" t="s">
        <v>186</v>
      </c>
      <c r="N11" s="654" t="s">
        <v>186</v>
      </c>
      <c r="O11" s="654" t="s">
        <v>186</v>
      </c>
      <c r="P11" s="654" t="s">
        <v>186</v>
      </c>
      <c r="Q11" s="650" t="s">
        <v>186</v>
      </c>
      <c r="R11" s="650" t="s">
        <v>186</v>
      </c>
      <c r="S11" s="650" t="s">
        <v>195</v>
      </c>
      <c r="T11" s="655" t="s">
        <v>195</v>
      </c>
      <c r="U11" s="51"/>
    </row>
    <row r="12" spans="2:25" ht="16.5" thickTop="1" thickBot="1" x14ac:dyDescent="0.25">
      <c r="C12" s="20"/>
      <c r="D12" s="81" t="s">
        <v>270</v>
      </c>
      <c r="E12" s="82"/>
      <c r="F12" s="82"/>
      <c r="G12" s="82"/>
      <c r="H12" s="82"/>
      <c r="I12" s="82"/>
      <c r="J12" s="83"/>
      <c r="K12" s="127"/>
      <c r="L12" s="82"/>
      <c r="M12" s="330"/>
      <c r="N12" s="483"/>
      <c r="O12" s="483"/>
      <c r="P12" s="483"/>
      <c r="Q12" s="330"/>
      <c r="R12" s="330"/>
      <c r="S12" s="330"/>
      <c r="T12" s="83"/>
      <c r="U12" s="51"/>
    </row>
    <row r="13" spans="2:25" x14ac:dyDescent="0.2">
      <c r="C13" s="20"/>
      <c r="D13" s="90"/>
      <c r="E13" s="91" t="s">
        <v>52</v>
      </c>
      <c r="F13" s="91"/>
      <c r="G13" s="91"/>
      <c r="H13" s="92"/>
      <c r="I13" s="93"/>
      <c r="J13" s="252">
        <v>239379</v>
      </c>
      <c r="K13" s="250">
        <v>181747</v>
      </c>
      <c r="L13" s="467">
        <v>179720</v>
      </c>
      <c r="M13" s="268">
        <v>182603</v>
      </c>
      <c r="N13" s="251">
        <v>185375</v>
      </c>
      <c r="O13" s="251">
        <v>190000</v>
      </c>
      <c r="P13" s="251">
        <v>197182</v>
      </c>
      <c r="Q13" s="268">
        <v>203219</v>
      </c>
      <c r="R13" s="268">
        <v>212963</v>
      </c>
      <c r="S13" s="268" t="s">
        <v>41</v>
      </c>
      <c r="T13" s="560" t="s">
        <v>41</v>
      </c>
      <c r="U13" s="51"/>
      <c r="V13" s="148"/>
      <c r="W13" s="148"/>
      <c r="X13" s="148"/>
      <c r="Y13" s="148"/>
    </row>
    <row r="14" spans="2:25" x14ac:dyDescent="0.2">
      <c r="C14" s="20"/>
      <c r="D14" s="80"/>
      <c r="E14" s="843" t="s">
        <v>42</v>
      </c>
      <c r="F14" s="33" t="s">
        <v>57</v>
      </c>
      <c r="G14" s="33"/>
      <c r="H14" s="34"/>
      <c r="I14" s="35"/>
      <c r="J14" s="255">
        <v>177748</v>
      </c>
      <c r="K14" s="253">
        <v>133222</v>
      </c>
      <c r="L14" s="468">
        <v>133756</v>
      </c>
      <c r="M14" s="269">
        <v>136043</v>
      </c>
      <c r="N14" s="254">
        <v>138712</v>
      </c>
      <c r="O14" s="254">
        <v>143434</v>
      </c>
      <c r="P14" s="254">
        <v>150682</v>
      </c>
      <c r="Q14" s="269">
        <v>155738</v>
      </c>
      <c r="R14" s="269">
        <v>163130</v>
      </c>
      <c r="S14" s="269" t="s">
        <v>41</v>
      </c>
      <c r="T14" s="561" t="s">
        <v>41</v>
      </c>
      <c r="U14" s="51"/>
    </row>
    <row r="15" spans="2:25" x14ac:dyDescent="0.2">
      <c r="C15" s="20"/>
      <c r="D15" s="58"/>
      <c r="E15" s="845"/>
      <c r="F15" s="27"/>
      <c r="G15" s="27" t="s">
        <v>60</v>
      </c>
      <c r="H15" s="28"/>
      <c r="I15" s="29"/>
      <c r="J15" s="258">
        <v>27115</v>
      </c>
      <c r="K15" s="256">
        <v>26403</v>
      </c>
      <c r="L15" s="469">
        <v>27208</v>
      </c>
      <c r="M15" s="270">
        <v>28293</v>
      </c>
      <c r="N15" s="257">
        <v>30383</v>
      </c>
      <c r="O15" s="257">
        <v>32583</v>
      </c>
      <c r="P15" s="257">
        <v>37308</v>
      </c>
      <c r="Q15" s="270">
        <v>40587</v>
      </c>
      <c r="R15" s="270">
        <v>43789</v>
      </c>
      <c r="S15" s="270" t="s">
        <v>41</v>
      </c>
      <c r="T15" s="562" t="s">
        <v>41</v>
      </c>
      <c r="U15" s="51"/>
    </row>
    <row r="16" spans="2:25" ht="15.75" thickBot="1" x14ac:dyDescent="0.25">
      <c r="C16" s="20"/>
      <c r="D16" s="58"/>
      <c r="E16" s="845"/>
      <c r="F16" s="27" t="s">
        <v>312</v>
      </c>
      <c r="G16" s="27"/>
      <c r="H16" s="28"/>
      <c r="I16" s="29"/>
      <c r="J16" s="261">
        <v>61631</v>
      </c>
      <c r="K16" s="259">
        <v>48525</v>
      </c>
      <c r="L16" s="470">
        <v>45964</v>
      </c>
      <c r="M16" s="271">
        <v>46560</v>
      </c>
      <c r="N16" s="260">
        <v>46663</v>
      </c>
      <c r="O16" s="260">
        <v>46566</v>
      </c>
      <c r="P16" s="260">
        <v>46500</v>
      </c>
      <c r="Q16" s="271">
        <v>47481</v>
      </c>
      <c r="R16" s="271">
        <v>49833</v>
      </c>
      <c r="S16" s="271" t="s">
        <v>41</v>
      </c>
      <c r="T16" s="724" t="s">
        <v>41</v>
      </c>
      <c r="U16" s="51"/>
    </row>
    <row r="17" spans="3:21" x14ac:dyDescent="0.2">
      <c r="C17" s="20"/>
      <c r="D17" s="90"/>
      <c r="E17" s="91" t="s">
        <v>88</v>
      </c>
      <c r="F17" s="91"/>
      <c r="G17" s="91"/>
      <c r="H17" s="92"/>
      <c r="I17" s="93"/>
      <c r="J17" s="252">
        <v>214524</v>
      </c>
      <c r="K17" s="250">
        <v>161025</v>
      </c>
      <c r="L17" s="467">
        <v>159348</v>
      </c>
      <c r="M17" s="268">
        <v>160685</v>
      </c>
      <c r="N17" s="251">
        <v>162983</v>
      </c>
      <c r="O17" s="251">
        <v>166551</v>
      </c>
      <c r="P17" s="251">
        <v>174198</v>
      </c>
      <c r="Q17" s="268">
        <v>179160</v>
      </c>
      <c r="R17" s="268">
        <v>187239</v>
      </c>
      <c r="S17" s="268" t="s">
        <v>41</v>
      </c>
      <c r="T17" s="560" t="s">
        <v>41</v>
      </c>
      <c r="U17" s="51"/>
    </row>
    <row r="18" spans="3:21" x14ac:dyDescent="0.2">
      <c r="C18" s="20"/>
      <c r="D18" s="80"/>
      <c r="E18" s="843" t="s">
        <v>42</v>
      </c>
      <c r="F18" s="33" t="s">
        <v>57</v>
      </c>
      <c r="G18" s="33"/>
      <c r="H18" s="34"/>
      <c r="I18" s="35"/>
      <c r="J18" s="255">
        <v>158295</v>
      </c>
      <c r="K18" s="253">
        <v>117186</v>
      </c>
      <c r="L18" s="468">
        <v>117695</v>
      </c>
      <c r="M18" s="269">
        <v>118614</v>
      </c>
      <c r="N18" s="254">
        <v>120624</v>
      </c>
      <c r="O18" s="254">
        <v>124552</v>
      </c>
      <c r="P18" s="254">
        <v>132224</v>
      </c>
      <c r="Q18" s="269">
        <v>136317</v>
      </c>
      <c r="R18" s="269">
        <v>142351</v>
      </c>
      <c r="S18" s="269" t="s">
        <v>41</v>
      </c>
      <c r="T18" s="561" t="s">
        <v>41</v>
      </c>
      <c r="U18" s="51"/>
    </row>
    <row r="19" spans="3:21" x14ac:dyDescent="0.2">
      <c r="C19" s="20"/>
      <c r="D19" s="58"/>
      <c r="E19" s="845"/>
      <c r="F19" s="27"/>
      <c r="G19" s="27" t="s">
        <v>60</v>
      </c>
      <c r="H19" s="28"/>
      <c r="I19" s="29"/>
      <c r="J19" s="258">
        <v>23701</v>
      </c>
      <c r="K19" s="256">
        <v>23048</v>
      </c>
      <c r="L19" s="469">
        <v>23694</v>
      </c>
      <c r="M19" s="270">
        <v>24423</v>
      </c>
      <c r="N19" s="257">
        <v>26345</v>
      </c>
      <c r="O19" s="257">
        <v>28039</v>
      </c>
      <c r="P19" s="257">
        <v>32081</v>
      </c>
      <c r="Q19" s="270">
        <v>34950</v>
      </c>
      <c r="R19" s="270">
        <v>37884</v>
      </c>
      <c r="S19" s="270" t="s">
        <v>41</v>
      </c>
      <c r="T19" s="562" t="s">
        <v>41</v>
      </c>
      <c r="U19" s="51"/>
    </row>
    <row r="20" spans="3:21" ht="15" x14ac:dyDescent="0.2">
      <c r="C20" s="20"/>
      <c r="D20" s="58"/>
      <c r="E20" s="845"/>
      <c r="F20" s="27" t="s">
        <v>312</v>
      </c>
      <c r="G20" s="27"/>
      <c r="H20" s="28"/>
      <c r="I20" s="29"/>
      <c r="J20" s="264">
        <v>56229</v>
      </c>
      <c r="K20" s="262">
        <v>43839</v>
      </c>
      <c r="L20" s="471">
        <v>41653</v>
      </c>
      <c r="M20" s="272">
        <v>42071</v>
      </c>
      <c r="N20" s="263">
        <v>42359</v>
      </c>
      <c r="O20" s="263">
        <v>41999</v>
      </c>
      <c r="P20" s="263">
        <v>41974</v>
      </c>
      <c r="Q20" s="272">
        <v>42843</v>
      </c>
      <c r="R20" s="272">
        <v>44888</v>
      </c>
      <c r="S20" s="272" t="s">
        <v>41</v>
      </c>
      <c r="T20" s="563" t="s">
        <v>41</v>
      </c>
      <c r="U20" s="51"/>
    </row>
    <row r="21" spans="3:21" x14ac:dyDescent="0.2">
      <c r="C21" s="20"/>
      <c r="D21" s="103"/>
      <c r="E21" s="104" t="s">
        <v>260</v>
      </c>
      <c r="F21" s="104"/>
      <c r="G21" s="104"/>
      <c r="H21" s="105"/>
      <c r="I21" s="106"/>
      <c r="J21" s="267">
        <v>21063</v>
      </c>
      <c r="K21" s="265">
        <v>16901</v>
      </c>
      <c r="L21" s="472">
        <v>16641</v>
      </c>
      <c r="M21" s="273">
        <v>17703</v>
      </c>
      <c r="N21" s="266">
        <v>18146</v>
      </c>
      <c r="O21" s="266">
        <v>19029</v>
      </c>
      <c r="P21" s="266">
        <v>18416</v>
      </c>
      <c r="Q21" s="273">
        <v>19266</v>
      </c>
      <c r="R21" s="273">
        <v>20857</v>
      </c>
      <c r="S21" s="273" t="s">
        <v>41</v>
      </c>
      <c r="T21" s="540" t="s">
        <v>41</v>
      </c>
      <c r="U21" s="51"/>
    </row>
    <row r="22" spans="3:21" x14ac:dyDescent="0.2">
      <c r="C22" s="20"/>
      <c r="D22" s="80"/>
      <c r="E22" s="843" t="s">
        <v>42</v>
      </c>
      <c r="F22" s="33" t="s">
        <v>57</v>
      </c>
      <c r="G22" s="33"/>
      <c r="H22" s="34"/>
      <c r="I22" s="35"/>
      <c r="J22" s="255">
        <v>15923</v>
      </c>
      <c r="K22" s="253">
        <v>12467</v>
      </c>
      <c r="L22" s="468">
        <v>12574</v>
      </c>
      <c r="M22" s="269">
        <v>13469</v>
      </c>
      <c r="N22" s="254">
        <v>14099</v>
      </c>
      <c r="O22" s="254">
        <v>14686</v>
      </c>
      <c r="P22" s="254">
        <v>14121</v>
      </c>
      <c r="Q22" s="269">
        <v>14863</v>
      </c>
      <c r="R22" s="269">
        <v>16202</v>
      </c>
      <c r="S22" s="269" t="s">
        <v>41</v>
      </c>
      <c r="T22" s="561" t="s">
        <v>41</v>
      </c>
      <c r="U22" s="51"/>
    </row>
    <row r="23" spans="3:21" x14ac:dyDescent="0.2">
      <c r="C23" s="20"/>
      <c r="D23" s="58"/>
      <c r="E23" s="845"/>
      <c r="F23" s="27"/>
      <c r="G23" s="27" t="s">
        <v>60</v>
      </c>
      <c r="H23" s="28"/>
      <c r="I23" s="29"/>
      <c r="J23" s="258">
        <v>1776</v>
      </c>
      <c r="K23" s="256">
        <v>1540</v>
      </c>
      <c r="L23" s="469">
        <v>1726</v>
      </c>
      <c r="M23" s="270">
        <v>1883</v>
      </c>
      <c r="N23" s="257">
        <v>2047</v>
      </c>
      <c r="O23" s="257">
        <v>2364</v>
      </c>
      <c r="P23" s="257">
        <v>2769</v>
      </c>
      <c r="Q23" s="270">
        <v>2976</v>
      </c>
      <c r="R23" s="270">
        <v>3226</v>
      </c>
      <c r="S23" s="270" t="s">
        <v>41</v>
      </c>
      <c r="T23" s="562" t="s">
        <v>41</v>
      </c>
      <c r="U23" s="51"/>
    </row>
    <row r="24" spans="3:21" ht="15" x14ac:dyDescent="0.2">
      <c r="C24" s="20"/>
      <c r="D24" s="58"/>
      <c r="E24" s="845"/>
      <c r="F24" s="27" t="s">
        <v>269</v>
      </c>
      <c r="G24" s="27"/>
      <c r="H24" s="28"/>
      <c r="I24" s="29"/>
      <c r="J24" s="264">
        <v>5140</v>
      </c>
      <c r="K24" s="262">
        <v>4434</v>
      </c>
      <c r="L24" s="471">
        <v>4067</v>
      </c>
      <c r="M24" s="272">
        <v>4234</v>
      </c>
      <c r="N24" s="263">
        <v>4047</v>
      </c>
      <c r="O24" s="263">
        <v>4343</v>
      </c>
      <c r="P24" s="263">
        <v>4295</v>
      </c>
      <c r="Q24" s="272">
        <v>4403</v>
      </c>
      <c r="R24" s="272">
        <v>4655</v>
      </c>
      <c r="S24" s="272" t="s">
        <v>41</v>
      </c>
      <c r="T24" s="563" t="s">
        <v>41</v>
      </c>
      <c r="U24" s="51"/>
    </row>
    <row r="25" spans="3:21" x14ac:dyDescent="0.2">
      <c r="C25" s="20"/>
      <c r="D25" s="103"/>
      <c r="E25" s="104" t="s">
        <v>89</v>
      </c>
      <c r="F25" s="104"/>
      <c r="G25" s="104"/>
      <c r="H25" s="105"/>
      <c r="I25" s="106"/>
      <c r="J25" s="267">
        <v>3792</v>
      </c>
      <c r="K25" s="265">
        <v>3821</v>
      </c>
      <c r="L25" s="472">
        <v>3731</v>
      </c>
      <c r="M25" s="273">
        <v>4215</v>
      </c>
      <c r="N25" s="266">
        <v>4246</v>
      </c>
      <c r="O25" s="266">
        <v>4420</v>
      </c>
      <c r="P25" s="266">
        <v>4568</v>
      </c>
      <c r="Q25" s="273">
        <v>4793</v>
      </c>
      <c r="R25" s="273">
        <v>4867</v>
      </c>
      <c r="S25" s="273" t="s">
        <v>41</v>
      </c>
      <c r="T25" s="540" t="s">
        <v>41</v>
      </c>
      <c r="U25" s="51"/>
    </row>
    <row r="26" spans="3:21" x14ac:dyDescent="0.2">
      <c r="C26" s="20"/>
      <c r="D26" s="80"/>
      <c r="E26" s="843" t="s">
        <v>42</v>
      </c>
      <c r="F26" s="33" t="s">
        <v>57</v>
      </c>
      <c r="G26" s="33"/>
      <c r="H26" s="34"/>
      <c r="I26" s="35"/>
      <c r="J26" s="255">
        <v>3530</v>
      </c>
      <c r="K26" s="253">
        <v>3569</v>
      </c>
      <c r="L26" s="468">
        <v>3487</v>
      </c>
      <c r="M26" s="269">
        <v>3960</v>
      </c>
      <c r="N26" s="254">
        <v>3989</v>
      </c>
      <c r="O26" s="254">
        <v>4196</v>
      </c>
      <c r="P26" s="254">
        <v>4337</v>
      </c>
      <c r="Q26" s="269">
        <v>4558</v>
      </c>
      <c r="R26" s="269">
        <v>4577</v>
      </c>
      <c r="S26" s="269" t="s">
        <v>41</v>
      </c>
      <c r="T26" s="561" t="s">
        <v>41</v>
      </c>
      <c r="U26" s="51"/>
    </row>
    <row r="27" spans="3:21" x14ac:dyDescent="0.2">
      <c r="C27" s="20"/>
      <c r="D27" s="58"/>
      <c r="E27" s="845"/>
      <c r="F27" s="27"/>
      <c r="G27" s="27" t="s">
        <v>60</v>
      </c>
      <c r="H27" s="28"/>
      <c r="I27" s="29"/>
      <c r="J27" s="258">
        <v>1638</v>
      </c>
      <c r="K27" s="256">
        <v>1815</v>
      </c>
      <c r="L27" s="469">
        <v>1788</v>
      </c>
      <c r="M27" s="270">
        <v>1987</v>
      </c>
      <c r="N27" s="257">
        <v>1991</v>
      </c>
      <c r="O27" s="257">
        <v>2180</v>
      </c>
      <c r="P27" s="257">
        <v>2458</v>
      </c>
      <c r="Q27" s="270">
        <v>2661</v>
      </c>
      <c r="R27" s="270">
        <v>2679</v>
      </c>
      <c r="S27" s="270" t="s">
        <v>41</v>
      </c>
      <c r="T27" s="562" t="s">
        <v>41</v>
      </c>
      <c r="U27" s="51"/>
    </row>
    <row r="28" spans="3:21" ht="15.75" thickBot="1" x14ac:dyDescent="0.25">
      <c r="C28" s="20"/>
      <c r="D28" s="58"/>
      <c r="E28" s="845"/>
      <c r="F28" s="27" t="s">
        <v>312</v>
      </c>
      <c r="G28" s="27"/>
      <c r="H28" s="28"/>
      <c r="I28" s="29"/>
      <c r="J28" s="261">
        <v>262</v>
      </c>
      <c r="K28" s="259">
        <v>252</v>
      </c>
      <c r="L28" s="470">
        <v>244</v>
      </c>
      <c r="M28" s="271">
        <v>255</v>
      </c>
      <c r="N28" s="260">
        <v>257</v>
      </c>
      <c r="O28" s="260">
        <v>224</v>
      </c>
      <c r="P28" s="260">
        <v>231</v>
      </c>
      <c r="Q28" s="271">
        <v>235</v>
      </c>
      <c r="R28" s="271">
        <v>290</v>
      </c>
      <c r="S28" s="271" t="s">
        <v>41</v>
      </c>
      <c r="T28" s="724" t="s">
        <v>41</v>
      </c>
      <c r="U28" s="51"/>
    </row>
    <row r="29" spans="3:21" ht="13.5" x14ac:dyDescent="0.25">
      <c r="D29" s="52" t="s">
        <v>67</v>
      </c>
      <c r="E29" s="53"/>
      <c r="F29" s="53"/>
      <c r="G29" s="53"/>
      <c r="H29" s="53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61" t="s">
        <v>251</v>
      </c>
      <c r="U29" s="44" t="s">
        <v>66</v>
      </c>
    </row>
    <row r="30" spans="3:21" x14ac:dyDescent="0.2">
      <c r="D30" s="153" t="s">
        <v>40</v>
      </c>
      <c r="E30" s="154" t="s">
        <v>33</v>
      </c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</row>
    <row r="31" spans="3:21" x14ac:dyDescent="0.2">
      <c r="D31" s="153" t="s">
        <v>86</v>
      </c>
      <c r="E31" s="154" t="s">
        <v>69</v>
      </c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  <c r="T31" s="154"/>
    </row>
    <row r="32" spans="3:21" ht="26.25" customHeight="1" x14ac:dyDescent="0.2">
      <c r="D32" s="153" t="s">
        <v>173</v>
      </c>
      <c r="E32" s="848" t="s">
        <v>336</v>
      </c>
      <c r="F32" s="849"/>
      <c r="G32" s="849"/>
      <c r="H32" s="849"/>
      <c r="I32" s="849"/>
      <c r="J32" s="849"/>
      <c r="K32" s="849"/>
      <c r="L32" s="849"/>
      <c r="M32" s="849"/>
      <c r="N32" s="849"/>
      <c r="O32" s="849"/>
      <c r="P32" s="849"/>
      <c r="Q32" s="849"/>
      <c r="R32" s="849"/>
      <c r="S32" s="849"/>
      <c r="T32" s="849"/>
    </row>
    <row r="33" spans="4:20" ht="15" customHeight="1" x14ac:dyDescent="0.2">
      <c r="D33" s="153" t="s">
        <v>186</v>
      </c>
      <c r="E33" s="848" t="s">
        <v>337</v>
      </c>
      <c r="F33" s="849"/>
      <c r="G33" s="849"/>
      <c r="H33" s="849"/>
      <c r="I33" s="849"/>
      <c r="J33" s="849"/>
      <c r="K33" s="849"/>
      <c r="L33" s="849"/>
      <c r="M33" s="849"/>
      <c r="N33" s="849"/>
      <c r="O33" s="849"/>
      <c r="P33" s="849"/>
      <c r="Q33" s="849"/>
      <c r="R33" s="849"/>
      <c r="S33" s="849"/>
      <c r="T33" s="849"/>
    </row>
    <row r="34" spans="4:20" ht="15" customHeight="1" x14ac:dyDescent="0.2">
      <c r="D34" s="153" t="s">
        <v>195</v>
      </c>
      <c r="E34" s="848" t="s">
        <v>320</v>
      </c>
      <c r="F34" s="849"/>
      <c r="G34" s="849"/>
      <c r="H34" s="849"/>
      <c r="I34" s="849"/>
      <c r="J34" s="849"/>
      <c r="K34" s="849"/>
      <c r="L34" s="849"/>
      <c r="M34" s="849"/>
      <c r="N34" s="849"/>
      <c r="O34" s="849"/>
      <c r="P34" s="849"/>
      <c r="Q34" s="849"/>
      <c r="R34" s="849"/>
      <c r="S34" s="849"/>
      <c r="T34" s="849"/>
    </row>
    <row r="87" spans="5:5" x14ac:dyDescent="0.2">
      <c r="E87" s="400"/>
    </row>
  </sheetData>
  <mergeCells count="19">
    <mergeCell ref="D7:I11"/>
    <mergeCell ref="T7:T10"/>
    <mergeCell ref="M7:M10"/>
    <mergeCell ref="N7:N10"/>
    <mergeCell ref="L7:L10"/>
    <mergeCell ref="K7:K10"/>
    <mergeCell ref="J7:J10"/>
    <mergeCell ref="O7:O10"/>
    <mergeCell ref="P7:P10"/>
    <mergeCell ref="Q7:Q10"/>
    <mergeCell ref="R7:R10"/>
    <mergeCell ref="S7:S10"/>
    <mergeCell ref="E34:T34"/>
    <mergeCell ref="E33:T33"/>
    <mergeCell ref="E14:E16"/>
    <mergeCell ref="E18:E20"/>
    <mergeCell ref="E22:E24"/>
    <mergeCell ref="E26:E28"/>
    <mergeCell ref="E32:T32"/>
  </mergeCells>
  <phoneticPr fontId="0" type="noConversion"/>
  <conditionalFormatting sqref="D6">
    <cfRule type="cellIs" dxfId="37" priority="2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36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0">
    <pageSetUpPr autoPageBreaks="0"/>
  </sheetPr>
  <dimension ref="B1:U71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4" hidden="1" customWidth="1"/>
    <col min="3" max="3" width="1.7109375" style="44" customWidth="1"/>
    <col min="4" max="4" width="1.140625" style="44" customWidth="1"/>
    <col min="5" max="5" width="2.140625" style="44" customWidth="1"/>
    <col min="6" max="6" width="1.7109375" style="44" customWidth="1"/>
    <col min="7" max="7" width="15.28515625" style="44" customWidth="1"/>
    <col min="8" max="8" width="11.85546875" style="44" customWidth="1"/>
    <col min="9" max="9" width="3.42578125" style="44" customWidth="1"/>
    <col min="10" max="20" width="8.140625" style="44" customWidth="1"/>
    <col min="21" max="44" width="1.7109375" style="44" customWidth="1"/>
    <col min="45" max="16384" width="9.140625" style="44"/>
  </cols>
  <sheetData>
    <row r="1" spans="2:21" hidden="1" x14ac:dyDescent="0.2"/>
    <row r="2" spans="2:21" hidden="1" x14ac:dyDescent="0.2"/>
    <row r="3" spans="2:21" ht="9" customHeight="1" x14ac:dyDescent="0.2">
      <c r="C3" s="43"/>
    </row>
    <row r="4" spans="2:21" s="45" customFormat="1" ht="15.75" x14ac:dyDescent="0.2">
      <c r="D4" s="15" t="s">
        <v>145</v>
      </c>
      <c r="E4" s="46"/>
      <c r="F4" s="46"/>
      <c r="G4" s="46"/>
      <c r="H4" s="15" t="s">
        <v>9</v>
      </c>
      <c r="I4" s="15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</row>
    <row r="5" spans="2:21" s="45" customFormat="1" ht="15.75" x14ac:dyDescent="0.2">
      <c r="B5" s="232">
        <v>6</v>
      </c>
      <c r="D5" s="54" t="s">
        <v>323</v>
      </c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</row>
    <row r="6" spans="2:21" s="48" customFormat="1" ht="21" customHeight="1" thickBot="1" x14ac:dyDescent="0.25">
      <c r="D6" s="16"/>
      <c r="E6" s="49"/>
      <c r="F6" s="49"/>
      <c r="G6" s="49"/>
      <c r="H6" s="49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17"/>
      <c r="U6" s="14" t="s">
        <v>66</v>
      </c>
    </row>
    <row r="7" spans="2:21" ht="6" customHeight="1" x14ac:dyDescent="0.2">
      <c r="C7" s="20"/>
      <c r="D7" s="795" t="s">
        <v>56</v>
      </c>
      <c r="E7" s="796"/>
      <c r="F7" s="796"/>
      <c r="G7" s="796"/>
      <c r="H7" s="796"/>
      <c r="I7" s="797"/>
      <c r="J7" s="854" t="s">
        <v>249</v>
      </c>
      <c r="K7" s="852" t="s">
        <v>255</v>
      </c>
      <c r="L7" s="850" t="s">
        <v>258</v>
      </c>
      <c r="M7" s="804" t="s">
        <v>262</v>
      </c>
      <c r="N7" s="804" t="s">
        <v>264</v>
      </c>
      <c r="O7" s="804" t="s">
        <v>272</v>
      </c>
      <c r="P7" s="804" t="s">
        <v>276</v>
      </c>
      <c r="Q7" s="804" t="s">
        <v>295</v>
      </c>
      <c r="R7" s="804" t="s">
        <v>296</v>
      </c>
      <c r="S7" s="804" t="s">
        <v>304</v>
      </c>
      <c r="T7" s="818" t="s">
        <v>313</v>
      </c>
      <c r="U7" s="51"/>
    </row>
    <row r="8" spans="2:21" ht="6" customHeight="1" x14ac:dyDescent="0.2">
      <c r="C8" s="20"/>
      <c r="D8" s="798"/>
      <c r="E8" s="799"/>
      <c r="F8" s="799"/>
      <c r="G8" s="799"/>
      <c r="H8" s="799"/>
      <c r="I8" s="800"/>
      <c r="J8" s="855"/>
      <c r="K8" s="853"/>
      <c r="L8" s="851"/>
      <c r="M8" s="805"/>
      <c r="N8" s="805"/>
      <c r="O8" s="805"/>
      <c r="P8" s="805"/>
      <c r="Q8" s="805"/>
      <c r="R8" s="805"/>
      <c r="S8" s="805"/>
      <c r="T8" s="819"/>
      <c r="U8" s="51"/>
    </row>
    <row r="9" spans="2:21" ht="6" customHeight="1" x14ac:dyDescent="0.2">
      <c r="C9" s="20"/>
      <c r="D9" s="798"/>
      <c r="E9" s="799"/>
      <c r="F9" s="799"/>
      <c r="G9" s="799"/>
      <c r="H9" s="799"/>
      <c r="I9" s="800"/>
      <c r="J9" s="855"/>
      <c r="K9" s="853"/>
      <c r="L9" s="851"/>
      <c r="M9" s="805"/>
      <c r="N9" s="805"/>
      <c r="O9" s="805"/>
      <c r="P9" s="805"/>
      <c r="Q9" s="805"/>
      <c r="R9" s="805"/>
      <c r="S9" s="805"/>
      <c r="T9" s="819"/>
      <c r="U9" s="51"/>
    </row>
    <row r="10" spans="2:21" ht="6" customHeight="1" x14ac:dyDescent="0.2">
      <c r="C10" s="20"/>
      <c r="D10" s="798"/>
      <c r="E10" s="799"/>
      <c r="F10" s="799"/>
      <c r="G10" s="799"/>
      <c r="H10" s="799"/>
      <c r="I10" s="800"/>
      <c r="J10" s="855"/>
      <c r="K10" s="853"/>
      <c r="L10" s="851"/>
      <c r="M10" s="805"/>
      <c r="N10" s="805"/>
      <c r="O10" s="805"/>
      <c r="P10" s="805"/>
      <c r="Q10" s="805"/>
      <c r="R10" s="805"/>
      <c r="S10" s="805"/>
      <c r="T10" s="819"/>
      <c r="U10" s="51"/>
    </row>
    <row r="11" spans="2:21" ht="15" customHeight="1" thickBot="1" x14ac:dyDescent="0.25">
      <c r="C11" s="20"/>
      <c r="D11" s="801"/>
      <c r="E11" s="802"/>
      <c r="F11" s="802"/>
      <c r="G11" s="802"/>
      <c r="H11" s="802"/>
      <c r="I11" s="803"/>
      <c r="J11" s="652" t="s">
        <v>173</v>
      </c>
      <c r="K11" s="653" t="s">
        <v>186</v>
      </c>
      <c r="L11" s="651" t="s">
        <v>186</v>
      </c>
      <c r="M11" s="650" t="s">
        <v>186</v>
      </c>
      <c r="N11" s="654" t="s">
        <v>186</v>
      </c>
      <c r="O11" s="654" t="s">
        <v>186</v>
      </c>
      <c r="P11" s="654" t="s">
        <v>186</v>
      </c>
      <c r="Q11" s="650" t="s">
        <v>186</v>
      </c>
      <c r="R11" s="650" t="s">
        <v>186</v>
      </c>
      <c r="S11" s="650" t="s">
        <v>195</v>
      </c>
      <c r="T11" s="655" t="s">
        <v>195</v>
      </c>
      <c r="U11" s="51"/>
    </row>
    <row r="12" spans="2:21" ht="16.5" thickTop="1" thickBot="1" x14ac:dyDescent="0.25">
      <c r="C12" s="20"/>
      <c r="D12" s="81" t="s">
        <v>335</v>
      </c>
      <c r="E12" s="82"/>
      <c r="F12" s="82"/>
      <c r="G12" s="82"/>
      <c r="H12" s="82"/>
      <c r="I12" s="82"/>
      <c r="J12" s="137"/>
      <c r="K12" s="127"/>
      <c r="L12" s="82"/>
      <c r="M12" s="330"/>
      <c r="N12" s="483"/>
      <c r="O12" s="483"/>
      <c r="P12" s="483"/>
      <c r="Q12" s="330"/>
      <c r="R12" s="330"/>
      <c r="S12" s="330"/>
      <c r="T12" s="83"/>
      <c r="U12" s="51"/>
    </row>
    <row r="13" spans="2:21" x14ac:dyDescent="0.2">
      <c r="C13" s="20"/>
      <c r="D13" s="90"/>
      <c r="E13" s="91" t="s">
        <v>52</v>
      </c>
      <c r="F13" s="91"/>
      <c r="G13" s="91"/>
      <c r="H13" s="92"/>
      <c r="I13" s="93"/>
      <c r="J13" s="252">
        <v>161173</v>
      </c>
      <c r="K13" s="250">
        <v>134486</v>
      </c>
      <c r="L13" s="467">
        <v>133500</v>
      </c>
      <c r="M13" s="268">
        <v>132526</v>
      </c>
      <c r="N13" s="251">
        <v>135382</v>
      </c>
      <c r="O13" s="251">
        <v>137653</v>
      </c>
      <c r="P13" s="251">
        <v>138787</v>
      </c>
      <c r="Q13" s="268">
        <v>140239</v>
      </c>
      <c r="R13" s="268">
        <v>143568</v>
      </c>
      <c r="S13" s="268" t="s">
        <v>41</v>
      </c>
      <c r="T13" s="560" t="s">
        <v>41</v>
      </c>
      <c r="U13" s="51"/>
    </row>
    <row r="14" spans="2:21" x14ac:dyDescent="0.2">
      <c r="C14" s="20"/>
      <c r="D14" s="80"/>
      <c r="E14" s="843" t="s">
        <v>42</v>
      </c>
      <c r="F14" s="33" t="s">
        <v>57</v>
      </c>
      <c r="G14" s="33"/>
      <c r="H14" s="34"/>
      <c r="I14" s="35"/>
      <c r="J14" s="255">
        <v>111277</v>
      </c>
      <c r="K14" s="253">
        <v>92075</v>
      </c>
      <c r="L14" s="468">
        <v>92771</v>
      </c>
      <c r="M14" s="269">
        <v>91404</v>
      </c>
      <c r="N14" s="254">
        <v>94372</v>
      </c>
      <c r="O14" s="254">
        <v>96318</v>
      </c>
      <c r="P14" s="254">
        <v>97595</v>
      </c>
      <c r="Q14" s="269">
        <v>98278</v>
      </c>
      <c r="R14" s="269">
        <v>100042</v>
      </c>
      <c r="S14" s="269" t="s">
        <v>41</v>
      </c>
      <c r="T14" s="561" t="s">
        <v>41</v>
      </c>
      <c r="U14" s="51"/>
    </row>
    <row r="15" spans="2:21" x14ac:dyDescent="0.2">
      <c r="C15" s="20"/>
      <c r="D15" s="58"/>
      <c r="E15" s="845"/>
      <c r="F15" s="27"/>
      <c r="G15" s="27" t="s">
        <v>60</v>
      </c>
      <c r="H15" s="28"/>
      <c r="I15" s="29"/>
      <c r="J15" s="258">
        <v>12870</v>
      </c>
      <c r="K15" s="256">
        <v>12154</v>
      </c>
      <c r="L15" s="469">
        <v>12487</v>
      </c>
      <c r="M15" s="270">
        <v>12468</v>
      </c>
      <c r="N15" s="257">
        <v>13032</v>
      </c>
      <c r="O15" s="257">
        <v>13226</v>
      </c>
      <c r="P15" s="257">
        <v>14336</v>
      </c>
      <c r="Q15" s="270">
        <v>14680</v>
      </c>
      <c r="R15" s="270">
        <v>15215</v>
      </c>
      <c r="S15" s="270" t="s">
        <v>41</v>
      </c>
      <c r="T15" s="562" t="s">
        <v>41</v>
      </c>
      <c r="U15" s="51"/>
    </row>
    <row r="16" spans="2:21" ht="15.75" thickBot="1" x14ac:dyDescent="0.25">
      <c r="C16" s="20"/>
      <c r="D16" s="58"/>
      <c r="E16" s="845"/>
      <c r="F16" s="27" t="s">
        <v>312</v>
      </c>
      <c r="G16" s="27"/>
      <c r="H16" s="28"/>
      <c r="I16" s="29"/>
      <c r="J16" s="261">
        <v>49896</v>
      </c>
      <c r="K16" s="259">
        <v>42411</v>
      </c>
      <c r="L16" s="470">
        <v>40729</v>
      </c>
      <c r="M16" s="271">
        <v>41122</v>
      </c>
      <c r="N16" s="260">
        <v>41010</v>
      </c>
      <c r="O16" s="260">
        <v>41335</v>
      </c>
      <c r="P16" s="260">
        <v>41192</v>
      </c>
      <c r="Q16" s="271">
        <v>41961</v>
      </c>
      <c r="R16" s="271">
        <v>43526</v>
      </c>
      <c r="S16" s="271" t="s">
        <v>41</v>
      </c>
      <c r="T16" s="724" t="s">
        <v>41</v>
      </c>
      <c r="U16" s="51"/>
    </row>
    <row r="17" spans="3:21" x14ac:dyDescent="0.2">
      <c r="C17" s="20"/>
      <c r="D17" s="90"/>
      <c r="E17" s="91" t="s">
        <v>88</v>
      </c>
      <c r="F17" s="91"/>
      <c r="G17" s="91"/>
      <c r="H17" s="92"/>
      <c r="I17" s="93"/>
      <c r="J17" s="252">
        <v>142843</v>
      </c>
      <c r="K17" s="250">
        <v>118792</v>
      </c>
      <c r="L17" s="467">
        <v>117884</v>
      </c>
      <c r="M17" s="268">
        <v>116052</v>
      </c>
      <c r="N17" s="251">
        <v>118741</v>
      </c>
      <c r="O17" s="251">
        <v>120371</v>
      </c>
      <c r="P17" s="251">
        <v>122204</v>
      </c>
      <c r="Q17" s="268">
        <v>123113</v>
      </c>
      <c r="R17" s="268">
        <v>125879</v>
      </c>
      <c r="S17" s="268" t="s">
        <v>41</v>
      </c>
      <c r="T17" s="560" t="s">
        <v>41</v>
      </c>
      <c r="U17" s="51"/>
    </row>
    <row r="18" spans="3:21" x14ac:dyDescent="0.2">
      <c r="C18" s="20"/>
      <c r="D18" s="80"/>
      <c r="E18" s="843" t="s">
        <v>42</v>
      </c>
      <c r="F18" s="33" t="s">
        <v>57</v>
      </c>
      <c r="G18" s="33"/>
      <c r="H18" s="34"/>
      <c r="I18" s="35"/>
      <c r="J18" s="255">
        <v>97309</v>
      </c>
      <c r="K18" s="253">
        <v>80358</v>
      </c>
      <c r="L18" s="468">
        <v>80768</v>
      </c>
      <c r="M18" s="269">
        <v>78584</v>
      </c>
      <c r="N18" s="254">
        <v>81286</v>
      </c>
      <c r="O18" s="254">
        <v>82904</v>
      </c>
      <c r="P18" s="254">
        <v>84736</v>
      </c>
      <c r="Q18" s="269">
        <v>84972</v>
      </c>
      <c r="R18" s="269">
        <v>86355</v>
      </c>
      <c r="S18" s="269" t="s">
        <v>41</v>
      </c>
      <c r="T18" s="561" t="s">
        <v>41</v>
      </c>
      <c r="U18" s="51"/>
    </row>
    <row r="19" spans="3:21" x14ac:dyDescent="0.2">
      <c r="C19" s="20"/>
      <c r="D19" s="58"/>
      <c r="E19" s="845"/>
      <c r="F19" s="27"/>
      <c r="G19" s="27" t="s">
        <v>60</v>
      </c>
      <c r="H19" s="28"/>
      <c r="I19" s="29"/>
      <c r="J19" s="258">
        <v>10983</v>
      </c>
      <c r="K19" s="256">
        <v>10333</v>
      </c>
      <c r="L19" s="469">
        <v>10534</v>
      </c>
      <c r="M19" s="270">
        <v>10409</v>
      </c>
      <c r="N19" s="257">
        <v>10910</v>
      </c>
      <c r="O19" s="257">
        <v>10971</v>
      </c>
      <c r="P19" s="257">
        <v>11851</v>
      </c>
      <c r="Q19" s="270">
        <v>12269</v>
      </c>
      <c r="R19" s="270">
        <v>12760</v>
      </c>
      <c r="S19" s="270" t="s">
        <v>41</v>
      </c>
      <c r="T19" s="562" t="s">
        <v>41</v>
      </c>
      <c r="U19" s="51"/>
    </row>
    <row r="20" spans="3:21" ht="15" x14ac:dyDescent="0.2">
      <c r="C20" s="20"/>
      <c r="D20" s="58"/>
      <c r="E20" s="845"/>
      <c r="F20" s="27" t="s">
        <v>269</v>
      </c>
      <c r="G20" s="27"/>
      <c r="H20" s="28"/>
      <c r="I20" s="29"/>
      <c r="J20" s="264">
        <v>45534</v>
      </c>
      <c r="K20" s="262">
        <v>38434</v>
      </c>
      <c r="L20" s="471">
        <v>37116</v>
      </c>
      <c r="M20" s="272">
        <v>37468</v>
      </c>
      <c r="N20" s="263">
        <v>37455</v>
      </c>
      <c r="O20" s="263">
        <v>37467</v>
      </c>
      <c r="P20" s="263">
        <v>37468</v>
      </c>
      <c r="Q20" s="272">
        <v>38141</v>
      </c>
      <c r="R20" s="272">
        <v>39524</v>
      </c>
      <c r="S20" s="272" t="s">
        <v>41</v>
      </c>
      <c r="T20" s="563" t="s">
        <v>41</v>
      </c>
      <c r="U20" s="51"/>
    </row>
    <row r="21" spans="3:21" x14ac:dyDescent="0.2">
      <c r="C21" s="20"/>
      <c r="D21" s="103"/>
      <c r="E21" s="104" t="s">
        <v>260</v>
      </c>
      <c r="F21" s="104"/>
      <c r="G21" s="104"/>
      <c r="H21" s="105"/>
      <c r="I21" s="106"/>
      <c r="J21" s="267">
        <v>15993</v>
      </c>
      <c r="K21" s="265">
        <v>13581</v>
      </c>
      <c r="L21" s="472">
        <v>13500</v>
      </c>
      <c r="M21" s="273">
        <v>14205</v>
      </c>
      <c r="N21" s="266">
        <v>14307</v>
      </c>
      <c r="O21" s="266">
        <v>14961</v>
      </c>
      <c r="P21" s="266">
        <v>14326</v>
      </c>
      <c r="Q21" s="273">
        <v>14787</v>
      </c>
      <c r="R21" s="273">
        <v>15242</v>
      </c>
      <c r="S21" s="273" t="s">
        <v>41</v>
      </c>
      <c r="T21" s="540" t="s">
        <v>41</v>
      </c>
      <c r="U21" s="51"/>
    </row>
    <row r="22" spans="3:21" x14ac:dyDescent="0.2">
      <c r="C22" s="20"/>
      <c r="D22" s="80"/>
      <c r="E22" s="843" t="s">
        <v>42</v>
      </c>
      <c r="F22" s="33" t="s">
        <v>57</v>
      </c>
      <c r="G22" s="33"/>
      <c r="H22" s="34"/>
      <c r="I22" s="35"/>
      <c r="J22" s="255">
        <v>11865</v>
      </c>
      <c r="K22" s="253">
        <v>9833</v>
      </c>
      <c r="L22" s="468">
        <v>10098</v>
      </c>
      <c r="M22" s="269">
        <v>10772</v>
      </c>
      <c r="N22" s="254">
        <v>10979</v>
      </c>
      <c r="O22" s="254">
        <v>11305</v>
      </c>
      <c r="P22" s="254">
        <v>10796</v>
      </c>
      <c r="Q22" s="269">
        <v>11187</v>
      </c>
      <c r="R22" s="269">
        <v>11502</v>
      </c>
      <c r="S22" s="269" t="s">
        <v>41</v>
      </c>
      <c r="T22" s="561" t="s">
        <v>41</v>
      </c>
      <c r="U22" s="51"/>
    </row>
    <row r="23" spans="3:21" x14ac:dyDescent="0.2">
      <c r="C23" s="20"/>
      <c r="D23" s="58"/>
      <c r="E23" s="845"/>
      <c r="F23" s="27"/>
      <c r="G23" s="27" t="s">
        <v>60</v>
      </c>
      <c r="H23" s="28"/>
      <c r="I23" s="29"/>
      <c r="J23" s="258">
        <v>1141</v>
      </c>
      <c r="K23" s="256">
        <v>1082</v>
      </c>
      <c r="L23" s="469">
        <v>1202</v>
      </c>
      <c r="M23" s="270">
        <v>1267</v>
      </c>
      <c r="N23" s="257">
        <v>1348</v>
      </c>
      <c r="O23" s="257">
        <v>1432</v>
      </c>
      <c r="P23" s="257">
        <v>1614</v>
      </c>
      <c r="Q23" s="270">
        <v>1554</v>
      </c>
      <c r="R23" s="270">
        <v>1546</v>
      </c>
      <c r="S23" s="270" t="s">
        <v>41</v>
      </c>
      <c r="T23" s="562" t="s">
        <v>41</v>
      </c>
      <c r="U23" s="51"/>
    </row>
    <row r="24" spans="3:21" ht="15" x14ac:dyDescent="0.2">
      <c r="C24" s="20"/>
      <c r="D24" s="58"/>
      <c r="E24" s="845"/>
      <c r="F24" s="27" t="s">
        <v>312</v>
      </c>
      <c r="G24" s="27"/>
      <c r="H24" s="28"/>
      <c r="I24" s="29"/>
      <c r="J24" s="264">
        <v>4128</v>
      </c>
      <c r="K24" s="262">
        <v>3748</v>
      </c>
      <c r="L24" s="471">
        <v>3402</v>
      </c>
      <c r="M24" s="272">
        <v>3433</v>
      </c>
      <c r="N24" s="263">
        <v>3328</v>
      </c>
      <c r="O24" s="263">
        <v>3656</v>
      </c>
      <c r="P24" s="263">
        <v>3530</v>
      </c>
      <c r="Q24" s="272">
        <v>3600</v>
      </c>
      <c r="R24" s="272">
        <v>3740</v>
      </c>
      <c r="S24" s="272" t="s">
        <v>41</v>
      </c>
      <c r="T24" s="563" t="s">
        <v>41</v>
      </c>
      <c r="U24" s="51"/>
    </row>
    <row r="25" spans="3:21" x14ac:dyDescent="0.2">
      <c r="C25" s="20"/>
      <c r="D25" s="103"/>
      <c r="E25" s="104" t="s">
        <v>89</v>
      </c>
      <c r="F25" s="104"/>
      <c r="G25" s="104"/>
      <c r="H25" s="105"/>
      <c r="I25" s="106"/>
      <c r="J25" s="267">
        <v>2337</v>
      </c>
      <c r="K25" s="265">
        <v>2113</v>
      </c>
      <c r="L25" s="472">
        <v>2116</v>
      </c>
      <c r="M25" s="273">
        <v>2269</v>
      </c>
      <c r="N25" s="266">
        <v>2334</v>
      </c>
      <c r="O25" s="266">
        <v>2321</v>
      </c>
      <c r="P25" s="266">
        <v>2257</v>
      </c>
      <c r="Q25" s="273">
        <v>2339</v>
      </c>
      <c r="R25" s="273">
        <v>2447</v>
      </c>
      <c r="S25" s="273" t="s">
        <v>41</v>
      </c>
      <c r="T25" s="540" t="s">
        <v>41</v>
      </c>
      <c r="U25" s="51"/>
    </row>
    <row r="26" spans="3:21" x14ac:dyDescent="0.2">
      <c r="C26" s="20"/>
      <c r="D26" s="80"/>
      <c r="E26" s="843" t="s">
        <v>42</v>
      </c>
      <c r="F26" s="33" t="s">
        <v>57</v>
      </c>
      <c r="G26" s="33"/>
      <c r="H26" s="34"/>
      <c r="I26" s="35"/>
      <c r="J26" s="255">
        <v>2103</v>
      </c>
      <c r="K26" s="253">
        <v>1884</v>
      </c>
      <c r="L26" s="468">
        <v>1905</v>
      </c>
      <c r="M26" s="269">
        <v>2048</v>
      </c>
      <c r="N26" s="254">
        <v>2107</v>
      </c>
      <c r="O26" s="254">
        <v>2109</v>
      </c>
      <c r="P26" s="254">
        <v>2063</v>
      </c>
      <c r="Q26" s="269">
        <v>2119</v>
      </c>
      <c r="R26" s="269">
        <v>2185</v>
      </c>
      <c r="S26" s="269" t="s">
        <v>41</v>
      </c>
      <c r="T26" s="561" t="s">
        <v>41</v>
      </c>
      <c r="U26" s="51"/>
    </row>
    <row r="27" spans="3:21" x14ac:dyDescent="0.2">
      <c r="C27" s="20"/>
      <c r="D27" s="58"/>
      <c r="E27" s="845"/>
      <c r="F27" s="27"/>
      <c r="G27" s="27" t="s">
        <v>60</v>
      </c>
      <c r="H27" s="28"/>
      <c r="I27" s="29"/>
      <c r="J27" s="258">
        <v>746</v>
      </c>
      <c r="K27" s="256">
        <v>739</v>
      </c>
      <c r="L27" s="469">
        <v>751</v>
      </c>
      <c r="M27" s="270">
        <v>792</v>
      </c>
      <c r="N27" s="257">
        <v>774</v>
      </c>
      <c r="O27" s="257">
        <v>823</v>
      </c>
      <c r="P27" s="257">
        <v>871</v>
      </c>
      <c r="Q27" s="270">
        <v>857</v>
      </c>
      <c r="R27" s="270">
        <v>909</v>
      </c>
      <c r="S27" s="270" t="s">
        <v>41</v>
      </c>
      <c r="T27" s="562" t="s">
        <v>41</v>
      </c>
      <c r="U27" s="51"/>
    </row>
    <row r="28" spans="3:21" ht="15.75" thickBot="1" x14ac:dyDescent="0.25">
      <c r="C28" s="20"/>
      <c r="D28" s="58"/>
      <c r="E28" s="845"/>
      <c r="F28" s="27" t="s">
        <v>312</v>
      </c>
      <c r="G28" s="27"/>
      <c r="H28" s="28"/>
      <c r="I28" s="29"/>
      <c r="J28" s="261">
        <v>234</v>
      </c>
      <c r="K28" s="259">
        <v>229</v>
      </c>
      <c r="L28" s="470">
        <v>211</v>
      </c>
      <c r="M28" s="271">
        <v>221</v>
      </c>
      <c r="N28" s="260">
        <v>227</v>
      </c>
      <c r="O28" s="260">
        <v>212</v>
      </c>
      <c r="P28" s="260">
        <v>194</v>
      </c>
      <c r="Q28" s="271">
        <v>220</v>
      </c>
      <c r="R28" s="271">
        <v>262</v>
      </c>
      <c r="S28" s="271" t="s">
        <v>41</v>
      </c>
      <c r="T28" s="724" t="s">
        <v>41</v>
      </c>
      <c r="U28" s="51"/>
    </row>
    <row r="29" spans="3:21" ht="13.5" x14ac:dyDescent="0.25">
      <c r="D29" s="52" t="s">
        <v>67</v>
      </c>
      <c r="E29" s="53"/>
      <c r="F29" s="53"/>
      <c r="G29" s="53"/>
      <c r="H29" s="53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61" t="s">
        <v>251</v>
      </c>
      <c r="U29" s="44" t="s">
        <v>66</v>
      </c>
    </row>
    <row r="30" spans="3:21" x14ac:dyDescent="0.2">
      <c r="D30" s="153" t="s">
        <v>40</v>
      </c>
      <c r="E30" s="154" t="s">
        <v>33</v>
      </c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</row>
    <row r="31" spans="3:21" x14ac:dyDescent="0.2">
      <c r="D31" s="153" t="s">
        <v>86</v>
      </c>
      <c r="E31" s="154" t="s">
        <v>69</v>
      </c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  <c r="T31" s="154"/>
    </row>
    <row r="32" spans="3:21" ht="25.5" customHeight="1" x14ac:dyDescent="0.2">
      <c r="D32" s="153" t="s">
        <v>173</v>
      </c>
      <c r="E32" s="848" t="s">
        <v>12</v>
      </c>
      <c r="F32" s="848"/>
      <c r="G32" s="848"/>
      <c r="H32" s="848"/>
      <c r="I32" s="848"/>
      <c r="J32" s="848"/>
      <c r="K32" s="848"/>
      <c r="L32" s="848"/>
      <c r="M32" s="848"/>
      <c r="N32" s="848"/>
      <c r="O32" s="848"/>
      <c r="P32" s="848"/>
      <c r="Q32" s="848"/>
      <c r="R32" s="848"/>
      <c r="S32" s="848"/>
      <c r="T32" s="848"/>
    </row>
    <row r="33" spans="4:20" x14ac:dyDescent="0.2">
      <c r="D33" s="153" t="s">
        <v>186</v>
      </c>
      <c r="E33" s="848" t="s">
        <v>256</v>
      </c>
      <c r="F33" s="848"/>
      <c r="G33" s="848"/>
      <c r="H33" s="848"/>
      <c r="I33" s="848"/>
      <c r="J33" s="848"/>
      <c r="K33" s="848"/>
      <c r="L33" s="848"/>
      <c r="M33" s="848"/>
      <c r="N33" s="848"/>
      <c r="O33" s="848"/>
      <c r="P33" s="848"/>
      <c r="Q33" s="848"/>
      <c r="R33" s="848"/>
      <c r="S33" s="848"/>
      <c r="T33" s="848"/>
    </row>
    <row r="34" spans="4:20" x14ac:dyDescent="0.2">
      <c r="D34" s="153" t="s">
        <v>195</v>
      </c>
      <c r="E34" s="848" t="s">
        <v>322</v>
      </c>
      <c r="F34" s="848"/>
      <c r="G34" s="848"/>
      <c r="H34" s="848"/>
      <c r="I34" s="848"/>
      <c r="J34" s="848"/>
      <c r="K34" s="848"/>
      <c r="L34" s="848"/>
      <c r="M34" s="848"/>
      <c r="N34" s="848"/>
      <c r="O34" s="848"/>
      <c r="P34" s="848"/>
      <c r="Q34" s="848"/>
      <c r="R34" s="848"/>
      <c r="S34" s="848"/>
      <c r="T34" s="848"/>
    </row>
    <row r="71" spans="5:5" x14ac:dyDescent="0.2">
      <c r="E71" s="400"/>
    </row>
  </sheetData>
  <mergeCells count="19">
    <mergeCell ref="M7:M10"/>
    <mergeCell ref="K7:K10"/>
    <mergeCell ref="L7:L10"/>
    <mergeCell ref="E34:T34"/>
    <mergeCell ref="R7:R10"/>
    <mergeCell ref="Q7:Q10"/>
    <mergeCell ref="E32:T32"/>
    <mergeCell ref="E33:T33"/>
    <mergeCell ref="T7:T10"/>
    <mergeCell ref="E26:E28"/>
    <mergeCell ref="E22:E24"/>
    <mergeCell ref="O7:O10"/>
    <mergeCell ref="E18:E20"/>
    <mergeCell ref="J7:J10"/>
    <mergeCell ref="S7:S10"/>
    <mergeCell ref="E14:E16"/>
    <mergeCell ref="P7:P10"/>
    <mergeCell ref="D7:I11"/>
    <mergeCell ref="N7:N10"/>
  </mergeCells>
  <phoneticPr fontId="0" type="noConversion"/>
  <conditionalFormatting sqref="D6">
    <cfRule type="cellIs" dxfId="35" priority="2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34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29">
    <pageSetUpPr autoPageBreaks="0"/>
  </sheetPr>
  <dimension ref="B1:U75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4" hidden="1" customWidth="1"/>
    <col min="3" max="3" width="1.7109375" style="44" customWidth="1"/>
    <col min="4" max="4" width="1.140625" style="44" customWidth="1"/>
    <col min="5" max="5" width="2.140625" style="44" customWidth="1"/>
    <col min="6" max="6" width="1.7109375" style="44" customWidth="1"/>
    <col min="7" max="7" width="15.28515625" style="44" customWidth="1"/>
    <col min="8" max="8" width="11.85546875" style="44" customWidth="1"/>
    <col min="9" max="20" width="8.140625" style="44" customWidth="1"/>
    <col min="21" max="44" width="1.7109375" style="44" customWidth="1"/>
    <col min="45" max="16384" width="9.140625" style="44"/>
  </cols>
  <sheetData>
    <row r="1" spans="2:21" hidden="1" x14ac:dyDescent="0.2"/>
    <row r="2" spans="2:21" hidden="1" x14ac:dyDescent="0.2"/>
    <row r="3" spans="2:21" ht="9" customHeight="1" x14ac:dyDescent="0.2">
      <c r="C3" s="43"/>
    </row>
    <row r="4" spans="2:21" s="45" customFormat="1" ht="15.75" x14ac:dyDescent="0.2">
      <c r="D4" s="15" t="s">
        <v>216</v>
      </c>
      <c r="E4" s="46"/>
      <c r="F4" s="46"/>
      <c r="G4" s="46"/>
      <c r="H4" s="15" t="s">
        <v>223</v>
      </c>
      <c r="I4" s="15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</row>
    <row r="5" spans="2:21" s="45" customFormat="1" ht="15.75" x14ac:dyDescent="0.2">
      <c r="B5" s="232">
        <v>6</v>
      </c>
      <c r="D5" s="54" t="s">
        <v>324</v>
      </c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</row>
    <row r="6" spans="2:21" s="48" customFormat="1" ht="21" customHeight="1" thickBot="1" x14ac:dyDescent="0.25">
      <c r="D6" s="16"/>
      <c r="E6" s="49"/>
      <c r="F6" s="49"/>
      <c r="G6" s="49"/>
      <c r="H6" s="49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17"/>
      <c r="U6" s="14" t="s">
        <v>66</v>
      </c>
    </row>
    <row r="7" spans="2:21" ht="6" customHeight="1" x14ac:dyDescent="0.2">
      <c r="C7" s="20"/>
      <c r="D7" s="795" t="s">
        <v>56</v>
      </c>
      <c r="E7" s="796"/>
      <c r="F7" s="796"/>
      <c r="G7" s="796"/>
      <c r="H7" s="796"/>
      <c r="I7" s="797"/>
      <c r="J7" s="854" t="s">
        <v>249</v>
      </c>
      <c r="K7" s="852" t="s">
        <v>255</v>
      </c>
      <c r="L7" s="850" t="s">
        <v>258</v>
      </c>
      <c r="M7" s="804" t="s">
        <v>262</v>
      </c>
      <c r="N7" s="804" t="s">
        <v>264</v>
      </c>
      <c r="O7" s="804" t="s">
        <v>272</v>
      </c>
      <c r="P7" s="804" t="s">
        <v>276</v>
      </c>
      <c r="Q7" s="804" t="s">
        <v>295</v>
      </c>
      <c r="R7" s="804" t="s">
        <v>296</v>
      </c>
      <c r="S7" s="804" t="s">
        <v>304</v>
      </c>
      <c r="T7" s="818" t="s">
        <v>313</v>
      </c>
      <c r="U7" s="51"/>
    </row>
    <row r="8" spans="2:21" ht="6" customHeight="1" x14ac:dyDescent="0.2">
      <c r="C8" s="20"/>
      <c r="D8" s="798"/>
      <c r="E8" s="799"/>
      <c r="F8" s="799"/>
      <c r="G8" s="799"/>
      <c r="H8" s="799"/>
      <c r="I8" s="800"/>
      <c r="J8" s="855"/>
      <c r="K8" s="853"/>
      <c r="L8" s="851"/>
      <c r="M8" s="805"/>
      <c r="N8" s="805"/>
      <c r="O8" s="805"/>
      <c r="P8" s="805"/>
      <c r="Q8" s="805"/>
      <c r="R8" s="805"/>
      <c r="S8" s="805"/>
      <c r="T8" s="819"/>
      <c r="U8" s="51"/>
    </row>
    <row r="9" spans="2:21" ht="6" customHeight="1" x14ac:dyDescent="0.2">
      <c r="C9" s="20"/>
      <c r="D9" s="798"/>
      <c r="E9" s="799"/>
      <c r="F9" s="799"/>
      <c r="G9" s="799"/>
      <c r="H9" s="799"/>
      <c r="I9" s="800"/>
      <c r="J9" s="855"/>
      <c r="K9" s="853"/>
      <c r="L9" s="851"/>
      <c r="M9" s="805"/>
      <c r="N9" s="805"/>
      <c r="O9" s="805"/>
      <c r="P9" s="805"/>
      <c r="Q9" s="805"/>
      <c r="R9" s="805"/>
      <c r="S9" s="805"/>
      <c r="T9" s="819"/>
      <c r="U9" s="51"/>
    </row>
    <row r="10" spans="2:21" ht="6" customHeight="1" x14ac:dyDescent="0.2">
      <c r="C10" s="20"/>
      <c r="D10" s="798"/>
      <c r="E10" s="799"/>
      <c r="F10" s="799"/>
      <c r="G10" s="799"/>
      <c r="H10" s="799"/>
      <c r="I10" s="800"/>
      <c r="J10" s="855"/>
      <c r="K10" s="853"/>
      <c r="L10" s="851"/>
      <c r="M10" s="805"/>
      <c r="N10" s="805"/>
      <c r="O10" s="805"/>
      <c r="P10" s="805"/>
      <c r="Q10" s="805"/>
      <c r="R10" s="805"/>
      <c r="S10" s="805"/>
      <c r="T10" s="819"/>
      <c r="U10" s="51"/>
    </row>
    <row r="11" spans="2:21" ht="15" customHeight="1" thickBot="1" x14ac:dyDescent="0.25">
      <c r="C11" s="20"/>
      <c r="D11" s="801"/>
      <c r="E11" s="802"/>
      <c r="F11" s="802"/>
      <c r="G11" s="802"/>
      <c r="H11" s="802"/>
      <c r="I11" s="803"/>
      <c r="J11" s="19" t="s">
        <v>173</v>
      </c>
      <c r="K11" s="98" t="s">
        <v>186</v>
      </c>
      <c r="L11" s="136" t="s">
        <v>186</v>
      </c>
      <c r="M11" s="18" t="s">
        <v>186</v>
      </c>
      <c r="N11" s="18" t="s">
        <v>186</v>
      </c>
      <c r="O11" s="18" t="s">
        <v>186</v>
      </c>
      <c r="P11" s="18" t="s">
        <v>186</v>
      </c>
      <c r="Q11" s="18" t="s">
        <v>186</v>
      </c>
      <c r="R11" s="18" t="s">
        <v>186</v>
      </c>
      <c r="S11" s="18" t="s">
        <v>195</v>
      </c>
      <c r="T11" s="124" t="s">
        <v>195</v>
      </c>
      <c r="U11" s="51"/>
    </row>
    <row r="12" spans="2:21" ht="16.5" thickTop="1" thickBot="1" x14ac:dyDescent="0.25">
      <c r="C12" s="20"/>
      <c r="D12" s="81" t="s">
        <v>271</v>
      </c>
      <c r="E12" s="82"/>
      <c r="F12" s="82"/>
      <c r="G12" s="82"/>
      <c r="H12" s="82"/>
      <c r="I12" s="82"/>
      <c r="J12" s="82"/>
      <c r="K12" s="138"/>
      <c r="L12" s="82"/>
      <c r="M12" s="330"/>
      <c r="N12" s="483"/>
      <c r="O12" s="483"/>
      <c r="P12" s="483"/>
      <c r="Q12" s="330"/>
      <c r="R12" s="330"/>
      <c r="S12" s="330"/>
      <c r="T12" s="83"/>
      <c r="U12" s="51"/>
    </row>
    <row r="13" spans="2:21" x14ac:dyDescent="0.2">
      <c r="C13" s="20"/>
      <c r="D13" s="90"/>
      <c r="E13" s="91" t="s">
        <v>52</v>
      </c>
      <c r="F13" s="91"/>
      <c r="G13" s="91"/>
      <c r="H13" s="92"/>
      <c r="I13" s="93"/>
      <c r="J13" s="331">
        <v>0.67329632089698765</v>
      </c>
      <c r="K13" s="274">
        <v>0.73996269539524728</v>
      </c>
      <c r="L13" s="473">
        <v>0.7428221678166036</v>
      </c>
      <c r="M13" s="275">
        <v>0.72576025585559933</v>
      </c>
      <c r="N13" s="484">
        <v>0.73031422791638567</v>
      </c>
      <c r="O13" s="484">
        <v>0.72448947368421057</v>
      </c>
      <c r="P13" s="484">
        <v>0.70385227860555222</v>
      </c>
      <c r="Q13" s="275">
        <v>0.69008803310714062</v>
      </c>
      <c r="R13" s="275">
        <v>0.67414527406169145</v>
      </c>
      <c r="S13" s="275" t="s">
        <v>41</v>
      </c>
      <c r="T13" s="564" t="s">
        <v>41</v>
      </c>
      <c r="U13" s="51"/>
    </row>
    <row r="14" spans="2:21" x14ac:dyDescent="0.2">
      <c r="C14" s="20"/>
      <c r="D14" s="80"/>
      <c r="E14" s="843" t="s">
        <v>42</v>
      </c>
      <c r="F14" s="33" t="s">
        <v>57</v>
      </c>
      <c r="G14" s="33"/>
      <c r="H14" s="34"/>
      <c r="I14" s="35"/>
      <c r="J14" s="332">
        <v>0.62603798636271579</v>
      </c>
      <c r="K14" s="276">
        <v>0.69113960156730869</v>
      </c>
      <c r="L14" s="474">
        <v>0.69358383922964206</v>
      </c>
      <c r="M14" s="277">
        <v>0.67187580397374358</v>
      </c>
      <c r="N14" s="485">
        <v>0.68034488724839959</v>
      </c>
      <c r="O14" s="485">
        <v>0.67151442475284795</v>
      </c>
      <c r="P14" s="485">
        <v>0.64768850957645907</v>
      </c>
      <c r="Q14" s="277">
        <v>0.63104701485828762</v>
      </c>
      <c r="R14" s="277">
        <v>0.61326549377796846</v>
      </c>
      <c r="S14" s="277" t="s">
        <v>41</v>
      </c>
      <c r="T14" s="763" t="s">
        <v>41</v>
      </c>
      <c r="U14" s="51"/>
    </row>
    <row r="15" spans="2:21" x14ac:dyDescent="0.2">
      <c r="C15" s="20"/>
      <c r="D15" s="58"/>
      <c r="E15" s="845"/>
      <c r="F15" s="27"/>
      <c r="G15" s="27" t="s">
        <v>60</v>
      </c>
      <c r="H15" s="28"/>
      <c r="I15" s="29"/>
      <c r="J15" s="333">
        <v>0.47464503042596351</v>
      </c>
      <c r="K15" s="278">
        <v>0.46032647805173654</v>
      </c>
      <c r="L15" s="475">
        <v>0.45894589826521609</v>
      </c>
      <c r="M15" s="279">
        <v>0.44067437175273033</v>
      </c>
      <c r="N15" s="486">
        <v>0.42892406938090377</v>
      </c>
      <c r="O15" s="486">
        <v>0.40591719608384741</v>
      </c>
      <c r="P15" s="486">
        <v>0.38426074836496193</v>
      </c>
      <c r="Q15" s="279">
        <v>0.36169216744277727</v>
      </c>
      <c r="R15" s="279">
        <v>0.34746169129233367</v>
      </c>
      <c r="S15" s="279" t="s">
        <v>41</v>
      </c>
      <c r="T15" s="764" t="s">
        <v>41</v>
      </c>
      <c r="U15" s="51"/>
    </row>
    <row r="16" spans="2:21" ht="15.75" thickBot="1" x14ac:dyDescent="0.25">
      <c r="C16" s="20"/>
      <c r="D16" s="58"/>
      <c r="E16" s="845"/>
      <c r="F16" s="27" t="s">
        <v>312</v>
      </c>
      <c r="G16" s="27"/>
      <c r="H16" s="28"/>
      <c r="I16" s="29"/>
      <c r="J16" s="334">
        <v>0.80959257516509553</v>
      </c>
      <c r="K16" s="280">
        <v>0.87400309119010822</v>
      </c>
      <c r="L16" s="476">
        <v>0.88610651814463492</v>
      </c>
      <c r="M16" s="281">
        <v>0.88320446735395186</v>
      </c>
      <c r="N16" s="487">
        <v>0.87885476716027688</v>
      </c>
      <c r="O16" s="487">
        <v>0.88766481982562384</v>
      </c>
      <c r="P16" s="487">
        <v>0.88584946236559137</v>
      </c>
      <c r="Q16" s="281">
        <v>0.8837429708725596</v>
      </c>
      <c r="R16" s="281">
        <v>0.87343728051692648</v>
      </c>
      <c r="S16" s="281" t="s">
        <v>41</v>
      </c>
      <c r="T16" s="765" t="s">
        <v>41</v>
      </c>
      <c r="U16" s="51"/>
    </row>
    <row r="17" spans="3:21" x14ac:dyDescent="0.2">
      <c r="C17" s="20"/>
      <c r="D17" s="90"/>
      <c r="E17" s="91" t="s">
        <v>88</v>
      </c>
      <c r="F17" s="91"/>
      <c r="G17" s="91"/>
      <c r="H17" s="92"/>
      <c r="I17" s="93"/>
      <c r="J17" s="331">
        <v>0.66586023009080564</v>
      </c>
      <c r="K17" s="274">
        <v>0.73772395590746775</v>
      </c>
      <c r="L17" s="473">
        <v>0.73978964279438708</v>
      </c>
      <c r="M17" s="275">
        <v>0.72223294022466311</v>
      </c>
      <c r="N17" s="484">
        <v>0.72854837621101587</v>
      </c>
      <c r="O17" s="484">
        <v>0.72272757293561729</v>
      </c>
      <c r="P17" s="484">
        <v>0.70152355365733243</v>
      </c>
      <c r="Q17" s="275">
        <v>0.6871678946193347</v>
      </c>
      <c r="R17" s="275">
        <v>0.67229049503575644</v>
      </c>
      <c r="S17" s="275" t="s">
        <v>41</v>
      </c>
      <c r="T17" s="564" t="s">
        <v>41</v>
      </c>
      <c r="U17" s="51"/>
    </row>
    <row r="18" spans="3:21" x14ac:dyDescent="0.2">
      <c r="C18" s="20"/>
      <c r="D18" s="80"/>
      <c r="E18" s="843" t="s">
        <v>42</v>
      </c>
      <c r="F18" s="33" t="s">
        <v>57</v>
      </c>
      <c r="G18" s="33"/>
      <c r="H18" s="34"/>
      <c r="I18" s="35"/>
      <c r="J18" s="332">
        <v>0.6147319877444013</v>
      </c>
      <c r="K18" s="276">
        <v>0.68573037734883002</v>
      </c>
      <c r="L18" s="474">
        <v>0.68624835379582816</v>
      </c>
      <c r="M18" s="277">
        <v>0.66251875832532414</v>
      </c>
      <c r="N18" s="485">
        <v>0.67387916169253215</v>
      </c>
      <c r="O18" s="485">
        <v>0.66561757338300465</v>
      </c>
      <c r="P18" s="485">
        <v>0.64085188770571155</v>
      </c>
      <c r="Q18" s="277">
        <v>0.62334118268447813</v>
      </c>
      <c r="R18" s="277">
        <v>0.60663430534383322</v>
      </c>
      <c r="S18" s="277" t="s">
        <v>41</v>
      </c>
      <c r="T18" s="763" t="s">
        <v>41</v>
      </c>
      <c r="U18" s="51"/>
    </row>
    <row r="19" spans="3:21" x14ac:dyDescent="0.2">
      <c r="C19" s="20"/>
      <c r="D19" s="58"/>
      <c r="E19" s="845"/>
      <c r="F19" s="27"/>
      <c r="G19" s="27" t="s">
        <v>60</v>
      </c>
      <c r="H19" s="28"/>
      <c r="I19" s="29"/>
      <c r="J19" s="333">
        <v>0.46339816885363488</v>
      </c>
      <c r="K19" s="278">
        <v>0.44832523429364801</v>
      </c>
      <c r="L19" s="475">
        <v>0.44458512703638053</v>
      </c>
      <c r="M19" s="279">
        <v>0.42619661794210373</v>
      </c>
      <c r="N19" s="486">
        <v>0.41412032643765423</v>
      </c>
      <c r="O19" s="486">
        <v>0.39127643639216803</v>
      </c>
      <c r="P19" s="486">
        <v>0.36940868426794676</v>
      </c>
      <c r="Q19" s="279">
        <v>0.35104434907010013</v>
      </c>
      <c r="R19" s="279">
        <v>0.33681765389082463</v>
      </c>
      <c r="S19" s="279" t="s">
        <v>41</v>
      </c>
      <c r="T19" s="764" t="s">
        <v>41</v>
      </c>
      <c r="U19" s="51"/>
    </row>
    <row r="20" spans="3:21" ht="15" x14ac:dyDescent="0.2">
      <c r="C20" s="20"/>
      <c r="D20" s="58"/>
      <c r="E20" s="845"/>
      <c r="F20" s="27" t="s">
        <v>269</v>
      </c>
      <c r="G20" s="27"/>
      <c r="H20" s="28"/>
      <c r="I20" s="29"/>
      <c r="J20" s="335">
        <v>0.80979565704529688</v>
      </c>
      <c r="K20" s="282">
        <v>0.87670795410479252</v>
      </c>
      <c r="L20" s="477">
        <v>0.89107627301754977</v>
      </c>
      <c r="M20" s="283">
        <v>0.89058971738252002</v>
      </c>
      <c r="N20" s="488">
        <v>0.88422767298567007</v>
      </c>
      <c r="O20" s="488">
        <v>0.89209266887306837</v>
      </c>
      <c r="P20" s="488">
        <v>0.8926478296088054</v>
      </c>
      <c r="Q20" s="283">
        <v>0.89025044931494057</v>
      </c>
      <c r="R20" s="283">
        <v>0.88050258420958827</v>
      </c>
      <c r="S20" s="283" t="s">
        <v>41</v>
      </c>
      <c r="T20" s="766" t="s">
        <v>41</v>
      </c>
      <c r="U20" s="51"/>
    </row>
    <row r="21" spans="3:21" x14ac:dyDescent="0.2">
      <c r="C21" s="20"/>
      <c r="D21" s="103"/>
      <c r="E21" s="104" t="s">
        <v>260</v>
      </c>
      <c r="F21" s="104"/>
      <c r="G21" s="104"/>
      <c r="H21" s="105"/>
      <c r="I21" s="106"/>
      <c r="J21" s="336">
        <v>0.75929354792764558</v>
      </c>
      <c r="K21" s="284">
        <v>0.80356191941305244</v>
      </c>
      <c r="L21" s="478">
        <v>0.81124932395889671</v>
      </c>
      <c r="M21" s="285">
        <v>0.80240637180138963</v>
      </c>
      <c r="N21" s="489">
        <v>0.78843822329990076</v>
      </c>
      <c r="O21" s="489">
        <v>0.78622103105785901</v>
      </c>
      <c r="P21" s="489">
        <v>0.77791051259774113</v>
      </c>
      <c r="Q21" s="285">
        <v>0.76751790719402058</v>
      </c>
      <c r="R21" s="285">
        <v>0.73078582730018704</v>
      </c>
      <c r="S21" s="285" t="s">
        <v>41</v>
      </c>
      <c r="T21" s="565" t="s">
        <v>41</v>
      </c>
      <c r="U21" s="51"/>
    </row>
    <row r="22" spans="3:21" x14ac:dyDescent="0.2">
      <c r="C22" s="20"/>
      <c r="D22" s="80"/>
      <c r="E22" s="843" t="s">
        <v>42</v>
      </c>
      <c r="F22" s="33" t="s">
        <v>57</v>
      </c>
      <c r="G22" s="33"/>
      <c r="H22" s="34"/>
      <c r="I22" s="35"/>
      <c r="J22" s="332">
        <v>0.74514852728757142</v>
      </c>
      <c r="K22" s="276">
        <v>0.78872222667843106</v>
      </c>
      <c r="L22" s="474">
        <v>0.80308573246381421</v>
      </c>
      <c r="M22" s="277">
        <v>0.7997624174029252</v>
      </c>
      <c r="N22" s="485">
        <v>0.77870770976665016</v>
      </c>
      <c r="O22" s="485">
        <v>0.76978074356530024</v>
      </c>
      <c r="P22" s="485">
        <v>0.76453508958289074</v>
      </c>
      <c r="Q22" s="277">
        <v>0.75267442642804283</v>
      </c>
      <c r="R22" s="277">
        <v>0.70991235649919759</v>
      </c>
      <c r="S22" s="277" t="s">
        <v>41</v>
      </c>
      <c r="T22" s="763" t="s">
        <v>41</v>
      </c>
      <c r="U22" s="51"/>
    </row>
    <row r="23" spans="3:21" x14ac:dyDescent="0.2">
      <c r="C23" s="20"/>
      <c r="D23" s="58"/>
      <c r="E23" s="845"/>
      <c r="F23" s="27"/>
      <c r="G23" s="27" t="s">
        <v>60</v>
      </c>
      <c r="H23" s="28"/>
      <c r="I23" s="29"/>
      <c r="J23" s="333">
        <v>0.64245495495495497</v>
      </c>
      <c r="K23" s="278">
        <v>0.70259740259740255</v>
      </c>
      <c r="L23" s="475">
        <v>0.69640787949015059</v>
      </c>
      <c r="M23" s="279">
        <v>0.67286245353159846</v>
      </c>
      <c r="N23" s="486">
        <v>0.65852467024914507</v>
      </c>
      <c r="O23" s="486">
        <v>0.60575296108291032</v>
      </c>
      <c r="P23" s="486">
        <v>0.58288190682556884</v>
      </c>
      <c r="Q23" s="279">
        <v>0.52217741935483875</v>
      </c>
      <c r="R23" s="279">
        <v>0.47923124612523249</v>
      </c>
      <c r="S23" s="279" t="s">
        <v>41</v>
      </c>
      <c r="T23" s="764" t="s">
        <v>41</v>
      </c>
      <c r="U23" s="51"/>
    </row>
    <row r="24" spans="3:21" ht="15" x14ac:dyDescent="0.2">
      <c r="C24" s="20"/>
      <c r="D24" s="58"/>
      <c r="E24" s="845"/>
      <c r="F24" s="27" t="s">
        <v>312</v>
      </c>
      <c r="G24" s="27"/>
      <c r="H24" s="28"/>
      <c r="I24" s="29"/>
      <c r="J24" s="335">
        <v>0.8031128404669261</v>
      </c>
      <c r="K24" s="282">
        <v>0.84528642309427149</v>
      </c>
      <c r="L24" s="477">
        <v>0.83648881239242689</v>
      </c>
      <c r="M24" s="283">
        <v>0.81081719414265474</v>
      </c>
      <c r="N24" s="488">
        <v>0.82233753397578457</v>
      </c>
      <c r="O24" s="488">
        <v>0.84181441399953949</v>
      </c>
      <c r="P24" s="488">
        <v>0.82188591385331777</v>
      </c>
      <c r="Q24" s="283">
        <v>0.81762434703611175</v>
      </c>
      <c r="R24" s="283">
        <v>0.80343716433942003</v>
      </c>
      <c r="S24" s="283" t="s">
        <v>41</v>
      </c>
      <c r="T24" s="766" t="s">
        <v>41</v>
      </c>
      <c r="U24" s="51"/>
    </row>
    <row r="25" spans="3:21" x14ac:dyDescent="0.2">
      <c r="C25" s="20"/>
      <c r="D25" s="103"/>
      <c r="E25" s="104" t="s">
        <v>89</v>
      </c>
      <c r="F25" s="104"/>
      <c r="G25" s="104"/>
      <c r="H25" s="105"/>
      <c r="I25" s="106"/>
      <c r="J25" s="336">
        <v>0.61629746835443033</v>
      </c>
      <c r="K25" s="284">
        <v>0.55299659774928034</v>
      </c>
      <c r="L25" s="478">
        <v>0.56714017689627449</v>
      </c>
      <c r="M25" s="285">
        <v>0.53831553973902724</v>
      </c>
      <c r="N25" s="489">
        <v>0.54969382948657564</v>
      </c>
      <c r="O25" s="489">
        <v>0.52511312217194572</v>
      </c>
      <c r="P25" s="489">
        <v>0.49408931698774078</v>
      </c>
      <c r="Q25" s="285">
        <v>0.4880033382015439</v>
      </c>
      <c r="R25" s="285">
        <v>0.50277378261762895</v>
      </c>
      <c r="S25" s="285" t="s">
        <v>41</v>
      </c>
      <c r="T25" s="565" t="s">
        <v>41</v>
      </c>
      <c r="U25" s="51"/>
    </row>
    <row r="26" spans="3:21" x14ac:dyDescent="0.2">
      <c r="C26" s="20"/>
      <c r="D26" s="80"/>
      <c r="E26" s="843" t="s">
        <v>42</v>
      </c>
      <c r="F26" s="33" t="s">
        <v>57</v>
      </c>
      <c r="G26" s="33"/>
      <c r="H26" s="34"/>
      <c r="I26" s="35"/>
      <c r="J26" s="332">
        <v>0.59575070821529741</v>
      </c>
      <c r="K26" s="276">
        <v>0.52787895769123006</v>
      </c>
      <c r="L26" s="474">
        <v>0.54631488385431604</v>
      </c>
      <c r="M26" s="277">
        <v>0.51717171717171717</v>
      </c>
      <c r="N26" s="485">
        <v>0.52820255703183761</v>
      </c>
      <c r="O26" s="485">
        <v>0.50262154432793138</v>
      </c>
      <c r="P26" s="485">
        <v>0.47567442932902926</v>
      </c>
      <c r="Q26" s="277">
        <v>0.46489688459850814</v>
      </c>
      <c r="R26" s="277">
        <v>0.47738693467336685</v>
      </c>
      <c r="S26" s="277" t="s">
        <v>41</v>
      </c>
      <c r="T26" s="763" t="s">
        <v>41</v>
      </c>
      <c r="U26" s="51"/>
    </row>
    <row r="27" spans="3:21" x14ac:dyDescent="0.2">
      <c r="C27" s="20"/>
      <c r="D27" s="58"/>
      <c r="E27" s="845"/>
      <c r="F27" s="27"/>
      <c r="G27" s="27" t="s">
        <v>60</v>
      </c>
      <c r="H27" s="28"/>
      <c r="I27" s="29"/>
      <c r="J27" s="333">
        <v>0.45543345543345543</v>
      </c>
      <c r="K27" s="278">
        <v>0.40716253443526168</v>
      </c>
      <c r="L27" s="475">
        <v>0.42002237136465326</v>
      </c>
      <c r="M27" s="279">
        <v>0.39859084046300958</v>
      </c>
      <c r="N27" s="486">
        <v>0.38874937217478656</v>
      </c>
      <c r="O27" s="486">
        <v>0.37752293577981649</v>
      </c>
      <c r="P27" s="486">
        <v>0.35435313262815299</v>
      </c>
      <c r="Q27" s="279">
        <v>0.32205937617437053</v>
      </c>
      <c r="R27" s="279">
        <v>0.3393057110862262</v>
      </c>
      <c r="S27" s="279" t="s">
        <v>41</v>
      </c>
      <c r="T27" s="764" t="s">
        <v>41</v>
      </c>
      <c r="U27" s="51"/>
    </row>
    <row r="28" spans="3:21" ht="15.75" thickBot="1" x14ac:dyDescent="0.25">
      <c r="C28" s="20"/>
      <c r="D28" s="58"/>
      <c r="E28" s="845"/>
      <c r="F28" s="27" t="s">
        <v>312</v>
      </c>
      <c r="G28" s="27"/>
      <c r="H28" s="28"/>
      <c r="I28" s="29"/>
      <c r="J28" s="334">
        <v>0.89312977099236646</v>
      </c>
      <c r="K28" s="280">
        <v>0.90873015873015872</v>
      </c>
      <c r="L28" s="476">
        <v>0.86475409836065575</v>
      </c>
      <c r="M28" s="281">
        <v>0.8666666666666667</v>
      </c>
      <c r="N28" s="487">
        <v>0.88326848249027234</v>
      </c>
      <c r="O28" s="487">
        <v>0.9464285714285714</v>
      </c>
      <c r="P28" s="487">
        <v>0.83982683982683981</v>
      </c>
      <c r="Q28" s="281">
        <v>0.93617021276595747</v>
      </c>
      <c r="R28" s="281">
        <v>0.90344827586206899</v>
      </c>
      <c r="S28" s="281" t="s">
        <v>41</v>
      </c>
      <c r="T28" s="765" t="s">
        <v>41</v>
      </c>
      <c r="U28" s="51"/>
    </row>
    <row r="29" spans="3:21" ht="13.5" customHeight="1" x14ac:dyDescent="0.2">
      <c r="D29" s="566" t="s">
        <v>67</v>
      </c>
      <c r="E29" s="567"/>
      <c r="F29" s="567"/>
      <c r="G29" s="567"/>
      <c r="H29" s="567"/>
      <c r="I29" s="566"/>
      <c r="J29" s="566"/>
      <c r="K29" s="566"/>
      <c r="L29" s="566"/>
      <c r="M29" s="566"/>
      <c r="N29" s="566"/>
      <c r="O29" s="566"/>
      <c r="P29" s="566"/>
      <c r="Q29" s="566"/>
      <c r="R29" s="566"/>
      <c r="S29" s="566"/>
      <c r="T29" s="568" t="s">
        <v>251</v>
      </c>
      <c r="U29" s="44" t="s">
        <v>66</v>
      </c>
    </row>
    <row r="30" spans="3:21" ht="13.5" customHeight="1" x14ac:dyDescent="0.2">
      <c r="D30" s="569" t="s">
        <v>40</v>
      </c>
      <c r="E30" s="570" t="s">
        <v>33</v>
      </c>
      <c r="F30" s="570"/>
      <c r="G30" s="570"/>
      <c r="H30" s="570"/>
      <c r="I30" s="570"/>
      <c r="J30" s="570"/>
      <c r="K30" s="570"/>
      <c r="L30" s="570"/>
      <c r="M30" s="570"/>
      <c r="N30" s="570"/>
      <c r="O30" s="570"/>
      <c r="P30" s="570"/>
      <c r="Q30" s="570"/>
      <c r="R30" s="570"/>
      <c r="S30" s="570"/>
      <c r="T30" s="570"/>
    </row>
    <row r="31" spans="3:21" ht="13.5" customHeight="1" x14ac:dyDescent="0.2">
      <c r="D31" s="569" t="s">
        <v>86</v>
      </c>
      <c r="E31" s="570" t="s">
        <v>69</v>
      </c>
      <c r="F31" s="570"/>
      <c r="G31" s="570"/>
      <c r="H31" s="570"/>
      <c r="I31" s="570"/>
      <c r="J31" s="570"/>
      <c r="K31" s="570"/>
      <c r="L31" s="570"/>
      <c r="M31" s="570"/>
      <c r="N31" s="570"/>
      <c r="O31" s="570"/>
      <c r="P31" s="570"/>
      <c r="Q31" s="570"/>
      <c r="R31" s="570"/>
      <c r="S31" s="570"/>
      <c r="T31" s="570"/>
    </row>
    <row r="32" spans="3:21" ht="27" customHeight="1" x14ac:dyDescent="0.2">
      <c r="D32" s="153" t="s">
        <v>173</v>
      </c>
      <c r="E32" s="856" t="s">
        <v>12</v>
      </c>
      <c r="F32" s="856"/>
      <c r="G32" s="856"/>
      <c r="H32" s="856"/>
      <c r="I32" s="856"/>
      <c r="J32" s="856"/>
      <c r="K32" s="856"/>
      <c r="L32" s="856"/>
      <c r="M32" s="856"/>
      <c r="N32" s="856"/>
      <c r="O32" s="856"/>
      <c r="P32" s="856"/>
      <c r="Q32" s="856"/>
      <c r="R32" s="856"/>
      <c r="S32" s="856"/>
      <c r="T32" s="856"/>
    </row>
    <row r="33" spans="4:20" ht="13.5" customHeight="1" x14ac:dyDescent="0.2">
      <c r="D33" s="569" t="s">
        <v>186</v>
      </c>
      <c r="E33" s="856" t="s">
        <v>256</v>
      </c>
      <c r="F33" s="856"/>
      <c r="G33" s="856"/>
      <c r="H33" s="856"/>
      <c r="I33" s="856"/>
      <c r="J33" s="856"/>
      <c r="K33" s="856"/>
      <c r="L33" s="856"/>
      <c r="M33" s="856"/>
      <c r="N33" s="856"/>
      <c r="O33" s="856"/>
      <c r="P33" s="856"/>
      <c r="Q33" s="856"/>
      <c r="R33" s="856"/>
      <c r="S33" s="856"/>
      <c r="T33" s="856"/>
    </row>
    <row r="34" spans="4:20" x14ac:dyDescent="0.2">
      <c r="D34" s="153" t="s">
        <v>195</v>
      </c>
      <c r="E34" s="848" t="s">
        <v>322</v>
      </c>
      <c r="F34" s="848"/>
      <c r="G34" s="848"/>
      <c r="H34" s="848"/>
      <c r="I34" s="848"/>
      <c r="J34" s="848"/>
      <c r="K34" s="848"/>
      <c r="L34" s="848"/>
      <c r="M34" s="848"/>
      <c r="N34" s="848"/>
      <c r="O34" s="848"/>
      <c r="P34" s="848"/>
      <c r="Q34" s="848"/>
      <c r="R34" s="848"/>
      <c r="S34" s="848"/>
      <c r="T34" s="848"/>
    </row>
    <row r="75" spans="5:5" x14ac:dyDescent="0.2">
      <c r="E75" s="400"/>
    </row>
  </sheetData>
  <mergeCells count="19">
    <mergeCell ref="L7:L10"/>
    <mergeCell ref="J7:J10"/>
    <mergeCell ref="S7:S10"/>
    <mergeCell ref="E34:T34"/>
    <mergeCell ref="R7:R10"/>
    <mergeCell ref="Q7:Q10"/>
    <mergeCell ref="E33:T33"/>
    <mergeCell ref="E26:E28"/>
    <mergeCell ref="E14:E16"/>
    <mergeCell ref="E18:E20"/>
    <mergeCell ref="T7:T10"/>
    <mergeCell ref="E22:E24"/>
    <mergeCell ref="M7:M10"/>
    <mergeCell ref="K7:K10"/>
    <mergeCell ref="O7:O10"/>
    <mergeCell ref="E32:T32"/>
    <mergeCell ref="D7:I11"/>
    <mergeCell ref="N7:N10"/>
    <mergeCell ref="P7:P10"/>
  </mergeCells>
  <phoneticPr fontId="0" type="noConversion"/>
  <conditionalFormatting sqref="D6">
    <cfRule type="cellIs" dxfId="33" priority="2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32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8">
    <pageSetUpPr autoPageBreaks="0"/>
  </sheetPr>
  <dimension ref="B1:Z87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4" hidden="1" customWidth="1"/>
    <col min="3" max="3" width="1.7109375" style="44" customWidth="1"/>
    <col min="4" max="4" width="1.140625" style="44" customWidth="1"/>
    <col min="5" max="6" width="1.7109375" style="44" customWidth="1"/>
    <col min="7" max="7" width="15.7109375" style="44" customWidth="1"/>
    <col min="8" max="8" width="5.7109375" style="44" customWidth="1"/>
    <col min="9" max="9" width="2.85546875" style="44" customWidth="1"/>
    <col min="10" max="20" width="8.140625" style="44" customWidth="1"/>
    <col min="21" max="23" width="10.42578125" style="44" customWidth="1"/>
    <col min="24" max="16384" width="9.140625" style="44"/>
  </cols>
  <sheetData>
    <row r="1" spans="2:26" hidden="1" x14ac:dyDescent="0.2"/>
    <row r="2" spans="2:26" hidden="1" x14ac:dyDescent="0.2"/>
    <row r="3" spans="2:26" ht="9" customHeight="1" x14ac:dyDescent="0.2">
      <c r="C3" s="43"/>
    </row>
    <row r="4" spans="2:26" s="45" customFormat="1" ht="15.75" x14ac:dyDescent="0.2">
      <c r="D4" s="15" t="s">
        <v>146</v>
      </c>
      <c r="E4" s="46"/>
      <c r="F4" s="46"/>
      <c r="G4" s="46"/>
      <c r="H4" s="15" t="s">
        <v>150</v>
      </c>
      <c r="I4" s="15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</row>
    <row r="5" spans="2:26" s="45" customFormat="1" ht="15.75" x14ac:dyDescent="0.2">
      <c r="B5" s="232">
        <v>18</v>
      </c>
      <c r="D5" s="54" t="s">
        <v>325</v>
      </c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</row>
    <row r="6" spans="2:26" s="48" customFormat="1" ht="21" customHeight="1" thickBot="1" x14ac:dyDescent="0.25">
      <c r="D6" s="16"/>
      <c r="E6" s="49"/>
      <c r="F6" s="49"/>
      <c r="G6" s="49"/>
      <c r="H6" s="49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17"/>
    </row>
    <row r="7" spans="2:26" ht="6" customHeight="1" x14ac:dyDescent="0.2">
      <c r="C7" s="20"/>
      <c r="D7" s="795" t="s">
        <v>159</v>
      </c>
      <c r="E7" s="796"/>
      <c r="F7" s="796"/>
      <c r="G7" s="796"/>
      <c r="H7" s="796"/>
      <c r="I7" s="797"/>
      <c r="J7" s="804" t="s">
        <v>249</v>
      </c>
      <c r="K7" s="804" t="s">
        <v>255</v>
      </c>
      <c r="L7" s="804" t="s">
        <v>258</v>
      </c>
      <c r="M7" s="804" t="s">
        <v>262</v>
      </c>
      <c r="N7" s="804" t="s">
        <v>264</v>
      </c>
      <c r="O7" s="804" t="s">
        <v>272</v>
      </c>
      <c r="P7" s="804" t="s">
        <v>276</v>
      </c>
      <c r="Q7" s="804" t="s">
        <v>295</v>
      </c>
      <c r="R7" s="804" t="s">
        <v>296</v>
      </c>
      <c r="S7" s="804" t="s">
        <v>304</v>
      </c>
      <c r="T7" s="818" t="s">
        <v>313</v>
      </c>
    </row>
    <row r="8" spans="2:26" ht="6" customHeight="1" x14ac:dyDescent="0.2">
      <c r="C8" s="20"/>
      <c r="D8" s="798"/>
      <c r="E8" s="799"/>
      <c r="F8" s="799"/>
      <c r="G8" s="799"/>
      <c r="H8" s="799"/>
      <c r="I8" s="800"/>
      <c r="J8" s="805"/>
      <c r="K8" s="805"/>
      <c r="L8" s="805"/>
      <c r="M8" s="805"/>
      <c r="N8" s="805"/>
      <c r="O8" s="805"/>
      <c r="P8" s="805"/>
      <c r="Q8" s="805"/>
      <c r="R8" s="805"/>
      <c r="S8" s="805"/>
      <c r="T8" s="819"/>
    </row>
    <row r="9" spans="2:26" ht="6" customHeight="1" x14ac:dyDescent="0.2">
      <c r="C9" s="20"/>
      <c r="D9" s="798"/>
      <c r="E9" s="799"/>
      <c r="F9" s="799"/>
      <c r="G9" s="799"/>
      <c r="H9" s="799"/>
      <c r="I9" s="800"/>
      <c r="J9" s="805"/>
      <c r="K9" s="805"/>
      <c r="L9" s="805"/>
      <c r="M9" s="805"/>
      <c r="N9" s="805"/>
      <c r="O9" s="805"/>
      <c r="P9" s="805"/>
      <c r="Q9" s="805"/>
      <c r="R9" s="805"/>
      <c r="S9" s="805"/>
      <c r="T9" s="819"/>
    </row>
    <row r="10" spans="2:26" ht="6" customHeight="1" x14ac:dyDescent="0.2">
      <c r="C10" s="20"/>
      <c r="D10" s="798"/>
      <c r="E10" s="799"/>
      <c r="F10" s="799"/>
      <c r="G10" s="799"/>
      <c r="H10" s="799"/>
      <c r="I10" s="800"/>
      <c r="J10" s="805"/>
      <c r="K10" s="805"/>
      <c r="L10" s="805"/>
      <c r="M10" s="805"/>
      <c r="N10" s="805"/>
      <c r="O10" s="805"/>
      <c r="P10" s="805"/>
      <c r="Q10" s="805"/>
      <c r="R10" s="805"/>
      <c r="S10" s="805"/>
      <c r="T10" s="819"/>
    </row>
    <row r="11" spans="2:26" ht="15" customHeight="1" thickBot="1" x14ac:dyDescent="0.25">
      <c r="C11" s="20"/>
      <c r="D11" s="801"/>
      <c r="E11" s="802"/>
      <c r="F11" s="802"/>
      <c r="G11" s="802"/>
      <c r="H11" s="802"/>
      <c r="I11" s="803"/>
      <c r="J11" s="18"/>
      <c r="K11" s="18"/>
      <c r="L11" s="18"/>
      <c r="M11" s="97"/>
      <c r="N11" s="97"/>
      <c r="O11" s="97"/>
      <c r="P11" s="97"/>
      <c r="Q11" s="18"/>
      <c r="R11" s="18"/>
      <c r="S11" s="18"/>
      <c r="T11" s="124"/>
    </row>
    <row r="12" spans="2:26" ht="14.25" thickTop="1" thickBot="1" x14ac:dyDescent="0.25">
      <c r="C12" s="20"/>
      <c r="D12" s="81" t="s">
        <v>94</v>
      </c>
      <c r="E12" s="749"/>
      <c r="F12" s="749"/>
      <c r="G12" s="749"/>
      <c r="H12" s="749"/>
      <c r="I12" s="749"/>
      <c r="J12" s="750"/>
      <c r="K12" s="750"/>
      <c r="L12" s="750"/>
      <c r="M12" s="750"/>
      <c r="N12" s="750"/>
      <c r="O12" s="750"/>
      <c r="P12" s="750"/>
      <c r="Q12" s="751"/>
      <c r="R12" s="752"/>
      <c r="S12" s="752"/>
      <c r="T12" s="753"/>
    </row>
    <row r="13" spans="2:26" ht="13.5" thickBot="1" x14ac:dyDescent="0.25">
      <c r="C13" s="20"/>
      <c r="D13" s="754"/>
      <c r="E13" s="755" t="s">
        <v>95</v>
      </c>
      <c r="F13" s="755"/>
      <c r="G13" s="755"/>
      <c r="H13" s="756" t="s">
        <v>96</v>
      </c>
      <c r="I13" s="757"/>
      <c r="J13" s="758">
        <v>501220</v>
      </c>
      <c r="K13" s="759">
        <v>470754</v>
      </c>
      <c r="L13" s="759">
        <v>448792</v>
      </c>
      <c r="M13" s="759">
        <v>435542</v>
      </c>
      <c r="N13" s="759">
        <v>427107</v>
      </c>
      <c r="O13" s="759">
        <v>424849</v>
      </c>
      <c r="P13" s="759">
        <v>421535</v>
      </c>
      <c r="Q13" s="758">
        <v>420814</v>
      </c>
      <c r="R13" s="758">
        <v>423838</v>
      </c>
      <c r="S13" s="758">
        <v>432906</v>
      </c>
      <c r="T13" s="760">
        <v>446254</v>
      </c>
      <c r="U13" s="297"/>
      <c r="V13" s="297"/>
      <c r="W13" s="297"/>
      <c r="X13" s="297"/>
      <c r="Y13" s="297"/>
      <c r="Z13" s="297"/>
    </row>
    <row r="14" spans="2:26" ht="13.5" thickTop="1" x14ac:dyDescent="0.2">
      <c r="C14" s="20"/>
      <c r="D14" s="725"/>
      <c r="E14" s="726" t="s">
        <v>97</v>
      </c>
      <c r="F14" s="726"/>
      <c r="G14" s="726"/>
      <c r="H14" s="727" t="s">
        <v>98</v>
      </c>
      <c r="I14" s="728"/>
      <c r="J14" s="747">
        <v>67213</v>
      </c>
      <c r="K14" s="748">
        <v>64389</v>
      </c>
      <c r="L14" s="748">
        <v>62309</v>
      </c>
      <c r="M14" s="748">
        <v>61189</v>
      </c>
      <c r="N14" s="748">
        <v>61598</v>
      </c>
      <c r="O14" s="748">
        <v>63262</v>
      </c>
      <c r="P14" s="748">
        <v>64060</v>
      </c>
      <c r="Q14" s="747">
        <v>65022</v>
      </c>
      <c r="R14" s="747">
        <v>66762</v>
      </c>
      <c r="S14" s="747">
        <v>68651</v>
      </c>
      <c r="T14" s="539">
        <v>71376</v>
      </c>
      <c r="U14" s="297"/>
      <c r="V14" s="297"/>
      <c r="W14" s="297"/>
      <c r="X14" s="297"/>
      <c r="Y14" s="297"/>
      <c r="Z14" s="297"/>
    </row>
    <row r="15" spans="2:26" ht="13.5" thickBot="1" x14ac:dyDescent="0.25">
      <c r="C15" s="20"/>
      <c r="D15" s="204"/>
      <c r="E15" s="205"/>
      <c r="F15" s="205" t="s">
        <v>99</v>
      </c>
      <c r="G15" s="205"/>
      <c r="H15" s="206" t="s">
        <v>100</v>
      </c>
      <c r="I15" s="207"/>
      <c r="J15" s="72">
        <v>67213</v>
      </c>
      <c r="K15" s="208">
        <v>64389</v>
      </c>
      <c r="L15" s="208">
        <v>62309</v>
      </c>
      <c r="M15" s="208">
        <v>61189</v>
      </c>
      <c r="N15" s="208">
        <v>61598</v>
      </c>
      <c r="O15" s="208">
        <v>63262</v>
      </c>
      <c r="P15" s="208">
        <v>64060</v>
      </c>
      <c r="Q15" s="72">
        <v>65022</v>
      </c>
      <c r="R15" s="72">
        <v>66762</v>
      </c>
      <c r="S15" s="72">
        <v>68651</v>
      </c>
      <c r="T15" s="510">
        <v>71376</v>
      </c>
      <c r="U15" s="297"/>
      <c r="V15" s="297"/>
      <c r="W15" s="297"/>
      <c r="X15" s="297"/>
      <c r="Y15" s="297"/>
      <c r="Z15" s="297"/>
    </row>
    <row r="16" spans="2:26" x14ac:dyDescent="0.2">
      <c r="C16" s="20"/>
      <c r="D16" s="84"/>
      <c r="E16" s="85" t="s">
        <v>101</v>
      </c>
      <c r="F16" s="85"/>
      <c r="G16" s="85"/>
      <c r="H16" s="86" t="s">
        <v>102</v>
      </c>
      <c r="I16" s="87"/>
      <c r="J16" s="88">
        <v>45391</v>
      </c>
      <c r="K16" s="126">
        <v>43145</v>
      </c>
      <c r="L16" s="126">
        <v>41866</v>
      </c>
      <c r="M16" s="126">
        <v>41138</v>
      </c>
      <c r="N16" s="126">
        <v>40067</v>
      </c>
      <c r="O16" s="126">
        <v>39885</v>
      </c>
      <c r="P16" s="126">
        <v>39468</v>
      </c>
      <c r="Q16" s="88">
        <v>39506</v>
      </c>
      <c r="R16" s="88">
        <v>39706</v>
      </c>
      <c r="S16" s="88">
        <v>40588</v>
      </c>
      <c r="T16" s="513">
        <v>42592</v>
      </c>
      <c r="U16" s="297"/>
      <c r="V16" s="297"/>
      <c r="W16" s="297"/>
      <c r="X16" s="297"/>
      <c r="Y16" s="297"/>
      <c r="Z16" s="297"/>
    </row>
    <row r="17" spans="3:26" ht="13.5" thickBot="1" x14ac:dyDescent="0.25">
      <c r="C17" s="20"/>
      <c r="D17" s="204"/>
      <c r="E17" s="205"/>
      <c r="F17" s="205" t="s">
        <v>103</v>
      </c>
      <c r="G17" s="205"/>
      <c r="H17" s="206" t="s">
        <v>104</v>
      </c>
      <c r="I17" s="207"/>
      <c r="J17" s="147">
        <v>45391</v>
      </c>
      <c r="K17" s="209">
        <v>43145</v>
      </c>
      <c r="L17" s="209">
        <v>41866</v>
      </c>
      <c r="M17" s="209">
        <v>41138</v>
      </c>
      <c r="N17" s="209">
        <v>40067</v>
      </c>
      <c r="O17" s="209">
        <v>39885</v>
      </c>
      <c r="P17" s="209">
        <v>39468</v>
      </c>
      <c r="Q17" s="147">
        <v>39506</v>
      </c>
      <c r="R17" s="147">
        <v>39706</v>
      </c>
      <c r="S17" s="147">
        <v>40588</v>
      </c>
      <c r="T17" s="514">
        <v>42592</v>
      </c>
      <c r="U17" s="297"/>
      <c r="V17" s="297"/>
      <c r="W17" s="297"/>
      <c r="X17" s="297"/>
      <c r="Y17" s="297"/>
      <c r="Z17" s="297"/>
    </row>
    <row r="18" spans="3:26" x14ac:dyDescent="0.2">
      <c r="C18" s="20"/>
      <c r="D18" s="84"/>
      <c r="E18" s="85" t="s">
        <v>105</v>
      </c>
      <c r="F18" s="85"/>
      <c r="G18" s="85"/>
      <c r="H18" s="86" t="s">
        <v>106</v>
      </c>
      <c r="I18" s="87"/>
      <c r="J18" s="88">
        <v>57463</v>
      </c>
      <c r="K18" s="126">
        <v>54102</v>
      </c>
      <c r="L18" s="126">
        <v>51629</v>
      </c>
      <c r="M18" s="126">
        <v>50222</v>
      </c>
      <c r="N18" s="126">
        <v>49335</v>
      </c>
      <c r="O18" s="126">
        <v>49006</v>
      </c>
      <c r="P18" s="126">
        <v>48642</v>
      </c>
      <c r="Q18" s="88">
        <v>48623</v>
      </c>
      <c r="R18" s="88">
        <v>49243</v>
      </c>
      <c r="S18" s="88">
        <v>50099</v>
      </c>
      <c r="T18" s="513">
        <v>52102</v>
      </c>
      <c r="U18" s="297"/>
      <c r="V18" s="297"/>
      <c r="W18" s="297"/>
      <c r="X18" s="297"/>
      <c r="Y18" s="297"/>
      <c r="Z18" s="297"/>
    </row>
    <row r="19" spans="3:26" x14ac:dyDescent="0.2">
      <c r="C19" s="20"/>
      <c r="D19" s="204"/>
      <c r="E19" s="205"/>
      <c r="F19" s="205" t="s">
        <v>107</v>
      </c>
      <c r="G19" s="205"/>
      <c r="H19" s="206" t="s">
        <v>108</v>
      </c>
      <c r="I19" s="207"/>
      <c r="J19" s="72">
        <v>32101</v>
      </c>
      <c r="K19" s="208">
        <v>30433</v>
      </c>
      <c r="L19" s="208">
        <v>28972</v>
      </c>
      <c r="M19" s="208">
        <v>28134</v>
      </c>
      <c r="N19" s="208">
        <v>27586</v>
      </c>
      <c r="O19" s="208">
        <v>27076</v>
      </c>
      <c r="P19" s="208">
        <v>26583</v>
      </c>
      <c r="Q19" s="72">
        <v>26633</v>
      </c>
      <c r="R19" s="72">
        <v>26940</v>
      </c>
      <c r="S19" s="72">
        <v>27250</v>
      </c>
      <c r="T19" s="510">
        <v>28319</v>
      </c>
      <c r="U19" s="297"/>
      <c r="V19" s="297"/>
      <c r="W19" s="297"/>
      <c r="X19" s="297"/>
      <c r="Y19" s="297"/>
      <c r="Z19" s="297"/>
    </row>
    <row r="20" spans="3:26" ht="13.5" thickBot="1" x14ac:dyDescent="0.25">
      <c r="C20" s="20"/>
      <c r="D20" s="204"/>
      <c r="E20" s="205"/>
      <c r="F20" s="205" t="s">
        <v>109</v>
      </c>
      <c r="G20" s="205"/>
      <c r="H20" s="206" t="s">
        <v>110</v>
      </c>
      <c r="I20" s="207"/>
      <c r="J20" s="147">
        <v>25362</v>
      </c>
      <c r="K20" s="209">
        <v>23669</v>
      </c>
      <c r="L20" s="209">
        <v>22657</v>
      </c>
      <c r="M20" s="209">
        <v>22088</v>
      </c>
      <c r="N20" s="209">
        <v>21749</v>
      </c>
      <c r="O20" s="209">
        <v>21930</v>
      </c>
      <c r="P20" s="209">
        <v>22059</v>
      </c>
      <c r="Q20" s="147">
        <v>21990</v>
      </c>
      <c r="R20" s="147">
        <v>22303</v>
      </c>
      <c r="S20" s="147">
        <v>22849</v>
      </c>
      <c r="T20" s="514">
        <v>23783</v>
      </c>
      <c r="U20" s="297"/>
      <c r="V20" s="297"/>
      <c r="W20" s="297"/>
      <c r="X20" s="297"/>
      <c r="Y20" s="297"/>
      <c r="Z20" s="297"/>
    </row>
    <row r="21" spans="3:26" x14ac:dyDescent="0.2">
      <c r="C21" s="20"/>
      <c r="D21" s="84"/>
      <c r="E21" s="85" t="s">
        <v>111</v>
      </c>
      <c r="F21" s="85"/>
      <c r="G21" s="85"/>
      <c r="H21" s="86" t="s">
        <v>112</v>
      </c>
      <c r="I21" s="87"/>
      <c r="J21" s="88">
        <v>54208</v>
      </c>
      <c r="K21" s="126">
        <v>50512</v>
      </c>
      <c r="L21" s="126">
        <v>47834</v>
      </c>
      <c r="M21" s="126">
        <v>45717</v>
      </c>
      <c r="N21" s="126">
        <v>44463</v>
      </c>
      <c r="O21" s="126">
        <v>43985</v>
      </c>
      <c r="P21" s="126">
        <v>43131</v>
      </c>
      <c r="Q21" s="88">
        <v>42692</v>
      </c>
      <c r="R21" s="88">
        <v>42613</v>
      </c>
      <c r="S21" s="88">
        <v>43417</v>
      </c>
      <c r="T21" s="513">
        <v>44412</v>
      </c>
      <c r="U21" s="297"/>
      <c r="V21" s="297"/>
      <c r="W21" s="297"/>
      <c r="X21" s="297"/>
      <c r="Y21" s="297"/>
      <c r="Z21" s="297"/>
    </row>
    <row r="22" spans="3:26" x14ac:dyDescent="0.2">
      <c r="C22" s="20"/>
      <c r="D22" s="204"/>
      <c r="E22" s="205"/>
      <c r="F22" s="205" t="s">
        <v>113</v>
      </c>
      <c r="G22" s="205"/>
      <c r="H22" s="206" t="s">
        <v>114</v>
      </c>
      <c r="I22" s="207"/>
      <c r="J22" s="72">
        <v>13770</v>
      </c>
      <c r="K22" s="208">
        <v>12650</v>
      </c>
      <c r="L22" s="208">
        <v>11894</v>
      </c>
      <c r="M22" s="208">
        <v>11270</v>
      </c>
      <c r="N22" s="208">
        <v>10989</v>
      </c>
      <c r="O22" s="208">
        <v>10994</v>
      </c>
      <c r="P22" s="208">
        <v>10743</v>
      </c>
      <c r="Q22" s="72">
        <v>10541</v>
      </c>
      <c r="R22" s="72">
        <v>10492</v>
      </c>
      <c r="S22" s="72">
        <v>10512</v>
      </c>
      <c r="T22" s="510">
        <v>10682</v>
      </c>
      <c r="U22" s="297"/>
      <c r="V22" s="297"/>
      <c r="W22" s="297"/>
      <c r="X22" s="297"/>
      <c r="Y22" s="297"/>
      <c r="Z22" s="297"/>
    </row>
    <row r="23" spans="3:26" ht="13.5" thickBot="1" x14ac:dyDescent="0.25">
      <c r="C23" s="20"/>
      <c r="D23" s="204"/>
      <c r="E23" s="205"/>
      <c r="F23" s="205" t="s">
        <v>115</v>
      </c>
      <c r="G23" s="205"/>
      <c r="H23" s="206" t="s">
        <v>116</v>
      </c>
      <c r="I23" s="207"/>
      <c r="J23" s="147">
        <v>40438</v>
      </c>
      <c r="K23" s="209">
        <v>37862</v>
      </c>
      <c r="L23" s="209">
        <v>35940</v>
      </c>
      <c r="M23" s="209">
        <v>34447</v>
      </c>
      <c r="N23" s="209">
        <v>33474</v>
      </c>
      <c r="O23" s="209">
        <v>32991</v>
      </c>
      <c r="P23" s="209">
        <v>32388</v>
      </c>
      <c r="Q23" s="147">
        <v>32151</v>
      </c>
      <c r="R23" s="147">
        <v>32121</v>
      </c>
      <c r="S23" s="147">
        <v>32905</v>
      </c>
      <c r="T23" s="514">
        <v>33730</v>
      </c>
      <c r="U23" s="297"/>
      <c r="V23" s="297"/>
      <c r="W23" s="297"/>
      <c r="X23" s="297"/>
      <c r="Y23" s="297"/>
      <c r="Z23" s="297"/>
    </row>
    <row r="24" spans="3:26" x14ac:dyDescent="0.2">
      <c r="C24" s="20"/>
      <c r="D24" s="84"/>
      <c r="E24" s="85" t="s">
        <v>117</v>
      </c>
      <c r="F24" s="85"/>
      <c r="G24" s="85"/>
      <c r="H24" s="86" t="s">
        <v>118</v>
      </c>
      <c r="I24" s="87"/>
      <c r="J24" s="88">
        <v>71787</v>
      </c>
      <c r="K24" s="126">
        <v>67163</v>
      </c>
      <c r="L24" s="126">
        <v>64058</v>
      </c>
      <c r="M24" s="126">
        <v>62688</v>
      </c>
      <c r="N24" s="126">
        <v>61517</v>
      </c>
      <c r="O24" s="126">
        <v>61180</v>
      </c>
      <c r="P24" s="126">
        <v>60442</v>
      </c>
      <c r="Q24" s="88">
        <v>59975</v>
      </c>
      <c r="R24" s="88">
        <v>60255</v>
      </c>
      <c r="S24" s="88">
        <v>61763</v>
      </c>
      <c r="T24" s="513">
        <v>63383</v>
      </c>
      <c r="U24" s="297"/>
      <c r="V24" s="297"/>
      <c r="W24" s="297"/>
      <c r="X24" s="297"/>
      <c r="Y24" s="297"/>
      <c r="Z24" s="297"/>
    </row>
    <row r="25" spans="3:26" x14ac:dyDescent="0.2">
      <c r="C25" s="20"/>
      <c r="D25" s="204"/>
      <c r="E25" s="205"/>
      <c r="F25" s="205" t="s">
        <v>119</v>
      </c>
      <c r="G25" s="205"/>
      <c r="H25" s="206" t="s">
        <v>120</v>
      </c>
      <c r="I25" s="207"/>
      <c r="J25" s="72">
        <v>19078</v>
      </c>
      <c r="K25" s="208">
        <v>17723</v>
      </c>
      <c r="L25" s="208">
        <v>16873</v>
      </c>
      <c r="M25" s="208">
        <v>16334</v>
      </c>
      <c r="N25" s="208">
        <v>15916</v>
      </c>
      <c r="O25" s="208">
        <v>15699</v>
      </c>
      <c r="P25" s="208">
        <v>15462</v>
      </c>
      <c r="Q25" s="72">
        <v>15583</v>
      </c>
      <c r="R25" s="72">
        <v>15758</v>
      </c>
      <c r="S25" s="72">
        <v>16274</v>
      </c>
      <c r="T25" s="510">
        <v>16581</v>
      </c>
      <c r="U25" s="297"/>
      <c r="V25" s="297"/>
      <c r="W25" s="297"/>
      <c r="X25" s="297"/>
      <c r="Y25" s="297"/>
      <c r="Z25" s="297"/>
    </row>
    <row r="26" spans="3:26" x14ac:dyDescent="0.2">
      <c r="C26" s="20"/>
      <c r="D26" s="204"/>
      <c r="E26" s="205"/>
      <c r="F26" s="205" t="s">
        <v>121</v>
      </c>
      <c r="G26" s="205"/>
      <c r="H26" s="206" t="s">
        <v>122</v>
      </c>
      <c r="I26" s="207"/>
      <c r="J26" s="72">
        <v>28038</v>
      </c>
      <c r="K26" s="208">
        <v>26370</v>
      </c>
      <c r="L26" s="208">
        <v>25044</v>
      </c>
      <c r="M26" s="208">
        <v>24615</v>
      </c>
      <c r="N26" s="208">
        <v>23881</v>
      </c>
      <c r="O26" s="208">
        <v>23652</v>
      </c>
      <c r="P26" s="208">
        <v>23184</v>
      </c>
      <c r="Q26" s="72">
        <v>22522</v>
      </c>
      <c r="R26" s="72">
        <v>22455</v>
      </c>
      <c r="S26" s="72">
        <v>22956</v>
      </c>
      <c r="T26" s="510">
        <v>23655</v>
      </c>
      <c r="U26" s="297"/>
      <c r="V26" s="297"/>
      <c r="W26" s="297"/>
      <c r="X26" s="297"/>
      <c r="Y26" s="297"/>
      <c r="Z26" s="297"/>
    </row>
    <row r="27" spans="3:26" ht="13.5" thickBot="1" x14ac:dyDescent="0.25">
      <c r="C27" s="20"/>
      <c r="D27" s="204"/>
      <c r="E27" s="205"/>
      <c r="F27" s="205" t="s">
        <v>123</v>
      </c>
      <c r="G27" s="205"/>
      <c r="H27" s="206" t="s">
        <v>124</v>
      </c>
      <c r="I27" s="207"/>
      <c r="J27" s="147">
        <v>24671</v>
      </c>
      <c r="K27" s="209">
        <v>23070</v>
      </c>
      <c r="L27" s="209">
        <v>22141</v>
      </c>
      <c r="M27" s="209">
        <v>21739</v>
      </c>
      <c r="N27" s="209">
        <v>21720</v>
      </c>
      <c r="O27" s="209">
        <v>21829</v>
      </c>
      <c r="P27" s="209">
        <v>21796</v>
      </c>
      <c r="Q27" s="147">
        <v>21870</v>
      </c>
      <c r="R27" s="147">
        <v>22042</v>
      </c>
      <c r="S27" s="147">
        <v>22533</v>
      </c>
      <c r="T27" s="514">
        <v>23147</v>
      </c>
      <c r="U27" s="297"/>
      <c r="V27" s="297"/>
      <c r="W27" s="297"/>
      <c r="X27" s="297"/>
      <c r="Y27" s="297"/>
      <c r="Z27" s="297"/>
    </row>
    <row r="28" spans="3:26" x14ac:dyDescent="0.2">
      <c r="C28" s="20"/>
      <c r="D28" s="84"/>
      <c r="E28" s="85" t="s">
        <v>125</v>
      </c>
      <c r="F28" s="85"/>
      <c r="G28" s="85"/>
      <c r="H28" s="86" t="s">
        <v>126</v>
      </c>
      <c r="I28" s="87"/>
      <c r="J28" s="88">
        <v>81894</v>
      </c>
      <c r="K28" s="126">
        <v>76571</v>
      </c>
      <c r="L28" s="126">
        <v>72528</v>
      </c>
      <c r="M28" s="126">
        <v>70151</v>
      </c>
      <c r="N28" s="126">
        <v>68671</v>
      </c>
      <c r="O28" s="126">
        <v>67729</v>
      </c>
      <c r="P28" s="126">
        <v>67194</v>
      </c>
      <c r="Q28" s="88">
        <v>66942</v>
      </c>
      <c r="R28" s="88">
        <v>67162</v>
      </c>
      <c r="S28" s="88">
        <v>68706</v>
      </c>
      <c r="T28" s="513">
        <v>70221</v>
      </c>
      <c r="U28" s="297"/>
      <c r="V28" s="297"/>
      <c r="W28" s="297"/>
      <c r="X28" s="297"/>
      <c r="Y28" s="297"/>
      <c r="Z28" s="297"/>
    </row>
    <row r="29" spans="3:26" x14ac:dyDescent="0.2">
      <c r="C29" s="20"/>
      <c r="D29" s="204"/>
      <c r="E29" s="205"/>
      <c r="F29" s="205" t="s">
        <v>257</v>
      </c>
      <c r="G29" s="205"/>
      <c r="H29" s="206" t="s">
        <v>127</v>
      </c>
      <c r="I29" s="207"/>
      <c r="J29" s="72">
        <v>25394</v>
      </c>
      <c r="K29" s="208">
        <v>23933</v>
      </c>
      <c r="L29" s="208">
        <v>22858</v>
      </c>
      <c r="M29" s="208">
        <v>22360</v>
      </c>
      <c r="N29" s="208">
        <v>21976</v>
      </c>
      <c r="O29" s="208">
        <v>21545</v>
      </c>
      <c r="P29" s="208">
        <v>21274</v>
      </c>
      <c r="Q29" s="72">
        <v>21331</v>
      </c>
      <c r="R29" s="72">
        <v>21407</v>
      </c>
      <c r="S29" s="72">
        <v>21944</v>
      </c>
      <c r="T29" s="510">
        <v>22243</v>
      </c>
      <c r="U29" s="297"/>
      <c r="V29" s="297"/>
      <c r="W29" s="297"/>
      <c r="X29" s="297"/>
      <c r="Y29" s="297"/>
      <c r="Z29" s="297"/>
    </row>
    <row r="30" spans="3:26" ht="13.5" thickBot="1" x14ac:dyDescent="0.25">
      <c r="C30" s="20"/>
      <c r="D30" s="204"/>
      <c r="E30" s="205"/>
      <c r="F30" s="205" t="s">
        <v>128</v>
      </c>
      <c r="G30" s="205"/>
      <c r="H30" s="206" t="s">
        <v>129</v>
      </c>
      <c r="I30" s="207"/>
      <c r="J30" s="147">
        <v>56500</v>
      </c>
      <c r="K30" s="209">
        <v>52638</v>
      </c>
      <c r="L30" s="209">
        <v>49670</v>
      </c>
      <c r="M30" s="209">
        <v>47791</v>
      </c>
      <c r="N30" s="209">
        <v>46695</v>
      </c>
      <c r="O30" s="209">
        <v>46184</v>
      </c>
      <c r="P30" s="209">
        <v>45920</v>
      </c>
      <c r="Q30" s="147">
        <v>45611</v>
      </c>
      <c r="R30" s="147">
        <v>45755</v>
      </c>
      <c r="S30" s="147">
        <v>46762</v>
      </c>
      <c r="T30" s="514">
        <v>47978</v>
      </c>
      <c r="U30" s="297"/>
      <c r="V30" s="297"/>
      <c r="W30" s="297"/>
      <c r="X30" s="297"/>
      <c r="Y30" s="297"/>
      <c r="Z30" s="297"/>
    </row>
    <row r="31" spans="3:26" x14ac:dyDescent="0.2">
      <c r="C31" s="20"/>
      <c r="D31" s="84"/>
      <c r="E31" s="85" t="s">
        <v>130</v>
      </c>
      <c r="F31" s="85"/>
      <c r="G31" s="85"/>
      <c r="H31" s="86" t="s">
        <v>131</v>
      </c>
      <c r="I31" s="87"/>
      <c r="J31" s="88">
        <v>61381</v>
      </c>
      <c r="K31" s="126">
        <v>57304</v>
      </c>
      <c r="L31" s="126">
        <v>54298</v>
      </c>
      <c r="M31" s="126">
        <v>52572</v>
      </c>
      <c r="N31" s="126">
        <v>51588</v>
      </c>
      <c r="O31" s="126">
        <v>51275</v>
      </c>
      <c r="P31" s="126">
        <v>50936</v>
      </c>
      <c r="Q31" s="88">
        <v>50896</v>
      </c>
      <c r="R31" s="88">
        <v>50911</v>
      </c>
      <c r="S31" s="88">
        <v>51845</v>
      </c>
      <c r="T31" s="513">
        <v>53147</v>
      </c>
      <c r="U31" s="297"/>
      <c r="V31" s="297"/>
      <c r="W31" s="297"/>
      <c r="X31" s="297"/>
      <c r="Y31" s="297"/>
      <c r="Z31" s="297"/>
    </row>
    <row r="32" spans="3:26" x14ac:dyDescent="0.2">
      <c r="C32" s="20"/>
      <c r="D32" s="204"/>
      <c r="E32" s="205"/>
      <c r="F32" s="205" t="s">
        <v>132</v>
      </c>
      <c r="G32" s="205"/>
      <c r="H32" s="206" t="s">
        <v>133</v>
      </c>
      <c r="I32" s="207"/>
      <c r="J32" s="72">
        <v>32185</v>
      </c>
      <c r="K32" s="208">
        <v>30443</v>
      </c>
      <c r="L32" s="208">
        <v>29130</v>
      </c>
      <c r="M32" s="208">
        <v>28183</v>
      </c>
      <c r="N32" s="208">
        <v>27437</v>
      </c>
      <c r="O32" s="208">
        <v>27158</v>
      </c>
      <c r="P32" s="208">
        <v>26880</v>
      </c>
      <c r="Q32" s="72">
        <v>26754</v>
      </c>
      <c r="R32" s="72">
        <v>26742</v>
      </c>
      <c r="S32" s="72">
        <v>27266</v>
      </c>
      <c r="T32" s="510">
        <v>27965</v>
      </c>
      <c r="U32" s="297"/>
      <c r="V32" s="297"/>
      <c r="W32" s="297"/>
      <c r="X32" s="297"/>
      <c r="Y32" s="297"/>
      <c r="Z32" s="297"/>
    </row>
    <row r="33" spans="3:26" ht="13.5" thickBot="1" x14ac:dyDescent="0.25">
      <c r="C33" s="20"/>
      <c r="D33" s="204"/>
      <c r="E33" s="205"/>
      <c r="F33" s="205" t="s">
        <v>134</v>
      </c>
      <c r="G33" s="205"/>
      <c r="H33" s="206" t="s">
        <v>135</v>
      </c>
      <c r="I33" s="207"/>
      <c r="J33" s="147">
        <v>29196</v>
      </c>
      <c r="K33" s="209">
        <v>26861</v>
      </c>
      <c r="L33" s="209">
        <v>25168</v>
      </c>
      <c r="M33" s="209">
        <v>24389</v>
      </c>
      <c r="N33" s="209">
        <v>24151</v>
      </c>
      <c r="O33" s="209">
        <v>24117</v>
      </c>
      <c r="P33" s="209">
        <v>24056</v>
      </c>
      <c r="Q33" s="147">
        <v>24142</v>
      </c>
      <c r="R33" s="147">
        <v>24169</v>
      </c>
      <c r="S33" s="147">
        <v>24579</v>
      </c>
      <c r="T33" s="514">
        <v>25182</v>
      </c>
      <c r="U33" s="297"/>
      <c r="V33" s="297"/>
      <c r="W33" s="297"/>
      <c r="X33" s="297"/>
      <c r="Y33" s="297"/>
      <c r="Z33" s="297"/>
    </row>
    <row r="34" spans="3:26" x14ac:dyDescent="0.2">
      <c r="C34" s="20"/>
      <c r="D34" s="84"/>
      <c r="E34" s="85" t="s">
        <v>136</v>
      </c>
      <c r="F34" s="85"/>
      <c r="G34" s="85"/>
      <c r="H34" s="86" t="s">
        <v>137</v>
      </c>
      <c r="I34" s="87"/>
      <c r="J34" s="88">
        <v>61883</v>
      </c>
      <c r="K34" s="126">
        <v>57568</v>
      </c>
      <c r="L34" s="126">
        <v>54270</v>
      </c>
      <c r="M34" s="126">
        <v>51865</v>
      </c>
      <c r="N34" s="126">
        <v>49868</v>
      </c>
      <c r="O34" s="126">
        <v>48527</v>
      </c>
      <c r="P34" s="126">
        <v>47662</v>
      </c>
      <c r="Q34" s="88">
        <v>47158</v>
      </c>
      <c r="R34" s="88">
        <v>47186</v>
      </c>
      <c r="S34" s="88">
        <v>47837</v>
      </c>
      <c r="T34" s="513">
        <v>49021</v>
      </c>
      <c r="U34" s="297"/>
      <c r="V34" s="297"/>
      <c r="W34" s="297"/>
      <c r="X34" s="297"/>
      <c r="Y34" s="297"/>
      <c r="Z34" s="297"/>
    </row>
    <row r="35" spans="3:26" ht="13.5" thickBot="1" x14ac:dyDescent="0.25">
      <c r="C35" s="20"/>
      <c r="D35" s="204"/>
      <c r="E35" s="205"/>
      <c r="F35" s="205" t="s">
        <v>138</v>
      </c>
      <c r="G35" s="205"/>
      <c r="H35" s="206" t="s">
        <v>139</v>
      </c>
      <c r="I35" s="207"/>
      <c r="J35" s="147">
        <v>61883</v>
      </c>
      <c r="K35" s="209">
        <v>57568</v>
      </c>
      <c r="L35" s="209">
        <v>54270</v>
      </c>
      <c r="M35" s="209">
        <v>51865</v>
      </c>
      <c r="N35" s="209">
        <v>49868</v>
      </c>
      <c r="O35" s="209">
        <v>48527</v>
      </c>
      <c r="P35" s="209">
        <v>47662</v>
      </c>
      <c r="Q35" s="147">
        <v>47158</v>
      </c>
      <c r="R35" s="147">
        <v>47186</v>
      </c>
      <c r="S35" s="147">
        <v>47837</v>
      </c>
      <c r="T35" s="514">
        <v>49021</v>
      </c>
      <c r="U35" s="297"/>
      <c r="V35" s="297"/>
      <c r="W35" s="297"/>
      <c r="X35" s="297"/>
      <c r="Y35" s="297"/>
      <c r="Z35" s="297"/>
    </row>
    <row r="36" spans="3:26" ht="13.5" thickBot="1" x14ac:dyDescent="0.25">
      <c r="D36" s="73" t="s">
        <v>83</v>
      </c>
      <c r="E36" s="388"/>
      <c r="F36" s="388"/>
      <c r="G36" s="388"/>
      <c r="H36" s="388"/>
      <c r="I36" s="388"/>
      <c r="J36" s="389"/>
      <c r="K36" s="410"/>
      <c r="L36" s="410"/>
      <c r="M36" s="410"/>
      <c r="N36" s="410"/>
      <c r="O36" s="410"/>
      <c r="P36" s="410"/>
      <c r="Q36" s="389"/>
      <c r="R36" s="389"/>
      <c r="S36" s="389"/>
      <c r="T36" s="572"/>
      <c r="U36" s="297"/>
      <c r="V36" s="297"/>
      <c r="W36" s="297"/>
      <c r="X36" s="297"/>
      <c r="Y36" s="297"/>
      <c r="Z36" s="297"/>
    </row>
    <row r="37" spans="3:26" ht="13.5" thickBot="1" x14ac:dyDescent="0.25">
      <c r="D37" s="382"/>
      <c r="E37" s="383" t="s">
        <v>95</v>
      </c>
      <c r="F37" s="383"/>
      <c r="G37" s="383"/>
      <c r="H37" s="384" t="s">
        <v>96</v>
      </c>
      <c r="I37" s="385"/>
      <c r="J37" s="386">
        <v>470347</v>
      </c>
      <c r="K37" s="387">
        <v>443719</v>
      </c>
      <c r="L37" s="387">
        <v>423863</v>
      </c>
      <c r="M37" s="387">
        <v>412532</v>
      </c>
      <c r="N37" s="387">
        <v>405631</v>
      </c>
      <c r="O37" s="387">
        <v>404087</v>
      </c>
      <c r="P37" s="387">
        <v>403018</v>
      </c>
      <c r="Q37" s="386">
        <v>403957</v>
      </c>
      <c r="R37" s="386">
        <v>408088</v>
      </c>
      <c r="S37" s="386">
        <v>417302</v>
      </c>
      <c r="T37" s="573">
        <v>430216</v>
      </c>
      <c r="U37" s="297"/>
      <c r="V37" s="297"/>
      <c r="W37" s="297"/>
      <c r="X37" s="297"/>
      <c r="Y37" s="297"/>
      <c r="Z37" s="297"/>
    </row>
    <row r="38" spans="3:26" ht="13.5" thickTop="1" x14ac:dyDescent="0.2">
      <c r="D38" s="725"/>
      <c r="E38" s="726" t="s">
        <v>97</v>
      </c>
      <c r="F38" s="726"/>
      <c r="G38" s="726"/>
      <c r="H38" s="727" t="s">
        <v>98</v>
      </c>
      <c r="I38" s="728"/>
      <c r="J38" s="747">
        <v>61796</v>
      </c>
      <c r="K38" s="748">
        <v>59128</v>
      </c>
      <c r="L38" s="748">
        <v>57222</v>
      </c>
      <c r="M38" s="748">
        <v>56377</v>
      </c>
      <c r="N38" s="748">
        <v>56901</v>
      </c>
      <c r="O38" s="748">
        <v>58270</v>
      </c>
      <c r="P38" s="748">
        <v>59460</v>
      </c>
      <c r="Q38" s="747">
        <v>60643</v>
      </c>
      <c r="R38" s="747">
        <v>62441</v>
      </c>
      <c r="S38" s="747">
        <v>64470</v>
      </c>
      <c r="T38" s="539">
        <v>67161</v>
      </c>
      <c r="U38" s="297"/>
      <c r="V38" s="297"/>
      <c r="W38" s="297"/>
      <c r="X38" s="297"/>
      <c r="Y38" s="297"/>
      <c r="Z38" s="297"/>
    </row>
    <row r="39" spans="3:26" ht="13.5" thickBot="1" x14ac:dyDescent="0.25">
      <c r="D39" s="204"/>
      <c r="E39" s="205"/>
      <c r="F39" s="205" t="s">
        <v>99</v>
      </c>
      <c r="G39" s="205"/>
      <c r="H39" s="206" t="s">
        <v>100</v>
      </c>
      <c r="I39" s="207"/>
      <c r="J39" s="72">
        <v>61796</v>
      </c>
      <c r="K39" s="208">
        <v>59128</v>
      </c>
      <c r="L39" s="208">
        <v>57222</v>
      </c>
      <c r="M39" s="208">
        <v>56377</v>
      </c>
      <c r="N39" s="208">
        <v>56901</v>
      </c>
      <c r="O39" s="208">
        <v>58270</v>
      </c>
      <c r="P39" s="208">
        <v>59460</v>
      </c>
      <c r="Q39" s="72">
        <v>60643</v>
      </c>
      <c r="R39" s="72">
        <v>62441</v>
      </c>
      <c r="S39" s="72">
        <v>64470</v>
      </c>
      <c r="T39" s="510">
        <v>67161</v>
      </c>
      <c r="U39" s="297"/>
      <c r="V39" s="297"/>
      <c r="W39" s="297"/>
      <c r="X39" s="297"/>
      <c r="Y39" s="297"/>
      <c r="Z39" s="297"/>
    </row>
    <row r="40" spans="3:26" x14ac:dyDescent="0.2">
      <c r="D40" s="84"/>
      <c r="E40" s="85" t="s">
        <v>101</v>
      </c>
      <c r="F40" s="85"/>
      <c r="G40" s="85"/>
      <c r="H40" s="86" t="s">
        <v>102</v>
      </c>
      <c r="I40" s="87"/>
      <c r="J40" s="88">
        <v>42117</v>
      </c>
      <c r="K40" s="126">
        <v>40222</v>
      </c>
      <c r="L40" s="126">
        <v>38955</v>
      </c>
      <c r="M40" s="126">
        <v>38080</v>
      </c>
      <c r="N40" s="126">
        <v>37534</v>
      </c>
      <c r="O40" s="126">
        <v>37328</v>
      </c>
      <c r="P40" s="126">
        <v>37350</v>
      </c>
      <c r="Q40" s="88">
        <v>37477</v>
      </c>
      <c r="R40" s="88">
        <v>37868</v>
      </c>
      <c r="S40" s="88">
        <v>38773</v>
      </c>
      <c r="T40" s="513">
        <v>40588</v>
      </c>
      <c r="U40" s="297"/>
      <c r="V40" s="297"/>
      <c r="W40" s="297"/>
      <c r="X40" s="297"/>
      <c r="Y40" s="297"/>
      <c r="Z40" s="297"/>
    </row>
    <row r="41" spans="3:26" ht="13.5" thickBot="1" x14ac:dyDescent="0.25">
      <c r="D41" s="204"/>
      <c r="E41" s="205"/>
      <c r="F41" s="205" t="s">
        <v>103</v>
      </c>
      <c r="G41" s="205"/>
      <c r="H41" s="206" t="s">
        <v>104</v>
      </c>
      <c r="I41" s="207"/>
      <c r="J41" s="147">
        <v>42117</v>
      </c>
      <c r="K41" s="209">
        <v>40222</v>
      </c>
      <c r="L41" s="209">
        <v>38955</v>
      </c>
      <c r="M41" s="209">
        <v>38080</v>
      </c>
      <c r="N41" s="209">
        <v>37534</v>
      </c>
      <c r="O41" s="209">
        <v>37328</v>
      </c>
      <c r="P41" s="209">
        <v>37350</v>
      </c>
      <c r="Q41" s="147">
        <v>37477</v>
      </c>
      <c r="R41" s="147">
        <v>37868</v>
      </c>
      <c r="S41" s="147">
        <v>38773</v>
      </c>
      <c r="T41" s="514">
        <v>40588</v>
      </c>
      <c r="U41" s="297"/>
      <c r="V41" s="297"/>
      <c r="W41" s="297"/>
      <c r="X41" s="297"/>
      <c r="Y41" s="297"/>
      <c r="Z41" s="297"/>
    </row>
    <row r="42" spans="3:26" x14ac:dyDescent="0.2">
      <c r="D42" s="84"/>
      <c r="E42" s="85" t="s">
        <v>105</v>
      </c>
      <c r="F42" s="85"/>
      <c r="G42" s="85"/>
      <c r="H42" s="86" t="s">
        <v>106</v>
      </c>
      <c r="I42" s="87"/>
      <c r="J42" s="88">
        <v>54344</v>
      </c>
      <c r="K42" s="126">
        <v>51539</v>
      </c>
      <c r="L42" s="126">
        <v>49271</v>
      </c>
      <c r="M42" s="126">
        <v>48013</v>
      </c>
      <c r="N42" s="126">
        <v>47321</v>
      </c>
      <c r="O42" s="126">
        <v>47206</v>
      </c>
      <c r="P42" s="126">
        <v>46982</v>
      </c>
      <c r="Q42" s="88">
        <v>47119</v>
      </c>
      <c r="R42" s="88">
        <v>47803</v>
      </c>
      <c r="S42" s="88">
        <v>48770</v>
      </c>
      <c r="T42" s="513">
        <v>50647</v>
      </c>
      <c r="U42" s="297"/>
      <c r="V42" s="297"/>
      <c r="W42" s="297"/>
      <c r="X42" s="297"/>
      <c r="Y42" s="297"/>
      <c r="Z42" s="297"/>
    </row>
    <row r="43" spans="3:26" x14ac:dyDescent="0.2">
      <c r="D43" s="204"/>
      <c r="E43" s="205"/>
      <c r="F43" s="205" t="s">
        <v>107</v>
      </c>
      <c r="G43" s="205"/>
      <c r="H43" s="206" t="s">
        <v>108</v>
      </c>
      <c r="I43" s="207"/>
      <c r="J43" s="72">
        <v>30323</v>
      </c>
      <c r="K43" s="208">
        <v>28922</v>
      </c>
      <c r="L43" s="208">
        <v>27591</v>
      </c>
      <c r="M43" s="208">
        <v>26857</v>
      </c>
      <c r="N43" s="208">
        <v>26432</v>
      </c>
      <c r="O43" s="208">
        <v>26127</v>
      </c>
      <c r="P43" s="208">
        <v>25822</v>
      </c>
      <c r="Q43" s="72">
        <v>25939</v>
      </c>
      <c r="R43" s="72">
        <v>26291</v>
      </c>
      <c r="S43" s="72">
        <v>26670</v>
      </c>
      <c r="T43" s="510">
        <v>27620</v>
      </c>
      <c r="U43" s="297"/>
      <c r="V43" s="297"/>
      <c r="W43" s="297"/>
      <c r="X43" s="297"/>
      <c r="Y43" s="297"/>
      <c r="Z43" s="297"/>
    </row>
    <row r="44" spans="3:26" ht="13.5" thickBot="1" x14ac:dyDescent="0.25">
      <c r="D44" s="204"/>
      <c r="E44" s="205"/>
      <c r="F44" s="205" t="s">
        <v>109</v>
      </c>
      <c r="G44" s="205"/>
      <c r="H44" s="206" t="s">
        <v>110</v>
      </c>
      <c r="I44" s="207"/>
      <c r="J44" s="147">
        <v>24021</v>
      </c>
      <c r="K44" s="209">
        <v>22617</v>
      </c>
      <c r="L44" s="209">
        <v>21680</v>
      </c>
      <c r="M44" s="209">
        <v>21156</v>
      </c>
      <c r="N44" s="209">
        <v>20889</v>
      </c>
      <c r="O44" s="209">
        <v>21079</v>
      </c>
      <c r="P44" s="209">
        <v>21160</v>
      </c>
      <c r="Q44" s="147">
        <v>21180</v>
      </c>
      <c r="R44" s="147">
        <v>21512</v>
      </c>
      <c r="S44" s="147">
        <v>22100</v>
      </c>
      <c r="T44" s="514">
        <v>23027</v>
      </c>
      <c r="U44" s="297"/>
      <c r="V44" s="297"/>
      <c r="W44" s="297"/>
      <c r="X44" s="297"/>
      <c r="Y44" s="297"/>
      <c r="Z44" s="297"/>
    </row>
    <row r="45" spans="3:26" x14ac:dyDescent="0.2">
      <c r="D45" s="84"/>
      <c r="E45" s="85" t="s">
        <v>111</v>
      </c>
      <c r="F45" s="85"/>
      <c r="G45" s="85"/>
      <c r="H45" s="86" t="s">
        <v>112</v>
      </c>
      <c r="I45" s="87"/>
      <c r="J45" s="88">
        <v>50447</v>
      </c>
      <c r="K45" s="126">
        <v>47323</v>
      </c>
      <c r="L45" s="126">
        <v>44960</v>
      </c>
      <c r="M45" s="126">
        <v>43421</v>
      </c>
      <c r="N45" s="126">
        <v>42364</v>
      </c>
      <c r="O45" s="126">
        <v>42011</v>
      </c>
      <c r="P45" s="126">
        <v>41438</v>
      </c>
      <c r="Q45" s="88">
        <v>41124</v>
      </c>
      <c r="R45" s="88">
        <v>41267</v>
      </c>
      <c r="S45" s="88">
        <v>41961</v>
      </c>
      <c r="T45" s="513">
        <v>42920</v>
      </c>
      <c r="U45" s="297"/>
      <c r="V45" s="297"/>
      <c r="W45" s="297"/>
      <c r="X45" s="297"/>
      <c r="Y45" s="297"/>
      <c r="Z45" s="297"/>
    </row>
    <row r="46" spans="3:26" x14ac:dyDescent="0.2">
      <c r="D46" s="204"/>
      <c r="E46" s="205"/>
      <c r="F46" s="205" t="s">
        <v>113</v>
      </c>
      <c r="G46" s="205"/>
      <c r="H46" s="206" t="s">
        <v>114</v>
      </c>
      <c r="I46" s="207"/>
      <c r="J46" s="72">
        <v>12868</v>
      </c>
      <c r="K46" s="208">
        <v>11941</v>
      </c>
      <c r="L46" s="208">
        <v>11312</v>
      </c>
      <c r="M46" s="208">
        <v>10840</v>
      </c>
      <c r="N46" s="208">
        <v>10634</v>
      </c>
      <c r="O46" s="208">
        <v>10615</v>
      </c>
      <c r="P46" s="208">
        <v>10460</v>
      </c>
      <c r="Q46" s="72">
        <v>10271</v>
      </c>
      <c r="R46" s="72">
        <v>10274</v>
      </c>
      <c r="S46" s="72">
        <v>10292</v>
      </c>
      <c r="T46" s="510">
        <v>10442</v>
      </c>
      <c r="U46" s="297"/>
      <c r="V46" s="297"/>
      <c r="W46" s="297"/>
      <c r="X46" s="297"/>
      <c r="Y46" s="297"/>
      <c r="Z46" s="297"/>
    </row>
    <row r="47" spans="3:26" ht="13.5" thickBot="1" x14ac:dyDescent="0.25">
      <c r="D47" s="204"/>
      <c r="E47" s="205"/>
      <c r="F47" s="205" t="s">
        <v>115</v>
      </c>
      <c r="G47" s="205"/>
      <c r="H47" s="206" t="s">
        <v>116</v>
      </c>
      <c r="I47" s="207"/>
      <c r="J47" s="147">
        <v>37579</v>
      </c>
      <c r="K47" s="209">
        <v>35382</v>
      </c>
      <c r="L47" s="209">
        <v>33648</v>
      </c>
      <c r="M47" s="209">
        <v>32581</v>
      </c>
      <c r="N47" s="209">
        <v>31730</v>
      </c>
      <c r="O47" s="209">
        <v>31396</v>
      </c>
      <c r="P47" s="209">
        <v>30978</v>
      </c>
      <c r="Q47" s="147">
        <v>30853</v>
      </c>
      <c r="R47" s="147">
        <v>30993</v>
      </c>
      <c r="S47" s="147">
        <v>31669</v>
      </c>
      <c r="T47" s="514">
        <v>32478</v>
      </c>
      <c r="U47" s="297"/>
      <c r="V47" s="297"/>
      <c r="W47" s="297"/>
      <c r="X47" s="297"/>
      <c r="Y47" s="297"/>
      <c r="Z47" s="297"/>
    </row>
    <row r="48" spans="3:26" x14ac:dyDescent="0.2">
      <c r="D48" s="84"/>
      <c r="E48" s="85" t="s">
        <v>117</v>
      </c>
      <c r="F48" s="85"/>
      <c r="G48" s="85"/>
      <c r="H48" s="86" t="s">
        <v>118</v>
      </c>
      <c r="I48" s="87"/>
      <c r="J48" s="88">
        <v>68348</v>
      </c>
      <c r="K48" s="126">
        <v>64313</v>
      </c>
      <c r="L48" s="126">
        <v>61526</v>
      </c>
      <c r="M48" s="126">
        <v>60360</v>
      </c>
      <c r="N48" s="126">
        <v>59253</v>
      </c>
      <c r="O48" s="126">
        <v>59018</v>
      </c>
      <c r="P48" s="126">
        <v>58540</v>
      </c>
      <c r="Q48" s="88">
        <v>58206</v>
      </c>
      <c r="R48" s="88">
        <v>58596</v>
      </c>
      <c r="S48" s="88">
        <v>59993</v>
      </c>
      <c r="T48" s="513">
        <v>61798</v>
      </c>
      <c r="U48" s="297"/>
      <c r="V48" s="297"/>
      <c r="W48" s="297"/>
      <c r="X48" s="297"/>
      <c r="Y48" s="297"/>
      <c r="Z48" s="297"/>
    </row>
    <row r="49" spans="4:26" x14ac:dyDescent="0.2">
      <c r="D49" s="204"/>
      <c r="E49" s="205"/>
      <c r="F49" s="205" t="s">
        <v>119</v>
      </c>
      <c r="G49" s="205"/>
      <c r="H49" s="206" t="s">
        <v>120</v>
      </c>
      <c r="I49" s="207"/>
      <c r="J49" s="72">
        <v>17992</v>
      </c>
      <c r="K49" s="208">
        <v>16889</v>
      </c>
      <c r="L49" s="208">
        <v>16192</v>
      </c>
      <c r="M49" s="208">
        <v>15808</v>
      </c>
      <c r="N49" s="208">
        <v>15409</v>
      </c>
      <c r="O49" s="208">
        <v>15184</v>
      </c>
      <c r="P49" s="208">
        <v>15042</v>
      </c>
      <c r="Q49" s="72">
        <v>15195</v>
      </c>
      <c r="R49" s="72">
        <v>15410</v>
      </c>
      <c r="S49" s="72">
        <v>15923</v>
      </c>
      <c r="T49" s="510">
        <v>16282</v>
      </c>
      <c r="U49" s="297"/>
      <c r="V49" s="297"/>
      <c r="W49" s="297"/>
      <c r="X49" s="297"/>
      <c r="Y49" s="297"/>
      <c r="Z49" s="297"/>
    </row>
    <row r="50" spans="4:26" x14ac:dyDescent="0.2">
      <c r="D50" s="204"/>
      <c r="E50" s="205"/>
      <c r="F50" s="205" t="s">
        <v>121</v>
      </c>
      <c r="G50" s="205"/>
      <c r="H50" s="206" t="s">
        <v>122</v>
      </c>
      <c r="I50" s="207"/>
      <c r="J50" s="72">
        <v>26962</v>
      </c>
      <c r="K50" s="208">
        <v>25459</v>
      </c>
      <c r="L50" s="208">
        <v>24197</v>
      </c>
      <c r="M50" s="208">
        <v>23732</v>
      </c>
      <c r="N50" s="208">
        <v>23120</v>
      </c>
      <c r="O50" s="208">
        <v>23008</v>
      </c>
      <c r="P50" s="208">
        <v>22696</v>
      </c>
      <c r="Q50" s="72">
        <v>22069</v>
      </c>
      <c r="R50" s="72">
        <v>22076</v>
      </c>
      <c r="S50" s="72">
        <v>22524</v>
      </c>
      <c r="T50" s="510">
        <v>23287</v>
      </c>
      <c r="U50" s="297"/>
      <c r="V50" s="297"/>
      <c r="W50" s="297"/>
      <c r="X50" s="297"/>
      <c r="Y50" s="297"/>
      <c r="Z50" s="297"/>
    </row>
    <row r="51" spans="4:26" ht="13.5" thickBot="1" x14ac:dyDescent="0.25">
      <c r="D51" s="204"/>
      <c r="E51" s="205"/>
      <c r="F51" s="205" t="s">
        <v>123</v>
      </c>
      <c r="G51" s="205"/>
      <c r="H51" s="206" t="s">
        <v>124</v>
      </c>
      <c r="I51" s="207"/>
      <c r="J51" s="147">
        <v>23394</v>
      </c>
      <c r="K51" s="209">
        <v>21965</v>
      </c>
      <c r="L51" s="209">
        <v>21137</v>
      </c>
      <c r="M51" s="209">
        <v>20820</v>
      </c>
      <c r="N51" s="209">
        <v>20724</v>
      </c>
      <c r="O51" s="209">
        <v>20826</v>
      </c>
      <c r="P51" s="209">
        <v>20802</v>
      </c>
      <c r="Q51" s="147">
        <v>20942</v>
      </c>
      <c r="R51" s="147">
        <v>21110</v>
      </c>
      <c r="S51" s="147">
        <v>21546</v>
      </c>
      <c r="T51" s="514">
        <v>22229</v>
      </c>
      <c r="U51" s="297"/>
      <c r="V51" s="297"/>
      <c r="W51" s="297"/>
      <c r="X51" s="297"/>
      <c r="Y51" s="297"/>
      <c r="Z51" s="297"/>
    </row>
    <row r="52" spans="4:26" x14ac:dyDescent="0.2">
      <c r="D52" s="84"/>
      <c r="E52" s="85" t="s">
        <v>125</v>
      </c>
      <c r="F52" s="85"/>
      <c r="G52" s="85"/>
      <c r="H52" s="86" t="s">
        <v>126</v>
      </c>
      <c r="I52" s="87"/>
      <c r="J52" s="88">
        <v>77945</v>
      </c>
      <c r="K52" s="126">
        <v>72973</v>
      </c>
      <c r="L52" s="126">
        <v>69090</v>
      </c>
      <c r="M52" s="126">
        <v>66805</v>
      </c>
      <c r="N52" s="126">
        <v>65346</v>
      </c>
      <c r="O52" s="126">
        <v>64566</v>
      </c>
      <c r="P52" s="126">
        <v>64289</v>
      </c>
      <c r="Q52" s="88">
        <v>64403</v>
      </c>
      <c r="R52" s="88">
        <v>64787</v>
      </c>
      <c r="S52" s="88">
        <v>66408</v>
      </c>
      <c r="T52" s="513">
        <v>67897</v>
      </c>
      <c r="U52" s="297"/>
      <c r="V52" s="297"/>
      <c r="W52" s="297"/>
      <c r="X52" s="297"/>
      <c r="Y52" s="297"/>
      <c r="Z52" s="297"/>
    </row>
    <row r="53" spans="4:26" x14ac:dyDescent="0.2">
      <c r="D53" s="204"/>
      <c r="E53" s="205"/>
      <c r="F53" s="205" t="s">
        <v>257</v>
      </c>
      <c r="G53" s="205"/>
      <c r="H53" s="206" t="s">
        <v>127</v>
      </c>
      <c r="I53" s="207"/>
      <c r="J53" s="72">
        <v>24085</v>
      </c>
      <c r="K53" s="208">
        <v>22640</v>
      </c>
      <c r="L53" s="208">
        <v>21481</v>
      </c>
      <c r="M53" s="208">
        <v>20756</v>
      </c>
      <c r="N53" s="208">
        <v>20343</v>
      </c>
      <c r="O53" s="208">
        <v>19900</v>
      </c>
      <c r="P53" s="208">
        <v>19673</v>
      </c>
      <c r="Q53" s="72">
        <v>19796</v>
      </c>
      <c r="R53" s="72">
        <v>19896</v>
      </c>
      <c r="S53" s="72">
        <v>20438</v>
      </c>
      <c r="T53" s="510">
        <v>20719</v>
      </c>
      <c r="U53" s="297"/>
      <c r="V53" s="297"/>
      <c r="W53" s="297"/>
      <c r="X53" s="297"/>
      <c r="Y53" s="297"/>
      <c r="Z53" s="297"/>
    </row>
    <row r="54" spans="4:26" ht="13.5" thickBot="1" x14ac:dyDescent="0.25">
      <c r="D54" s="204"/>
      <c r="E54" s="205"/>
      <c r="F54" s="205" t="s">
        <v>128</v>
      </c>
      <c r="G54" s="205"/>
      <c r="H54" s="206" t="s">
        <v>129</v>
      </c>
      <c r="I54" s="207"/>
      <c r="J54" s="147">
        <v>53860</v>
      </c>
      <c r="K54" s="209">
        <v>50333</v>
      </c>
      <c r="L54" s="209">
        <v>47609</v>
      </c>
      <c r="M54" s="209">
        <v>46049</v>
      </c>
      <c r="N54" s="209">
        <v>45003</v>
      </c>
      <c r="O54" s="209">
        <v>44666</v>
      </c>
      <c r="P54" s="209">
        <v>44616</v>
      </c>
      <c r="Q54" s="147">
        <v>44607</v>
      </c>
      <c r="R54" s="147">
        <v>44891</v>
      </c>
      <c r="S54" s="147">
        <v>45970</v>
      </c>
      <c r="T54" s="514">
        <v>47178</v>
      </c>
      <c r="U54" s="297"/>
      <c r="V54" s="297"/>
      <c r="W54" s="297"/>
      <c r="X54" s="297"/>
      <c r="Y54" s="297"/>
      <c r="Z54" s="297"/>
    </row>
    <row r="55" spans="4:26" x14ac:dyDescent="0.2">
      <c r="D55" s="84"/>
      <c r="E55" s="85" t="s">
        <v>130</v>
      </c>
      <c r="F55" s="85"/>
      <c r="G55" s="85"/>
      <c r="H55" s="86" t="s">
        <v>131</v>
      </c>
      <c r="I55" s="87"/>
      <c r="J55" s="88">
        <v>58322</v>
      </c>
      <c r="K55" s="126">
        <v>54661</v>
      </c>
      <c r="L55" s="126">
        <v>51968</v>
      </c>
      <c r="M55" s="126">
        <v>50539</v>
      </c>
      <c r="N55" s="126">
        <v>49677</v>
      </c>
      <c r="O55" s="126">
        <v>49440</v>
      </c>
      <c r="P55" s="126">
        <v>49247</v>
      </c>
      <c r="Q55" s="88">
        <v>49345</v>
      </c>
      <c r="R55" s="88">
        <v>49499</v>
      </c>
      <c r="S55" s="88">
        <v>50460</v>
      </c>
      <c r="T55" s="513">
        <v>51704</v>
      </c>
      <c r="U55" s="297"/>
      <c r="V55" s="297"/>
      <c r="W55" s="297"/>
      <c r="X55" s="297"/>
      <c r="Y55" s="297"/>
      <c r="Z55" s="297"/>
    </row>
    <row r="56" spans="4:26" x14ac:dyDescent="0.2">
      <c r="D56" s="204"/>
      <c r="E56" s="205"/>
      <c r="F56" s="205" t="s">
        <v>132</v>
      </c>
      <c r="G56" s="205"/>
      <c r="H56" s="206" t="s">
        <v>133</v>
      </c>
      <c r="I56" s="207"/>
      <c r="J56" s="72">
        <v>30396</v>
      </c>
      <c r="K56" s="208">
        <v>28836</v>
      </c>
      <c r="L56" s="208">
        <v>27744</v>
      </c>
      <c r="M56" s="208">
        <v>27024</v>
      </c>
      <c r="N56" s="208">
        <v>26303</v>
      </c>
      <c r="O56" s="208">
        <v>26094</v>
      </c>
      <c r="P56" s="208">
        <v>25940</v>
      </c>
      <c r="Q56" s="72">
        <v>25976</v>
      </c>
      <c r="R56" s="72">
        <v>26054</v>
      </c>
      <c r="S56" s="72">
        <v>26554</v>
      </c>
      <c r="T56" s="510">
        <v>27259</v>
      </c>
      <c r="U56" s="297"/>
      <c r="V56" s="297"/>
      <c r="W56" s="297"/>
      <c r="X56" s="297"/>
      <c r="Y56" s="297"/>
      <c r="Z56" s="297"/>
    </row>
    <row r="57" spans="4:26" ht="13.5" thickBot="1" x14ac:dyDescent="0.25">
      <c r="D57" s="204"/>
      <c r="E57" s="205"/>
      <c r="F57" s="205" t="s">
        <v>134</v>
      </c>
      <c r="G57" s="205"/>
      <c r="H57" s="206" t="s">
        <v>135</v>
      </c>
      <c r="I57" s="207"/>
      <c r="J57" s="147">
        <v>27926</v>
      </c>
      <c r="K57" s="209">
        <v>25825</v>
      </c>
      <c r="L57" s="209">
        <v>24224</v>
      </c>
      <c r="M57" s="209">
        <v>23515</v>
      </c>
      <c r="N57" s="209">
        <v>23374</v>
      </c>
      <c r="O57" s="209">
        <v>23346</v>
      </c>
      <c r="P57" s="209">
        <v>23307</v>
      </c>
      <c r="Q57" s="147">
        <v>23369</v>
      </c>
      <c r="R57" s="147">
        <v>23445</v>
      </c>
      <c r="S57" s="147">
        <v>23906</v>
      </c>
      <c r="T57" s="514">
        <v>24445</v>
      </c>
      <c r="U57" s="297"/>
      <c r="V57" s="297"/>
      <c r="W57" s="297"/>
      <c r="X57" s="297"/>
      <c r="Y57" s="297"/>
      <c r="Z57" s="297"/>
    </row>
    <row r="58" spans="4:26" x14ac:dyDescent="0.2">
      <c r="D58" s="84"/>
      <c r="E58" s="85" t="s">
        <v>136</v>
      </c>
      <c r="F58" s="85"/>
      <c r="G58" s="85"/>
      <c r="H58" s="86" t="s">
        <v>137</v>
      </c>
      <c r="I58" s="87"/>
      <c r="J58" s="88">
        <v>57028</v>
      </c>
      <c r="K58" s="126">
        <v>53560</v>
      </c>
      <c r="L58" s="126">
        <v>50871</v>
      </c>
      <c r="M58" s="126">
        <v>48937</v>
      </c>
      <c r="N58" s="126">
        <v>47235</v>
      </c>
      <c r="O58" s="126">
        <v>46248</v>
      </c>
      <c r="P58" s="126">
        <v>45712</v>
      </c>
      <c r="Q58" s="88">
        <v>45640</v>
      </c>
      <c r="R58" s="88">
        <v>45827</v>
      </c>
      <c r="S58" s="88">
        <v>46467</v>
      </c>
      <c r="T58" s="513">
        <v>47501</v>
      </c>
      <c r="U58" s="297"/>
      <c r="V58" s="297"/>
      <c r="W58" s="297"/>
      <c r="X58" s="297"/>
      <c r="Y58" s="297"/>
      <c r="Z58" s="297"/>
    </row>
    <row r="59" spans="4:26" ht="13.5" thickBot="1" x14ac:dyDescent="0.25">
      <c r="D59" s="204"/>
      <c r="E59" s="205"/>
      <c r="F59" s="205" t="s">
        <v>138</v>
      </c>
      <c r="G59" s="205"/>
      <c r="H59" s="206" t="s">
        <v>139</v>
      </c>
      <c r="I59" s="207"/>
      <c r="J59" s="147">
        <v>57028</v>
      </c>
      <c r="K59" s="209">
        <v>53560</v>
      </c>
      <c r="L59" s="209">
        <v>50871</v>
      </c>
      <c r="M59" s="209">
        <v>48937</v>
      </c>
      <c r="N59" s="209">
        <v>47235</v>
      </c>
      <c r="O59" s="209">
        <v>46248</v>
      </c>
      <c r="P59" s="209">
        <v>45712</v>
      </c>
      <c r="Q59" s="147">
        <v>45640</v>
      </c>
      <c r="R59" s="147">
        <v>45827</v>
      </c>
      <c r="S59" s="147">
        <v>46467</v>
      </c>
      <c r="T59" s="514">
        <v>47501</v>
      </c>
      <c r="U59" s="297"/>
      <c r="V59" s="297"/>
      <c r="W59" s="297"/>
      <c r="X59" s="297"/>
      <c r="Y59" s="297"/>
      <c r="Z59" s="297"/>
    </row>
    <row r="60" spans="4:26" ht="13.5" thickBot="1" x14ac:dyDescent="0.25">
      <c r="D60" s="73" t="s">
        <v>84</v>
      </c>
      <c r="E60" s="388"/>
      <c r="F60" s="388"/>
      <c r="G60" s="388"/>
      <c r="H60" s="388"/>
      <c r="I60" s="388"/>
      <c r="J60" s="389"/>
      <c r="K60" s="410"/>
      <c r="L60" s="410"/>
      <c r="M60" s="410"/>
      <c r="N60" s="410"/>
      <c r="O60" s="410"/>
      <c r="P60" s="410"/>
      <c r="Q60" s="389"/>
      <c r="R60" s="389"/>
      <c r="S60" s="389"/>
      <c r="T60" s="572"/>
      <c r="U60" s="297"/>
      <c r="V60" s="297"/>
      <c r="W60" s="297"/>
      <c r="X60" s="297"/>
      <c r="Y60" s="297"/>
      <c r="Z60" s="297"/>
    </row>
    <row r="61" spans="4:26" ht="13.5" thickBot="1" x14ac:dyDescent="0.25">
      <c r="D61" s="382"/>
      <c r="E61" s="383" t="s">
        <v>95</v>
      </c>
      <c r="F61" s="383"/>
      <c r="G61" s="383"/>
      <c r="H61" s="384" t="s">
        <v>96</v>
      </c>
      <c r="I61" s="385"/>
      <c r="J61" s="386">
        <v>30873</v>
      </c>
      <c r="K61" s="387">
        <v>27035</v>
      </c>
      <c r="L61" s="387">
        <v>24929</v>
      </c>
      <c r="M61" s="387">
        <v>23010</v>
      </c>
      <c r="N61" s="387">
        <v>21476</v>
      </c>
      <c r="O61" s="387">
        <v>20762</v>
      </c>
      <c r="P61" s="387">
        <v>18517</v>
      </c>
      <c r="Q61" s="386">
        <v>16857</v>
      </c>
      <c r="R61" s="386">
        <v>15750</v>
      </c>
      <c r="S61" s="386">
        <v>15604</v>
      </c>
      <c r="T61" s="573">
        <v>16038</v>
      </c>
      <c r="U61" s="297"/>
      <c r="V61" s="297"/>
      <c r="W61" s="297"/>
      <c r="X61" s="297"/>
      <c r="Y61" s="297"/>
      <c r="Z61" s="297"/>
    </row>
    <row r="62" spans="4:26" ht="13.5" thickTop="1" x14ac:dyDescent="0.2">
      <c r="D62" s="725"/>
      <c r="E62" s="726" t="s">
        <v>97</v>
      </c>
      <c r="F62" s="726"/>
      <c r="G62" s="726"/>
      <c r="H62" s="727" t="s">
        <v>98</v>
      </c>
      <c r="I62" s="728"/>
      <c r="J62" s="747">
        <v>5417</v>
      </c>
      <c r="K62" s="748">
        <v>5261</v>
      </c>
      <c r="L62" s="748">
        <v>5087</v>
      </c>
      <c r="M62" s="748">
        <v>4812</v>
      </c>
      <c r="N62" s="748">
        <v>4697</v>
      </c>
      <c r="O62" s="748">
        <v>4992</v>
      </c>
      <c r="P62" s="748">
        <v>4600</v>
      </c>
      <c r="Q62" s="747">
        <v>4379</v>
      </c>
      <c r="R62" s="747">
        <v>4321</v>
      </c>
      <c r="S62" s="747">
        <v>4181</v>
      </c>
      <c r="T62" s="539">
        <v>4215</v>
      </c>
      <c r="U62" s="297"/>
      <c r="V62" s="297"/>
      <c r="W62" s="297"/>
      <c r="X62" s="297"/>
      <c r="Y62" s="297"/>
      <c r="Z62" s="297"/>
    </row>
    <row r="63" spans="4:26" ht="13.5" thickBot="1" x14ac:dyDescent="0.25">
      <c r="D63" s="204"/>
      <c r="E63" s="205"/>
      <c r="F63" s="205" t="s">
        <v>99</v>
      </c>
      <c r="G63" s="205"/>
      <c r="H63" s="206" t="s">
        <v>100</v>
      </c>
      <c r="I63" s="207"/>
      <c r="J63" s="72">
        <v>5417</v>
      </c>
      <c r="K63" s="208">
        <v>5261</v>
      </c>
      <c r="L63" s="208">
        <v>5087</v>
      </c>
      <c r="M63" s="208">
        <v>4812</v>
      </c>
      <c r="N63" s="208">
        <v>4697</v>
      </c>
      <c r="O63" s="208">
        <v>4992</v>
      </c>
      <c r="P63" s="208">
        <v>4600</v>
      </c>
      <c r="Q63" s="72">
        <v>4379</v>
      </c>
      <c r="R63" s="72">
        <v>4321</v>
      </c>
      <c r="S63" s="72">
        <v>4181</v>
      </c>
      <c r="T63" s="510">
        <v>4215</v>
      </c>
      <c r="U63" s="297"/>
      <c r="V63" s="297"/>
      <c r="W63" s="297"/>
      <c r="X63" s="297"/>
      <c r="Y63" s="297"/>
      <c r="Z63" s="297"/>
    </row>
    <row r="64" spans="4:26" x14ac:dyDescent="0.2">
      <c r="D64" s="84"/>
      <c r="E64" s="85" t="s">
        <v>101</v>
      </c>
      <c r="F64" s="85"/>
      <c r="G64" s="85"/>
      <c r="H64" s="86" t="s">
        <v>102</v>
      </c>
      <c r="I64" s="87"/>
      <c r="J64" s="88">
        <v>3274</v>
      </c>
      <c r="K64" s="126">
        <v>2923</v>
      </c>
      <c r="L64" s="126">
        <v>2911</v>
      </c>
      <c r="M64" s="126">
        <v>3058</v>
      </c>
      <c r="N64" s="126">
        <v>2533</v>
      </c>
      <c r="O64" s="126">
        <v>2557</v>
      </c>
      <c r="P64" s="126">
        <v>2118</v>
      </c>
      <c r="Q64" s="88">
        <v>2029</v>
      </c>
      <c r="R64" s="88">
        <v>1838</v>
      </c>
      <c r="S64" s="88">
        <v>1815</v>
      </c>
      <c r="T64" s="513">
        <v>2004</v>
      </c>
      <c r="U64" s="297"/>
      <c r="V64" s="297"/>
      <c r="W64" s="297"/>
      <c r="X64" s="297"/>
      <c r="Y64" s="297"/>
      <c r="Z64" s="297"/>
    </row>
    <row r="65" spans="4:26" ht="13.5" thickBot="1" x14ac:dyDescent="0.25">
      <c r="D65" s="204"/>
      <c r="E65" s="205"/>
      <c r="F65" s="205" t="s">
        <v>103</v>
      </c>
      <c r="G65" s="205"/>
      <c r="H65" s="206" t="s">
        <v>104</v>
      </c>
      <c r="I65" s="207"/>
      <c r="J65" s="147">
        <v>3274</v>
      </c>
      <c r="K65" s="209">
        <v>2923</v>
      </c>
      <c r="L65" s="209">
        <v>2911</v>
      </c>
      <c r="M65" s="209">
        <v>3058</v>
      </c>
      <c r="N65" s="209">
        <v>2533</v>
      </c>
      <c r="O65" s="209">
        <v>2557</v>
      </c>
      <c r="P65" s="209">
        <v>2118</v>
      </c>
      <c r="Q65" s="147">
        <v>2029</v>
      </c>
      <c r="R65" s="147">
        <v>1838</v>
      </c>
      <c r="S65" s="147">
        <v>1815</v>
      </c>
      <c r="T65" s="514">
        <v>2004</v>
      </c>
      <c r="U65" s="297"/>
      <c r="V65" s="297"/>
      <c r="W65" s="297"/>
      <c r="X65" s="297"/>
      <c r="Y65" s="297"/>
      <c r="Z65" s="297"/>
    </row>
    <row r="66" spans="4:26" x14ac:dyDescent="0.2">
      <c r="D66" s="84"/>
      <c r="E66" s="85" t="s">
        <v>105</v>
      </c>
      <c r="F66" s="85"/>
      <c r="G66" s="85"/>
      <c r="H66" s="86" t="s">
        <v>106</v>
      </c>
      <c r="I66" s="87"/>
      <c r="J66" s="88">
        <v>3119</v>
      </c>
      <c r="K66" s="126">
        <v>2563</v>
      </c>
      <c r="L66" s="126">
        <v>2358</v>
      </c>
      <c r="M66" s="126">
        <v>2209</v>
      </c>
      <c r="N66" s="126">
        <v>2014</v>
      </c>
      <c r="O66" s="126">
        <v>1800</v>
      </c>
      <c r="P66" s="126">
        <v>1660</v>
      </c>
      <c r="Q66" s="88">
        <v>1504</v>
      </c>
      <c r="R66" s="88">
        <v>1440</v>
      </c>
      <c r="S66" s="88">
        <v>1329</v>
      </c>
      <c r="T66" s="513">
        <v>1455</v>
      </c>
      <c r="U66" s="297"/>
      <c r="V66" s="297"/>
      <c r="W66" s="297"/>
      <c r="X66" s="297"/>
      <c r="Y66" s="297"/>
      <c r="Z66" s="297"/>
    </row>
    <row r="67" spans="4:26" x14ac:dyDescent="0.2">
      <c r="D67" s="204"/>
      <c r="E67" s="205"/>
      <c r="F67" s="205" t="s">
        <v>107</v>
      </c>
      <c r="G67" s="205"/>
      <c r="H67" s="206" t="s">
        <v>108</v>
      </c>
      <c r="I67" s="207"/>
      <c r="J67" s="72">
        <v>1778</v>
      </c>
      <c r="K67" s="208">
        <v>1511</v>
      </c>
      <c r="L67" s="208">
        <v>1381</v>
      </c>
      <c r="M67" s="208">
        <v>1277</v>
      </c>
      <c r="N67" s="208">
        <v>1154</v>
      </c>
      <c r="O67" s="208">
        <v>949</v>
      </c>
      <c r="P67" s="208">
        <v>761</v>
      </c>
      <c r="Q67" s="72">
        <v>694</v>
      </c>
      <c r="R67" s="72">
        <v>649</v>
      </c>
      <c r="S67" s="72">
        <v>580</v>
      </c>
      <c r="T67" s="510">
        <v>699</v>
      </c>
      <c r="U67" s="297"/>
      <c r="V67" s="297"/>
      <c r="W67" s="297"/>
      <c r="X67" s="297"/>
      <c r="Y67" s="297"/>
      <c r="Z67" s="297"/>
    </row>
    <row r="68" spans="4:26" ht="13.5" thickBot="1" x14ac:dyDescent="0.25">
      <c r="D68" s="204"/>
      <c r="E68" s="205"/>
      <c r="F68" s="205" t="s">
        <v>109</v>
      </c>
      <c r="G68" s="205"/>
      <c r="H68" s="206" t="s">
        <v>110</v>
      </c>
      <c r="I68" s="207"/>
      <c r="J68" s="147">
        <v>1341</v>
      </c>
      <c r="K68" s="209">
        <v>1052</v>
      </c>
      <c r="L68" s="209">
        <v>977</v>
      </c>
      <c r="M68" s="209">
        <v>932</v>
      </c>
      <c r="N68" s="209">
        <v>860</v>
      </c>
      <c r="O68" s="209">
        <v>851</v>
      </c>
      <c r="P68" s="209">
        <v>899</v>
      </c>
      <c r="Q68" s="147">
        <v>810</v>
      </c>
      <c r="R68" s="147">
        <v>791</v>
      </c>
      <c r="S68" s="147">
        <v>749</v>
      </c>
      <c r="T68" s="514">
        <v>756</v>
      </c>
      <c r="U68" s="297"/>
      <c r="V68" s="297"/>
      <c r="W68" s="297"/>
      <c r="X68" s="297"/>
      <c r="Y68" s="297"/>
      <c r="Z68" s="297"/>
    </row>
    <row r="69" spans="4:26" x14ac:dyDescent="0.2">
      <c r="D69" s="84"/>
      <c r="E69" s="85" t="s">
        <v>111</v>
      </c>
      <c r="F69" s="85"/>
      <c r="G69" s="85"/>
      <c r="H69" s="86" t="s">
        <v>112</v>
      </c>
      <c r="I69" s="87"/>
      <c r="J69" s="88">
        <v>3761</v>
      </c>
      <c r="K69" s="126">
        <v>3189</v>
      </c>
      <c r="L69" s="126">
        <v>2874</v>
      </c>
      <c r="M69" s="126">
        <v>2296</v>
      </c>
      <c r="N69" s="126">
        <v>2099</v>
      </c>
      <c r="O69" s="126">
        <v>1974</v>
      </c>
      <c r="P69" s="126">
        <v>1693</v>
      </c>
      <c r="Q69" s="88">
        <v>1568</v>
      </c>
      <c r="R69" s="88">
        <v>1346</v>
      </c>
      <c r="S69" s="88">
        <v>1456</v>
      </c>
      <c r="T69" s="513">
        <v>1492</v>
      </c>
      <c r="U69" s="297"/>
      <c r="V69" s="297"/>
      <c r="W69" s="297"/>
      <c r="X69" s="297"/>
      <c r="Y69" s="297"/>
      <c r="Z69" s="297"/>
    </row>
    <row r="70" spans="4:26" x14ac:dyDescent="0.2">
      <c r="D70" s="204"/>
      <c r="E70" s="205"/>
      <c r="F70" s="205" t="s">
        <v>113</v>
      </c>
      <c r="G70" s="205"/>
      <c r="H70" s="206" t="s">
        <v>114</v>
      </c>
      <c r="I70" s="207"/>
      <c r="J70" s="72">
        <v>902</v>
      </c>
      <c r="K70" s="208">
        <v>709</v>
      </c>
      <c r="L70" s="208">
        <v>582</v>
      </c>
      <c r="M70" s="208">
        <v>430</v>
      </c>
      <c r="N70" s="208">
        <v>355</v>
      </c>
      <c r="O70" s="208">
        <v>379</v>
      </c>
      <c r="P70" s="208">
        <v>283</v>
      </c>
      <c r="Q70" s="72">
        <v>270</v>
      </c>
      <c r="R70" s="72">
        <v>218</v>
      </c>
      <c r="S70" s="72">
        <v>220</v>
      </c>
      <c r="T70" s="510">
        <v>240</v>
      </c>
      <c r="U70" s="297"/>
      <c r="V70" s="297"/>
      <c r="W70" s="297"/>
      <c r="X70" s="297"/>
      <c r="Y70" s="297"/>
      <c r="Z70" s="297"/>
    </row>
    <row r="71" spans="4:26" ht="13.5" thickBot="1" x14ac:dyDescent="0.25">
      <c r="D71" s="204"/>
      <c r="E71" s="205"/>
      <c r="F71" s="205" t="s">
        <v>115</v>
      </c>
      <c r="G71" s="205"/>
      <c r="H71" s="206" t="s">
        <v>116</v>
      </c>
      <c r="I71" s="207"/>
      <c r="J71" s="147">
        <v>2859</v>
      </c>
      <c r="K71" s="209">
        <v>2480</v>
      </c>
      <c r="L71" s="209">
        <v>2292</v>
      </c>
      <c r="M71" s="209">
        <v>1866</v>
      </c>
      <c r="N71" s="209">
        <v>1744</v>
      </c>
      <c r="O71" s="209">
        <v>1595</v>
      </c>
      <c r="P71" s="209">
        <v>1410</v>
      </c>
      <c r="Q71" s="147">
        <v>1298</v>
      </c>
      <c r="R71" s="147">
        <v>1128</v>
      </c>
      <c r="S71" s="147">
        <v>1236</v>
      </c>
      <c r="T71" s="514">
        <v>1252</v>
      </c>
      <c r="U71" s="297"/>
      <c r="V71" s="297"/>
      <c r="W71" s="297"/>
      <c r="X71" s="297"/>
      <c r="Y71" s="297"/>
      <c r="Z71" s="297"/>
    </row>
    <row r="72" spans="4:26" x14ac:dyDescent="0.2">
      <c r="D72" s="84"/>
      <c r="E72" s="85" t="s">
        <v>117</v>
      </c>
      <c r="F72" s="85"/>
      <c r="G72" s="85"/>
      <c r="H72" s="86" t="s">
        <v>118</v>
      </c>
      <c r="I72" s="87"/>
      <c r="J72" s="88">
        <v>3439</v>
      </c>
      <c r="K72" s="126">
        <v>2850</v>
      </c>
      <c r="L72" s="126">
        <v>2532</v>
      </c>
      <c r="M72" s="126">
        <v>2328</v>
      </c>
      <c r="N72" s="126">
        <v>2264</v>
      </c>
      <c r="O72" s="126">
        <v>2162</v>
      </c>
      <c r="P72" s="126">
        <v>1902</v>
      </c>
      <c r="Q72" s="88">
        <v>1769</v>
      </c>
      <c r="R72" s="88">
        <v>1659</v>
      </c>
      <c r="S72" s="88">
        <v>1770</v>
      </c>
      <c r="T72" s="513">
        <v>1585</v>
      </c>
      <c r="U72" s="297"/>
      <c r="V72" s="297"/>
      <c r="W72" s="297"/>
      <c r="X72" s="297"/>
      <c r="Y72" s="297"/>
      <c r="Z72" s="297"/>
    </row>
    <row r="73" spans="4:26" x14ac:dyDescent="0.2">
      <c r="D73" s="204"/>
      <c r="E73" s="205"/>
      <c r="F73" s="205" t="s">
        <v>119</v>
      </c>
      <c r="G73" s="205"/>
      <c r="H73" s="206" t="s">
        <v>120</v>
      </c>
      <c r="I73" s="207"/>
      <c r="J73" s="72">
        <v>1086</v>
      </c>
      <c r="K73" s="208">
        <v>834</v>
      </c>
      <c r="L73" s="208">
        <v>681</v>
      </c>
      <c r="M73" s="208">
        <v>526</v>
      </c>
      <c r="N73" s="208">
        <v>507</v>
      </c>
      <c r="O73" s="208">
        <v>515</v>
      </c>
      <c r="P73" s="208">
        <v>420</v>
      </c>
      <c r="Q73" s="72">
        <v>388</v>
      </c>
      <c r="R73" s="72">
        <v>348</v>
      </c>
      <c r="S73" s="72">
        <v>351</v>
      </c>
      <c r="T73" s="510">
        <v>299</v>
      </c>
      <c r="U73" s="297"/>
      <c r="V73" s="297"/>
      <c r="W73" s="297"/>
      <c r="X73" s="297"/>
      <c r="Y73" s="297"/>
      <c r="Z73" s="297"/>
    </row>
    <row r="74" spans="4:26" x14ac:dyDescent="0.2">
      <c r="D74" s="204"/>
      <c r="E74" s="205"/>
      <c r="F74" s="205" t="s">
        <v>121</v>
      </c>
      <c r="G74" s="205"/>
      <c r="H74" s="206" t="s">
        <v>122</v>
      </c>
      <c r="I74" s="207"/>
      <c r="J74" s="72">
        <v>1076</v>
      </c>
      <c r="K74" s="208">
        <v>911</v>
      </c>
      <c r="L74" s="208">
        <v>847</v>
      </c>
      <c r="M74" s="208">
        <v>883</v>
      </c>
      <c r="N74" s="208">
        <v>761</v>
      </c>
      <c r="O74" s="208">
        <v>644</v>
      </c>
      <c r="P74" s="208">
        <v>488</v>
      </c>
      <c r="Q74" s="72">
        <v>453</v>
      </c>
      <c r="R74" s="72">
        <v>379</v>
      </c>
      <c r="S74" s="72">
        <v>432</v>
      </c>
      <c r="T74" s="510">
        <v>368</v>
      </c>
      <c r="U74" s="297"/>
      <c r="V74" s="297"/>
      <c r="W74" s="297"/>
      <c r="X74" s="297"/>
      <c r="Y74" s="297"/>
      <c r="Z74" s="297"/>
    </row>
    <row r="75" spans="4:26" ht="13.5" thickBot="1" x14ac:dyDescent="0.25">
      <c r="D75" s="204"/>
      <c r="E75" s="205"/>
      <c r="F75" s="205" t="s">
        <v>123</v>
      </c>
      <c r="G75" s="205"/>
      <c r="H75" s="206" t="s">
        <v>124</v>
      </c>
      <c r="I75" s="207"/>
      <c r="J75" s="147">
        <v>1277</v>
      </c>
      <c r="K75" s="209">
        <v>1105</v>
      </c>
      <c r="L75" s="209">
        <v>1004</v>
      </c>
      <c r="M75" s="209">
        <v>919</v>
      </c>
      <c r="N75" s="209">
        <v>996</v>
      </c>
      <c r="O75" s="209">
        <v>1003</v>
      </c>
      <c r="P75" s="209">
        <v>994</v>
      </c>
      <c r="Q75" s="147">
        <v>928</v>
      </c>
      <c r="R75" s="147">
        <v>932</v>
      </c>
      <c r="S75" s="147">
        <v>987</v>
      </c>
      <c r="T75" s="514">
        <v>918</v>
      </c>
      <c r="U75" s="297"/>
      <c r="V75" s="297"/>
      <c r="W75" s="297"/>
      <c r="X75" s="297"/>
      <c r="Y75" s="297"/>
      <c r="Z75" s="297"/>
    </row>
    <row r="76" spans="4:26" x14ac:dyDescent="0.2">
      <c r="D76" s="84"/>
      <c r="E76" s="85" t="s">
        <v>125</v>
      </c>
      <c r="F76" s="85"/>
      <c r="G76" s="85"/>
      <c r="H76" s="86" t="s">
        <v>126</v>
      </c>
      <c r="I76" s="87"/>
      <c r="J76" s="88">
        <v>3949</v>
      </c>
      <c r="K76" s="126">
        <v>3598</v>
      </c>
      <c r="L76" s="126">
        <v>3438</v>
      </c>
      <c r="M76" s="126">
        <v>3346</v>
      </c>
      <c r="N76" s="126">
        <v>3325</v>
      </c>
      <c r="O76" s="126">
        <v>3163</v>
      </c>
      <c r="P76" s="126">
        <v>2905</v>
      </c>
      <c r="Q76" s="88">
        <v>2539</v>
      </c>
      <c r="R76" s="88">
        <v>2375</v>
      </c>
      <c r="S76" s="88">
        <v>2298</v>
      </c>
      <c r="T76" s="513">
        <v>2324</v>
      </c>
      <c r="U76" s="297"/>
      <c r="V76" s="297"/>
      <c r="W76" s="297"/>
      <c r="X76" s="297"/>
      <c r="Y76" s="297"/>
      <c r="Z76" s="297"/>
    </row>
    <row r="77" spans="4:26" x14ac:dyDescent="0.2">
      <c r="D77" s="204"/>
      <c r="E77" s="205"/>
      <c r="F77" s="205" t="s">
        <v>257</v>
      </c>
      <c r="G77" s="205"/>
      <c r="H77" s="206" t="s">
        <v>127</v>
      </c>
      <c r="I77" s="207"/>
      <c r="J77" s="72">
        <v>1309</v>
      </c>
      <c r="K77" s="208">
        <v>1293</v>
      </c>
      <c r="L77" s="208">
        <v>1377</v>
      </c>
      <c r="M77" s="208">
        <v>1604</v>
      </c>
      <c r="N77" s="208">
        <v>1633</v>
      </c>
      <c r="O77" s="208">
        <v>1645</v>
      </c>
      <c r="P77" s="208">
        <v>1601</v>
      </c>
      <c r="Q77" s="72">
        <v>1535</v>
      </c>
      <c r="R77" s="72">
        <v>1511</v>
      </c>
      <c r="S77" s="72">
        <v>1506</v>
      </c>
      <c r="T77" s="510">
        <v>1524</v>
      </c>
      <c r="U77" s="297"/>
      <c r="V77" s="297"/>
      <c r="W77" s="297"/>
      <c r="X77" s="297"/>
      <c r="Y77" s="297"/>
      <c r="Z77" s="297"/>
    </row>
    <row r="78" spans="4:26" ht="13.5" thickBot="1" x14ac:dyDescent="0.25">
      <c r="D78" s="204"/>
      <c r="E78" s="205"/>
      <c r="F78" s="205" t="s">
        <v>128</v>
      </c>
      <c r="G78" s="205"/>
      <c r="H78" s="206" t="s">
        <v>129</v>
      </c>
      <c r="I78" s="207"/>
      <c r="J78" s="147">
        <v>2640</v>
      </c>
      <c r="K78" s="209">
        <v>2305</v>
      </c>
      <c r="L78" s="209">
        <v>2061</v>
      </c>
      <c r="M78" s="209">
        <v>1742</v>
      </c>
      <c r="N78" s="209">
        <v>1692</v>
      </c>
      <c r="O78" s="209">
        <v>1518</v>
      </c>
      <c r="P78" s="209">
        <v>1304</v>
      </c>
      <c r="Q78" s="147">
        <v>1004</v>
      </c>
      <c r="R78" s="147">
        <v>864</v>
      </c>
      <c r="S78" s="147">
        <v>792</v>
      </c>
      <c r="T78" s="514">
        <v>800</v>
      </c>
      <c r="U78" s="297"/>
      <c r="V78" s="297"/>
      <c r="W78" s="297"/>
      <c r="X78" s="297"/>
      <c r="Y78" s="297"/>
      <c r="Z78" s="297"/>
    </row>
    <row r="79" spans="4:26" x14ac:dyDescent="0.2">
      <c r="D79" s="84"/>
      <c r="E79" s="85" t="s">
        <v>130</v>
      </c>
      <c r="F79" s="85"/>
      <c r="G79" s="85"/>
      <c r="H79" s="86" t="s">
        <v>131</v>
      </c>
      <c r="I79" s="87"/>
      <c r="J79" s="88">
        <v>3059</v>
      </c>
      <c r="K79" s="126">
        <v>2643</v>
      </c>
      <c r="L79" s="126">
        <v>2330</v>
      </c>
      <c r="M79" s="126">
        <v>2033</v>
      </c>
      <c r="N79" s="126">
        <v>1911</v>
      </c>
      <c r="O79" s="126">
        <v>1835</v>
      </c>
      <c r="P79" s="126">
        <v>1689</v>
      </c>
      <c r="Q79" s="88">
        <v>1551</v>
      </c>
      <c r="R79" s="88">
        <v>1412</v>
      </c>
      <c r="S79" s="88">
        <v>1385</v>
      </c>
      <c r="T79" s="513">
        <v>1443</v>
      </c>
      <c r="U79" s="297"/>
      <c r="V79" s="297"/>
      <c r="W79" s="297"/>
      <c r="X79" s="297"/>
      <c r="Y79" s="297"/>
      <c r="Z79" s="297"/>
    </row>
    <row r="80" spans="4:26" x14ac:dyDescent="0.2">
      <c r="D80" s="204"/>
      <c r="E80" s="205"/>
      <c r="F80" s="205" t="s">
        <v>132</v>
      </c>
      <c r="G80" s="205"/>
      <c r="H80" s="206" t="s">
        <v>133</v>
      </c>
      <c r="I80" s="207"/>
      <c r="J80" s="72">
        <v>1789</v>
      </c>
      <c r="K80" s="208">
        <v>1607</v>
      </c>
      <c r="L80" s="208">
        <v>1386</v>
      </c>
      <c r="M80" s="208">
        <v>1159</v>
      </c>
      <c r="N80" s="208">
        <v>1134</v>
      </c>
      <c r="O80" s="208">
        <v>1064</v>
      </c>
      <c r="P80" s="208">
        <v>940</v>
      </c>
      <c r="Q80" s="72">
        <v>778</v>
      </c>
      <c r="R80" s="72">
        <v>688</v>
      </c>
      <c r="S80" s="72">
        <v>712</v>
      </c>
      <c r="T80" s="510">
        <v>706</v>
      </c>
      <c r="U80" s="297"/>
      <c r="V80" s="297"/>
      <c r="W80" s="297"/>
      <c r="X80" s="297"/>
      <c r="Y80" s="297"/>
      <c r="Z80" s="297"/>
    </row>
    <row r="81" spans="4:26" ht="13.5" thickBot="1" x14ac:dyDescent="0.25">
      <c r="D81" s="204"/>
      <c r="E81" s="205"/>
      <c r="F81" s="205" t="s">
        <v>134</v>
      </c>
      <c r="G81" s="205"/>
      <c r="H81" s="206" t="s">
        <v>135</v>
      </c>
      <c r="I81" s="207"/>
      <c r="J81" s="147">
        <v>1270</v>
      </c>
      <c r="K81" s="209">
        <v>1036</v>
      </c>
      <c r="L81" s="209">
        <v>944</v>
      </c>
      <c r="M81" s="209">
        <v>874</v>
      </c>
      <c r="N81" s="209">
        <v>777</v>
      </c>
      <c r="O81" s="209">
        <v>771</v>
      </c>
      <c r="P81" s="209">
        <v>749</v>
      </c>
      <c r="Q81" s="147">
        <v>773</v>
      </c>
      <c r="R81" s="147">
        <v>724</v>
      </c>
      <c r="S81" s="147">
        <v>673</v>
      </c>
      <c r="T81" s="514">
        <v>737</v>
      </c>
      <c r="U81" s="297"/>
      <c r="V81" s="297"/>
      <c r="W81" s="297"/>
      <c r="X81" s="297"/>
      <c r="Y81" s="297"/>
      <c r="Z81" s="297"/>
    </row>
    <row r="82" spans="4:26" x14ac:dyDescent="0.2">
      <c r="D82" s="84"/>
      <c r="E82" s="85" t="s">
        <v>136</v>
      </c>
      <c r="F82" s="85"/>
      <c r="G82" s="85"/>
      <c r="H82" s="86" t="s">
        <v>137</v>
      </c>
      <c r="I82" s="87"/>
      <c r="J82" s="88">
        <v>4855</v>
      </c>
      <c r="K82" s="126">
        <v>4008</v>
      </c>
      <c r="L82" s="126">
        <v>3399</v>
      </c>
      <c r="M82" s="126">
        <v>2928</v>
      </c>
      <c r="N82" s="126">
        <v>2633</v>
      </c>
      <c r="O82" s="126">
        <v>2279</v>
      </c>
      <c r="P82" s="126">
        <v>1950</v>
      </c>
      <c r="Q82" s="88">
        <v>1518</v>
      </c>
      <c r="R82" s="88">
        <v>1359</v>
      </c>
      <c r="S82" s="88">
        <v>1370</v>
      </c>
      <c r="T82" s="513">
        <v>1520</v>
      </c>
      <c r="U82" s="297"/>
      <c r="V82" s="297"/>
      <c r="W82" s="297"/>
      <c r="X82" s="297"/>
      <c r="Y82" s="297"/>
      <c r="Z82" s="297"/>
    </row>
    <row r="83" spans="4:26" ht="13.5" thickBot="1" x14ac:dyDescent="0.25">
      <c r="D83" s="204"/>
      <c r="E83" s="205"/>
      <c r="F83" s="205" t="s">
        <v>138</v>
      </c>
      <c r="G83" s="205"/>
      <c r="H83" s="206" t="s">
        <v>139</v>
      </c>
      <c r="I83" s="207"/>
      <c r="J83" s="147">
        <v>4855</v>
      </c>
      <c r="K83" s="209">
        <v>4008</v>
      </c>
      <c r="L83" s="209">
        <v>3399</v>
      </c>
      <c r="M83" s="209">
        <v>2928</v>
      </c>
      <c r="N83" s="209">
        <v>2633</v>
      </c>
      <c r="O83" s="209">
        <v>2279</v>
      </c>
      <c r="P83" s="209">
        <v>1950</v>
      </c>
      <c r="Q83" s="147">
        <v>1518</v>
      </c>
      <c r="R83" s="147">
        <v>1359</v>
      </c>
      <c r="S83" s="147">
        <v>1370</v>
      </c>
      <c r="T83" s="514">
        <v>1520</v>
      </c>
      <c r="U83" s="297"/>
      <c r="V83" s="297"/>
      <c r="W83" s="297"/>
      <c r="X83" s="297"/>
      <c r="Y83" s="297"/>
      <c r="Z83" s="297"/>
    </row>
    <row r="84" spans="4:26" ht="13.5" x14ac:dyDescent="0.25">
      <c r="D84" s="52" t="s">
        <v>67</v>
      </c>
      <c r="E84" s="53"/>
      <c r="F84" s="53"/>
      <c r="G84" s="53"/>
      <c r="H84" s="53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61" t="s">
        <v>251</v>
      </c>
    </row>
    <row r="85" spans="4:26" ht="13.9" customHeight="1" x14ac:dyDescent="0.2">
      <c r="D85" s="42"/>
      <c r="E85" s="794" t="s">
        <v>306</v>
      </c>
      <c r="F85" s="794"/>
      <c r="G85" s="794"/>
      <c r="H85" s="794"/>
      <c r="I85" s="794"/>
      <c r="J85" s="794"/>
      <c r="K85" s="794"/>
      <c r="L85" s="794"/>
      <c r="M85" s="794"/>
      <c r="N85" s="794"/>
      <c r="O85" s="794"/>
      <c r="P85" s="794"/>
      <c r="Q85" s="794"/>
      <c r="R85" s="794"/>
      <c r="S85" s="794"/>
      <c r="T85" s="794"/>
    </row>
    <row r="87" spans="4:26" x14ac:dyDescent="0.2">
      <c r="E87" s="400"/>
    </row>
  </sheetData>
  <mergeCells count="13">
    <mergeCell ref="E85:T85"/>
    <mergeCell ref="R7:R10"/>
    <mergeCell ref="D7:I11"/>
    <mergeCell ref="L7:L10"/>
    <mergeCell ref="K7:K10"/>
    <mergeCell ref="J7:J10"/>
    <mergeCell ref="T7:T10"/>
    <mergeCell ref="M7:M10"/>
    <mergeCell ref="N7:N10"/>
    <mergeCell ref="S7:S10"/>
    <mergeCell ref="O7:O10"/>
    <mergeCell ref="P7:P10"/>
    <mergeCell ref="Q7:Q10"/>
  </mergeCells>
  <phoneticPr fontId="0" type="noConversion"/>
  <conditionalFormatting sqref="D6">
    <cfRule type="cellIs" dxfId="31" priority="3" stopIfTrue="1" operator="equal">
      <formula>"   sem (do závorky) poznámku, proč vývojová řada nezečíná jako obvykle - nebo červenou buňku vymazat"</formula>
    </cfRule>
  </conditionalFormatting>
  <conditionalFormatting sqref="G6 T84">
    <cfRule type="expression" dxfId="3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7">
    <pageSetUpPr autoPageBreaks="0"/>
  </sheetPr>
  <dimension ref="B1:T87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4" hidden="1" customWidth="1"/>
    <col min="3" max="3" width="1.7109375" style="44" customWidth="1"/>
    <col min="4" max="4" width="1.140625" style="44" customWidth="1"/>
    <col min="5" max="6" width="1.7109375" style="44" customWidth="1"/>
    <col min="7" max="7" width="15.7109375" style="44" customWidth="1"/>
    <col min="8" max="8" width="5.7109375" style="44" customWidth="1"/>
    <col min="9" max="9" width="2.140625" style="44" customWidth="1"/>
    <col min="10" max="20" width="8.140625" style="44" customWidth="1"/>
    <col min="21" max="23" width="10.42578125" style="44" customWidth="1"/>
    <col min="24" max="16384" width="9.140625" style="44"/>
  </cols>
  <sheetData>
    <row r="1" spans="2:20" hidden="1" x14ac:dyDescent="0.2"/>
    <row r="2" spans="2:20" hidden="1" x14ac:dyDescent="0.2"/>
    <row r="3" spans="2:20" ht="9" customHeight="1" x14ac:dyDescent="0.2">
      <c r="C3" s="43"/>
    </row>
    <row r="4" spans="2:20" s="45" customFormat="1" ht="15.75" x14ac:dyDescent="0.2">
      <c r="D4" s="15" t="s">
        <v>149</v>
      </c>
      <c r="E4" s="46"/>
      <c r="F4" s="46"/>
      <c r="G4" s="46"/>
      <c r="H4" s="15" t="s">
        <v>140</v>
      </c>
      <c r="I4" s="15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</row>
    <row r="5" spans="2:20" s="45" customFormat="1" ht="15.75" x14ac:dyDescent="0.2">
      <c r="B5" s="232">
        <v>18</v>
      </c>
      <c r="D5" s="54" t="s">
        <v>325</v>
      </c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</row>
    <row r="6" spans="2:20" s="48" customFormat="1" ht="21" customHeight="1" thickBot="1" x14ac:dyDescent="0.25">
      <c r="D6" s="16"/>
      <c r="E6" s="49"/>
      <c r="F6" s="49"/>
      <c r="G6" s="49"/>
      <c r="H6" s="49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17"/>
    </row>
    <row r="7" spans="2:20" ht="6" customHeight="1" x14ac:dyDescent="0.2">
      <c r="C7" s="20"/>
      <c r="D7" s="795" t="s">
        <v>159</v>
      </c>
      <c r="E7" s="796"/>
      <c r="F7" s="796"/>
      <c r="G7" s="796"/>
      <c r="H7" s="796"/>
      <c r="I7" s="797"/>
      <c r="J7" s="850" t="s">
        <v>249</v>
      </c>
      <c r="K7" s="850" t="s">
        <v>255</v>
      </c>
      <c r="L7" s="850" t="s">
        <v>258</v>
      </c>
      <c r="M7" s="850" t="s">
        <v>262</v>
      </c>
      <c r="N7" s="850" t="s">
        <v>264</v>
      </c>
      <c r="O7" s="850" t="s">
        <v>272</v>
      </c>
      <c r="P7" s="850" t="s">
        <v>276</v>
      </c>
      <c r="Q7" s="804" t="s">
        <v>295</v>
      </c>
      <c r="R7" s="804" t="s">
        <v>296</v>
      </c>
      <c r="S7" s="804" t="s">
        <v>304</v>
      </c>
      <c r="T7" s="818" t="s">
        <v>313</v>
      </c>
    </row>
    <row r="8" spans="2:20" ht="6" customHeight="1" x14ac:dyDescent="0.2">
      <c r="C8" s="20"/>
      <c r="D8" s="798"/>
      <c r="E8" s="799"/>
      <c r="F8" s="799"/>
      <c r="G8" s="799"/>
      <c r="H8" s="799"/>
      <c r="I8" s="800"/>
      <c r="J8" s="851"/>
      <c r="K8" s="851"/>
      <c r="L8" s="851"/>
      <c r="M8" s="851"/>
      <c r="N8" s="851"/>
      <c r="O8" s="851"/>
      <c r="P8" s="851"/>
      <c r="Q8" s="805"/>
      <c r="R8" s="805"/>
      <c r="S8" s="805"/>
      <c r="T8" s="819"/>
    </row>
    <row r="9" spans="2:20" ht="6" customHeight="1" x14ac:dyDescent="0.2">
      <c r="C9" s="20"/>
      <c r="D9" s="798"/>
      <c r="E9" s="799"/>
      <c r="F9" s="799"/>
      <c r="G9" s="799"/>
      <c r="H9" s="799"/>
      <c r="I9" s="800"/>
      <c r="J9" s="851"/>
      <c r="K9" s="851"/>
      <c r="L9" s="851"/>
      <c r="M9" s="851"/>
      <c r="N9" s="851"/>
      <c r="O9" s="851"/>
      <c r="P9" s="851"/>
      <c r="Q9" s="805"/>
      <c r="R9" s="805"/>
      <c r="S9" s="805"/>
      <c r="T9" s="819"/>
    </row>
    <row r="10" spans="2:20" ht="6" customHeight="1" x14ac:dyDescent="0.2">
      <c r="C10" s="20"/>
      <c r="D10" s="798"/>
      <c r="E10" s="799"/>
      <c r="F10" s="799"/>
      <c r="G10" s="799"/>
      <c r="H10" s="799"/>
      <c r="I10" s="800"/>
      <c r="J10" s="851"/>
      <c r="K10" s="851"/>
      <c r="L10" s="851"/>
      <c r="M10" s="851"/>
      <c r="N10" s="851"/>
      <c r="O10" s="851"/>
      <c r="P10" s="851"/>
      <c r="Q10" s="805"/>
      <c r="R10" s="805"/>
      <c r="S10" s="805"/>
      <c r="T10" s="819"/>
    </row>
    <row r="11" spans="2:20" ht="15" customHeight="1" thickBot="1" x14ac:dyDescent="0.25">
      <c r="C11" s="20"/>
      <c r="D11" s="801"/>
      <c r="E11" s="802"/>
      <c r="F11" s="802"/>
      <c r="G11" s="802"/>
      <c r="H11" s="802"/>
      <c r="I11" s="803"/>
      <c r="J11" s="97"/>
      <c r="K11" s="97"/>
      <c r="L11" s="97"/>
      <c r="M11" s="97"/>
      <c r="N11" s="97"/>
      <c r="O11" s="97"/>
      <c r="P11" s="97"/>
      <c r="Q11" s="18"/>
      <c r="R11" s="18"/>
      <c r="S11" s="18"/>
      <c r="T11" s="124"/>
    </row>
    <row r="12" spans="2:20" ht="14.25" thickTop="1" thickBot="1" x14ac:dyDescent="0.25">
      <c r="C12" s="20"/>
      <c r="D12" s="81" t="s">
        <v>94</v>
      </c>
      <c r="E12" s="749"/>
      <c r="F12" s="749"/>
      <c r="G12" s="749"/>
      <c r="H12" s="749"/>
      <c r="I12" s="749"/>
      <c r="J12" s="750"/>
      <c r="K12" s="750"/>
      <c r="L12" s="750"/>
      <c r="M12" s="750"/>
      <c r="N12" s="750"/>
      <c r="O12" s="750"/>
      <c r="P12" s="750"/>
      <c r="Q12" s="751"/>
      <c r="R12" s="752"/>
      <c r="S12" s="752"/>
      <c r="T12" s="753"/>
    </row>
    <row r="13" spans="2:20" ht="13.5" thickBot="1" x14ac:dyDescent="0.25">
      <c r="C13" s="20"/>
      <c r="D13" s="382"/>
      <c r="E13" s="383" t="s">
        <v>95</v>
      </c>
      <c r="F13" s="383"/>
      <c r="G13" s="383"/>
      <c r="H13" s="384" t="s">
        <v>96</v>
      </c>
      <c r="I13" s="385"/>
      <c r="J13" s="387">
        <v>128453</v>
      </c>
      <c r="K13" s="387">
        <v>121583</v>
      </c>
      <c r="L13" s="387">
        <v>120053</v>
      </c>
      <c r="M13" s="387">
        <v>117725</v>
      </c>
      <c r="N13" s="387">
        <v>116077</v>
      </c>
      <c r="O13" s="387">
        <v>115617</v>
      </c>
      <c r="P13" s="387">
        <v>114041</v>
      </c>
      <c r="Q13" s="386">
        <v>113513</v>
      </c>
      <c r="R13" s="386">
        <v>116183</v>
      </c>
      <c r="S13" s="386">
        <v>118293</v>
      </c>
      <c r="T13" s="573">
        <v>125167</v>
      </c>
    </row>
    <row r="14" spans="2:20" ht="13.5" thickTop="1" x14ac:dyDescent="0.2">
      <c r="C14" s="20"/>
      <c r="D14" s="725"/>
      <c r="E14" s="726" t="s">
        <v>97</v>
      </c>
      <c r="F14" s="726"/>
      <c r="G14" s="726"/>
      <c r="H14" s="727" t="s">
        <v>98</v>
      </c>
      <c r="I14" s="728"/>
      <c r="J14" s="748">
        <v>16652</v>
      </c>
      <c r="K14" s="748">
        <v>16118</v>
      </c>
      <c r="L14" s="748">
        <v>15876</v>
      </c>
      <c r="M14" s="748">
        <v>15919</v>
      </c>
      <c r="N14" s="748">
        <v>16508</v>
      </c>
      <c r="O14" s="748">
        <v>17030</v>
      </c>
      <c r="P14" s="748">
        <v>17006</v>
      </c>
      <c r="Q14" s="747">
        <v>16928</v>
      </c>
      <c r="R14" s="747">
        <v>17983</v>
      </c>
      <c r="S14" s="747">
        <v>18304</v>
      </c>
      <c r="T14" s="539">
        <v>19036</v>
      </c>
    </row>
    <row r="15" spans="2:20" ht="13.5" thickBot="1" x14ac:dyDescent="0.25">
      <c r="C15" s="20"/>
      <c r="D15" s="204"/>
      <c r="E15" s="205"/>
      <c r="F15" s="205" t="s">
        <v>99</v>
      </c>
      <c r="G15" s="205"/>
      <c r="H15" s="206" t="s">
        <v>100</v>
      </c>
      <c r="I15" s="207"/>
      <c r="J15" s="208">
        <v>16652</v>
      </c>
      <c r="K15" s="208">
        <v>16118</v>
      </c>
      <c r="L15" s="208">
        <v>15876</v>
      </c>
      <c r="M15" s="208">
        <v>15919</v>
      </c>
      <c r="N15" s="208">
        <v>16508</v>
      </c>
      <c r="O15" s="208">
        <v>17030</v>
      </c>
      <c r="P15" s="208">
        <v>17006</v>
      </c>
      <c r="Q15" s="72">
        <v>16928</v>
      </c>
      <c r="R15" s="72">
        <v>17983</v>
      </c>
      <c r="S15" s="72">
        <v>18304</v>
      </c>
      <c r="T15" s="510">
        <v>19036</v>
      </c>
    </row>
    <row r="16" spans="2:20" x14ac:dyDescent="0.2">
      <c r="C16" s="20"/>
      <c r="D16" s="84"/>
      <c r="E16" s="85" t="s">
        <v>101</v>
      </c>
      <c r="F16" s="85"/>
      <c r="G16" s="85"/>
      <c r="H16" s="86" t="s">
        <v>102</v>
      </c>
      <c r="I16" s="87"/>
      <c r="J16" s="126">
        <v>11966</v>
      </c>
      <c r="K16" s="126">
        <v>11749</v>
      </c>
      <c r="L16" s="126">
        <v>11868</v>
      </c>
      <c r="M16" s="126">
        <v>11680</v>
      </c>
      <c r="N16" s="126">
        <v>10887</v>
      </c>
      <c r="O16" s="126">
        <v>10939</v>
      </c>
      <c r="P16" s="126">
        <v>10986</v>
      </c>
      <c r="Q16" s="88">
        <v>10960</v>
      </c>
      <c r="R16" s="88">
        <v>10950</v>
      </c>
      <c r="S16" s="88">
        <v>11357</v>
      </c>
      <c r="T16" s="513">
        <v>12710</v>
      </c>
    </row>
    <row r="17" spans="3:20" ht="13.5" thickBot="1" x14ac:dyDescent="0.25">
      <c r="C17" s="20"/>
      <c r="D17" s="204"/>
      <c r="E17" s="205"/>
      <c r="F17" s="205" t="s">
        <v>103</v>
      </c>
      <c r="G17" s="205"/>
      <c r="H17" s="206" t="s">
        <v>104</v>
      </c>
      <c r="I17" s="207"/>
      <c r="J17" s="209">
        <v>11966</v>
      </c>
      <c r="K17" s="209">
        <v>11749</v>
      </c>
      <c r="L17" s="209">
        <v>11868</v>
      </c>
      <c r="M17" s="209">
        <v>11680</v>
      </c>
      <c r="N17" s="209">
        <v>10887</v>
      </c>
      <c r="O17" s="209">
        <v>10939</v>
      </c>
      <c r="P17" s="209">
        <v>10986</v>
      </c>
      <c r="Q17" s="147">
        <v>10960</v>
      </c>
      <c r="R17" s="147">
        <v>10950</v>
      </c>
      <c r="S17" s="147">
        <v>11357</v>
      </c>
      <c r="T17" s="514">
        <v>12710</v>
      </c>
    </row>
    <row r="18" spans="3:20" x14ac:dyDescent="0.2">
      <c r="C18" s="20"/>
      <c r="D18" s="84"/>
      <c r="E18" s="85" t="s">
        <v>105</v>
      </c>
      <c r="F18" s="85"/>
      <c r="G18" s="85"/>
      <c r="H18" s="86" t="s">
        <v>106</v>
      </c>
      <c r="I18" s="87"/>
      <c r="J18" s="126">
        <v>14752</v>
      </c>
      <c r="K18" s="126">
        <v>14062</v>
      </c>
      <c r="L18" s="126">
        <v>13750</v>
      </c>
      <c r="M18" s="126">
        <v>13701</v>
      </c>
      <c r="N18" s="126">
        <v>13253</v>
      </c>
      <c r="O18" s="126">
        <v>13364</v>
      </c>
      <c r="P18" s="126">
        <v>13068</v>
      </c>
      <c r="Q18" s="88">
        <v>13160</v>
      </c>
      <c r="R18" s="88">
        <v>13527</v>
      </c>
      <c r="S18" s="88">
        <v>13700</v>
      </c>
      <c r="T18" s="513">
        <v>14985</v>
      </c>
    </row>
    <row r="19" spans="3:20" x14ac:dyDescent="0.2">
      <c r="C19" s="20"/>
      <c r="D19" s="204"/>
      <c r="E19" s="205"/>
      <c r="F19" s="205" t="s">
        <v>107</v>
      </c>
      <c r="G19" s="205"/>
      <c r="H19" s="206" t="s">
        <v>108</v>
      </c>
      <c r="I19" s="207"/>
      <c r="J19" s="208">
        <v>8286</v>
      </c>
      <c r="K19" s="208">
        <v>8004</v>
      </c>
      <c r="L19" s="208">
        <v>7719</v>
      </c>
      <c r="M19" s="208">
        <v>7534</v>
      </c>
      <c r="N19" s="208">
        <v>7357</v>
      </c>
      <c r="O19" s="208">
        <v>7205</v>
      </c>
      <c r="P19" s="208">
        <v>7060</v>
      </c>
      <c r="Q19" s="72">
        <v>7173</v>
      </c>
      <c r="R19" s="72">
        <v>7341</v>
      </c>
      <c r="S19" s="72">
        <v>7344</v>
      </c>
      <c r="T19" s="510">
        <v>8103</v>
      </c>
    </row>
    <row r="20" spans="3:20" ht="13.5" thickBot="1" x14ac:dyDescent="0.25">
      <c r="C20" s="20"/>
      <c r="D20" s="204"/>
      <c r="E20" s="205"/>
      <c r="F20" s="205" t="s">
        <v>109</v>
      </c>
      <c r="G20" s="205"/>
      <c r="H20" s="206" t="s">
        <v>110</v>
      </c>
      <c r="I20" s="207"/>
      <c r="J20" s="209">
        <v>6466</v>
      </c>
      <c r="K20" s="209">
        <v>6058</v>
      </c>
      <c r="L20" s="209">
        <v>6031</v>
      </c>
      <c r="M20" s="209">
        <v>6167</v>
      </c>
      <c r="N20" s="209">
        <v>5896</v>
      </c>
      <c r="O20" s="209">
        <v>6159</v>
      </c>
      <c r="P20" s="209">
        <v>6008</v>
      </c>
      <c r="Q20" s="147">
        <v>5987</v>
      </c>
      <c r="R20" s="147">
        <v>6186</v>
      </c>
      <c r="S20" s="147">
        <v>6356</v>
      </c>
      <c r="T20" s="514">
        <v>6882</v>
      </c>
    </row>
    <row r="21" spans="3:20" x14ac:dyDescent="0.2">
      <c r="C21" s="20"/>
      <c r="D21" s="84"/>
      <c r="E21" s="85" t="s">
        <v>111</v>
      </c>
      <c r="F21" s="85"/>
      <c r="G21" s="85"/>
      <c r="H21" s="86" t="s">
        <v>112</v>
      </c>
      <c r="I21" s="87"/>
      <c r="J21" s="126">
        <v>14562</v>
      </c>
      <c r="K21" s="126">
        <v>13512</v>
      </c>
      <c r="L21" s="126">
        <v>13267</v>
      </c>
      <c r="M21" s="126">
        <v>12604</v>
      </c>
      <c r="N21" s="126">
        <v>12502</v>
      </c>
      <c r="O21" s="126">
        <v>12573</v>
      </c>
      <c r="P21" s="126">
        <v>12096</v>
      </c>
      <c r="Q21" s="88">
        <v>11773</v>
      </c>
      <c r="R21" s="88">
        <v>12221</v>
      </c>
      <c r="S21" s="88">
        <v>12153</v>
      </c>
      <c r="T21" s="513">
        <v>12694</v>
      </c>
    </row>
    <row r="22" spans="3:20" x14ac:dyDescent="0.2">
      <c r="C22" s="20"/>
      <c r="D22" s="204"/>
      <c r="E22" s="205"/>
      <c r="F22" s="205" t="s">
        <v>113</v>
      </c>
      <c r="G22" s="205"/>
      <c r="H22" s="206" t="s">
        <v>114</v>
      </c>
      <c r="I22" s="207"/>
      <c r="J22" s="208">
        <v>3592</v>
      </c>
      <c r="K22" s="208">
        <v>3180</v>
      </c>
      <c r="L22" s="208">
        <v>3226</v>
      </c>
      <c r="M22" s="208">
        <v>2992</v>
      </c>
      <c r="N22" s="208">
        <v>2972</v>
      </c>
      <c r="O22" s="208">
        <v>3055</v>
      </c>
      <c r="P22" s="208">
        <v>2922</v>
      </c>
      <c r="Q22" s="72">
        <v>2683</v>
      </c>
      <c r="R22" s="72">
        <v>2892</v>
      </c>
      <c r="S22" s="72">
        <v>2715</v>
      </c>
      <c r="T22" s="510">
        <v>2919</v>
      </c>
    </row>
    <row r="23" spans="3:20" ht="13.5" thickBot="1" x14ac:dyDescent="0.25">
      <c r="C23" s="20"/>
      <c r="D23" s="204"/>
      <c r="E23" s="205"/>
      <c r="F23" s="205" t="s">
        <v>115</v>
      </c>
      <c r="G23" s="205"/>
      <c r="H23" s="206" t="s">
        <v>116</v>
      </c>
      <c r="I23" s="207"/>
      <c r="J23" s="209">
        <v>10970</v>
      </c>
      <c r="K23" s="209">
        <v>10332</v>
      </c>
      <c r="L23" s="209">
        <v>10041</v>
      </c>
      <c r="M23" s="209">
        <v>9612</v>
      </c>
      <c r="N23" s="209">
        <v>9530</v>
      </c>
      <c r="O23" s="209">
        <v>9518</v>
      </c>
      <c r="P23" s="209">
        <v>9174</v>
      </c>
      <c r="Q23" s="147">
        <v>9090</v>
      </c>
      <c r="R23" s="147">
        <v>9329</v>
      </c>
      <c r="S23" s="147">
        <v>9438</v>
      </c>
      <c r="T23" s="514">
        <v>9775</v>
      </c>
    </row>
    <row r="24" spans="3:20" x14ac:dyDescent="0.2">
      <c r="C24" s="20"/>
      <c r="D24" s="84"/>
      <c r="E24" s="85" t="s">
        <v>117</v>
      </c>
      <c r="F24" s="85"/>
      <c r="G24" s="85"/>
      <c r="H24" s="86" t="s">
        <v>118</v>
      </c>
      <c r="I24" s="87"/>
      <c r="J24" s="126">
        <v>18390</v>
      </c>
      <c r="K24" s="126">
        <v>17105</v>
      </c>
      <c r="L24" s="126">
        <v>16999</v>
      </c>
      <c r="M24" s="126">
        <v>16869</v>
      </c>
      <c r="N24" s="126">
        <v>16646</v>
      </c>
      <c r="O24" s="126">
        <v>16471</v>
      </c>
      <c r="P24" s="126">
        <v>16137</v>
      </c>
      <c r="Q24" s="88">
        <v>16024</v>
      </c>
      <c r="R24" s="88">
        <v>16591</v>
      </c>
      <c r="S24" s="88">
        <v>16914</v>
      </c>
      <c r="T24" s="513">
        <v>17541</v>
      </c>
    </row>
    <row r="25" spans="3:20" x14ac:dyDescent="0.2">
      <c r="C25" s="20"/>
      <c r="D25" s="204"/>
      <c r="E25" s="205"/>
      <c r="F25" s="205" t="s">
        <v>119</v>
      </c>
      <c r="G25" s="205"/>
      <c r="H25" s="206" t="s">
        <v>120</v>
      </c>
      <c r="I25" s="207"/>
      <c r="J25" s="208">
        <v>5069</v>
      </c>
      <c r="K25" s="208">
        <v>4690</v>
      </c>
      <c r="L25" s="208">
        <v>4498</v>
      </c>
      <c r="M25" s="208">
        <v>4397</v>
      </c>
      <c r="N25" s="208">
        <v>4369</v>
      </c>
      <c r="O25" s="208">
        <v>4347</v>
      </c>
      <c r="P25" s="208">
        <v>4281</v>
      </c>
      <c r="Q25" s="72">
        <v>4485</v>
      </c>
      <c r="R25" s="72">
        <v>4472</v>
      </c>
      <c r="S25" s="72">
        <v>4663</v>
      </c>
      <c r="T25" s="510">
        <v>4642</v>
      </c>
    </row>
    <row r="26" spans="3:20" x14ac:dyDescent="0.2">
      <c r="C26" s="20"/>
      <c r="D26" s="204"/>
      <c r="E26" s="205"/>
      <c r="F26" s="205" t="s">
        <v>121</v>
      </c>
      <c r="G26" s="205"/>
      <c r="H26" s="206" t="s">
        <v>122</v>
      </c>
      <c r="I26" s="207"/>
      <c r="J26" s="208">
        <v>7187</v>
      </c>
      <c r="K26" s="208">
        <v>6682</v>
      </c>
      <c r="L26" s="208">
        <v>6701</v>
      </c>
      <c r="M26" s="208">
        <v>6634</v>
      </c>
      <c r="N26" s="208">
        <v>6316</v>
      </c>
      <c r="O26" s="208">
        <v>6276</v>
      </c>
      <c r="P26" s="208">
        <v>5974</v>
      </c>
      <c r="Q26" s="72">
        <v>5726</v>
      </c>
      <c r="R26" s="72">
        <v>6046</v>
      </c>
      <c r="S26" s="72">
        <v>6170</v>
      </c>
      <c r="T26" s="510">
        <v>6476</v>
      </c>
    </row>
    <row r="27" spans="3:20" ht="13.5" thickBot="1" x14ac:dyDescent="0.25">
      <c r="C27" s="20"/>
      <c r="D27" s="204"/>
      <c r="E27" s="205"/>
      <c r="F27" s="205" t="s">
        <v>123</v>
      </c>
      <c r="G27" s="205"/>
      <c r="H27" s="206" t="s">
        <v>124</v>
      </c>
      <c r="I27" s="207"/>
      <c r="J27" s="209">
        <v>6134</v>
      </c>
      <c r="K27" s="209">
        <v>5733</v>
      </c>
      <c r="L27" s="209">
        <v>5800</v>
      </c>
      <c r="M27" s="209">
        <v>5838</v>
      </c>
      <c r="N27" s="209">
        <v>5961</v>
      </c>
      <c r="O27" s="209">
        <v>5848</v>
      </c>
      <c r="P27" s="209">
        <v>5882</v>
      </c>
      <c r="Q27" s="147">
        <v>5813</v>
      </c>
      <c r="R27" s="147">
        <v>6073</v>
      </c>
      <c r="S27" s="147">
        <v>6081</v>
      </c>
      <c r="T27" s="514">
        <v>6423</v>
      </c>
    </row>
    <row r="28" spans="3:20" x14ac:dyDescent="0.2">
      <c r="C28" s="20"/>
      <c r="D28" s="84"/>
      <c r="E28" s="85" t="s">
        <v>125</v>
      </c>
      <c r="F28" s="85"/>
      <c r="G28" s="85"/>
      <c r="H28" s="86" t="s">
        <v>126</v>
      </c>
      <c r="I28" s="87"/>
      <c r="J28" s="126">
        <v>20714</v>
      </c>
      <c r="K28" s="126">
        <v>19312</v>
      </c>
      <c r="L28" s="126">
        <v>19257</v>
      </c>
      <c r="M28" s="126">
        <v>18961</v>
      </c>
      <c r="N28" s="126">
        <v>18572</v>
      </c>
      <c r="O28" s="126">
        <v>18202</v>
      </c>
      <c r="P28" s="126">
        <v>18065</v>
      </c>
      <c r="Q28" s="88">
        <v>18217</v>
      </c>
      <c r="R28" s="88">
        <v>18349</v>
      </c>
      <c r="S28" s="88">
        <v>18723</v>
      </c>
      <c r="T28" s="513">
        <v>19587</v>
      </c>
    </row>
    <row r="29" spans="3:20" x14ac:dyDescent="0.2">
      <c r="C29" s="20"/>
      <c r="D29" s="204"/>
      <c r="E29" s="205"/>
      <c r="F29" s="205" t="s">
        <v>257</v>
      </c>
      <c r="G29" s="205"/>
      <c r="H29" s="206" t="s">
        <v>127</v>
      </c>
      <c r="I29" s="207"/>
      <c r="J29" s="208">
        <v>6554</v>
      </c>
      <c r="K29" s="208">
        <v>6154</v>
      </c>
      <c r="L29" s="208">
        <v>6099</v>
      </c>
      <c r="M29" s="208">
        <v>6030</v>
      </c>
      <c r="N29" s="208">
        <v>5759</v>
      </c>
      <c r="O29" s="208">
        <v>5730</v>
      </c>
      <c r="P29" s="208">
        <v>5628</v>
      </c>
      <c r="Q29" s="72">
        <v>5753</v>
      </c>
      <c r="R29" s="72">
        <v>5762</v>
      </c>
      <c r="S29" s="72">
        <v>6032</v>
      </c>
      <c r="T29" s="510">
        <v>6097</v>
      </c>
    </row>
    <row r="30" spans="3:20" ht="13.5" thickBot="1" x14ac:dyDescent="0.25">
      <c r="C30" s="20"/>
      <c r="D30" s="204"/>
      <c r="E30" s="205"/>
      <c r="F30" s="205" t="s">
        <v>128</v>
      </c>
      <c r="G30" s="205"/>
      <c r="H30" s="206" t="s">
        <v>129</v>
      </c>
      <c r="I30" s="207"/>
      <c r="J30" s="209">
        <v>14160</v>
      </c>
      <c r="K30" s="209">
        <v>13158</v>
      </c>
      <c r="L30" s="209">
        <v>13158</v>
      </c>
      <c r="M30" s="209">
        <v>12931</v>
      </c>
      <c r="N30" s="209">
        <v>12813</v>
      </c>
      <c r="O30" s="209">
        <v>12472</v>
      </c>
      <c r="P30" s="209">
        <v>12437</v>
      </c>
      <c r="Q30" s="147">
        <v>12464</v>
      </c>
      <c r="R30" s="147">
        <v>12587</v>
      </c>
      <c r="S30" s="147">
        <v>12691</v>
      </c>
      <c r="T30" s="514">
        <v>13490</v>
      </c>
    </row>
    <row r="31" spans="3:20" x14ac:dyDescent="0.2">
      <c r="C31" s="20"/>
      <c r="D31" s="84"/>
      <c r="E31" s="85" t="s">
        <v>130</v>
      </c>
      <c r="F31" s="85"/>
      <c r="G31" s="85"/>
      <c r="H31" s="86" t="s">
        <v>131</v>
      </c>
      <c r="I31" s="87"/>
      <c r="J31" s="126">
        <v>15307</v>
      </c>
      <c r="K31" s="126">
        <v>14632</v>
      </c>
      <c r="L31" s="126">
        <v>14392</v>
      </c>
      <c r="M31" s="126">
        <v>14047</v>
      </c>
      <c r="N31" s="126">
        <v>13837</v>
      </c>
      <c r="O31" s="126">
        <v>13791</v>
      </c>
      <c r="P31" s="126">
        <v>13565</v>
      </c>
      <c r="Q31" s="88">
        <v>13615</v>
      </c>
      <c r="R31" s="88">
        <v>13557</v>
      </c>
      <c r="S31" s="88">
        <v>14005</v>
      </c>
      <c r="T31" s="513">
        <v>14780</v>
      </c>
    </row>
    <row r="32" spans="3:20" x14ac:dyDescent="0.2">
      <c r="C32" s="20"/>
      <c r="D32" s="204"/>
      <c r="E32" s="205"/>
      <c r="F32" s="205" t="s">
        <v>132</v>
      </c>
      <c r="G32" s="205"/>
      <c r="H32" s="206" t="s">
        <v>133</v>
      </c>
      <c r="I32" s="207"/>
      <c r="J32" s="208">
        <v>8226</v>
      </c>
      <c r="K32" s="208">
        <v>7945</v>
      </c>
      <c r="L32" s="208">
        <v>7778</v>
      </c>
      <c r="M32" s="208">
        <v>7442</v>
      </c>
      <c r="N32" s="208">
        <v>7297</v>
      </c>
      <c r="O32" s="208">
        <v>7320</v>
      </c>
      <c r="P32" s="208">
        <v>7167</v>
      </c>
      <c r="Q32" s="72">
        <v>7144</v>
      </c>
      <c r="R32" s="72">
        <v>7141</v>
      </c>
      <c r="S32" s="72">
        <v>7364</v>
      </c>
      <c r="T32" s="510">
        <v>7883</v>
      </c>
    </row>
    <row r="33" spans="3:20" ht="13.5" thickBot="1" x14ac:dyDescent="0.25">
      <c r="C33" s="20"/>
      <c r="D33" s="204"/>
      <c r="E33" s="205"/>
      <c r="F33" s="205" t="s">
        <v>134</v>
      </c>
      <c r="G33" s="205"/>
      <c r="H33" s="206" t="s">
        <v>135</v>
      </c>
      <c r="I33" s="207"/>
      <c r="J33" s="209">
        <v>7081</v>
      </c>
      <c r="K33" s="209">
        <v>6687</v>
      </c>
      <c r="L33" s="209">
        <v>6614</v>
      </c>
      <c r="M33" s="209">
        <v>6605</v>
      </c>
      <c r="N33" s="209">
        <v>6540</v>
      </c>
      <c r="O33" s="209">
        <v>6471</v>
      </c>
      <c r="P33" s="209">
        <v>6398</v>
      </c>
      <c r="Q33" s="147">
        <v>6471</v>
      </c>
      <c r="R33" s="147">
        <v>6416</v>
      </c>
      <c r="S33" s="147">
        <v>6641</v>
      </c>
      <c r="T33" s="514">
        <v>6897</v>
      </c>
    </row>
    <row r="34" spans="3:20" x14ac:dyDescent="0.2">
      <c r="C34" s="20"/>
      <c r="D34" s="84"/>
      <c r="E34" s="85" t="s">
        <v>136</v>
      </c>
      <c r="F34" s="85"/>
      <c r="G34" s="85"/>
      <c r="H34" s="86" t="s">
        <v>137</v>
      </c>
      <c r="I34" s="87"/>
      <c r="J34" s="126">
        <v>16110</v>
      </c>
      <c r="K34" s="126">
        <v>15093</v>
      </c>
      <c r="L34" s="126">
        <v>14644</v>
      </c>
      <c r="M34" s="126">
        <v>13944</v>
      </c>
      <c r="N34" s="126">
        <v>13872</v>
      </c>
      <c r="O34" s="126">
        <v>13247</v>
      </c>
      <c r="P34" s="126">
        <v>13118</v>
      </c>
      <c r="Q34" s="88">
        <v>12836</v>
      </c>
      <c r="R34" s="88">
        <v>13005</v>
      </c>
      <c r="S34" s="88">
        <v>13137</v>
      </c>
      <c r="T34" s="513">
        <v>13834</v>
      </c>
    </row>
    <row r="35" spans="3:20" ht="13.5" thickBot="1" x14ac:dyDescent="0.25">
      <c r="D35" s="204"/>
      <c r="E35" s="205"/>
      <c r="F35" s="205" t="s">
        <v>138</v>
      </c>
      <c r="G35" s="205"/>
      <c r="H35" s="206" t="s">
        <v>139</v>
      </c>
      <c r="I35" s="207"/>
      <c r="J35" s="209">
        <v>16110</v>
      </c>
      <c r="K35" s="209">
        <v>15093</v>
      </c>
      <c r="L35" s="209">
        <v>14644</v>
      </c>
      <c r="M35" s="209">
        <v>13944</v>
      </c>
      <c r="N35" s="209">
        <v>13872</v>
      </c>
      <c r="O35" s="209">
        <v>13247</v>
      </c>
      <c r="P35" s="209">
        <v>13118</v>
      </c>
      <c r="Q35" s="147">
        <v>12836</v>
      </c>
      <c r="R35" s="147">
        <v>13005</v>
      </c>
      <c r="S35" s="147">
        <v>13137</v>
      </c>
      <c r="T35" s="514">
        <v>13834</v>
      </c>
    </row>
    <row r="36" spans="3:20" ht="13.5" thickBot="1" x14ac:dyDescent="0.25">
      <c r="D36" s="73" t="s">
        <v>83</v>
      </c>
      <c r="E36" s="388"/>
      <c r="F36" s="388"/>
      <c r="G36" s="388"/>
      <c r="H36" s="388"/>
      <c r="I36" s="388"/>
      <c r="J36" s="410"/>
      <c r="K36" s="410"/>
      <c r="L36" s="410"/>
      <c r="M36" s="410"/>
      <c r="N36" s="410"/>
      <c r="O36" s="410"/>
      <c r="P36" s="410"/>
      <c r="Q36" s="389"/>
      <c r="R36" s="389"/>
      <c r="S36" s="389"/>
      <c r="T36" s="572"/>
    </row>
    <row r="37" spans="3:20" ht="13.5" thickBot="1" x14ac:dyDescent="0.25">
      <c r="D37" s="382"/>
      <c r="E37" s="383" t="s">
        <v>95</v>
      </c>
      <c r="F37" s="383"/>
      <c r="G37" s="383"/>
      <c r="H37" s="384" t="s">
        <v>96</v>
      </c>
      <c r="I37" s="385"/>
      <c r="J37" s="387">
        <v>117525</v>
      </c>
      <c r="K37" s="387">
        <v>111927</v>
      </c>
      <c r="L37" s="387">
        <v>110402</v>
      </c>
      <c r="M37" s="387">
        <v>109105</v>
      </c>
      <c r="N37" s="387">
        <v>108053</v>
      </c>
      <c r="O37" s="387">
        <v>107399</v>
      </c>
      <c r="P37" s="387">
        <v>107316</v>
      </c>
      <c r="Q37" s="386">
        <v>107509</v>
      </c>
      <c r="R37" s="386">
        <v>110095</v>
      </c>
      <c r="S37" s="386">
        <v>112295</v>
      </c>
      <c r="T37" s="573">
        <v>118401</v>
      </c>
    </row>
    <row r="38" spans="3:20" ht="13.5" thickTop="1" x14ac:dyDescent="0.2">
      <c r="D38" s="197"/>
      <c r="E38" s="198" t="s">
        <v>97</v>
      </c>
      <c r="F38" s="198"/>
      <c r="G38" s="198"/>
      <c r="H38" s="199" t="s">
        <v>98</v>
      </c>
      <c r="I38" s="200"/>
      <c r="J38" s="202">
        <v>14811</v>
      </c>
      <c r="K38" s="202">
        <v>14250</v>
      </c>
      <c r="L38" s="202">
        <v>14166</v>
      </c>
      <c r="M38" s="202">
        <v>14239</v>
      </c>
      <c r="N38" s="202">
        <v>14841</v>
      </c>
      <c r="O38" s="202">
        <v>15125</v>
      </c>
      <c r="P38" s="202">
        <v>15313</v>
      </c>
      <c r="Q38" s="201">
        <v>15336</v>
      </c>
      <c r="R38" s="201">
        <v>16321</v>
      </c>
      <c r="S38" s="201">
        <v>16639</v>
      </c>
      <c r="T38" s="571">
        <v>17291</v>
      </c>
    </row>
    <row r="39" spans="3:20" ht="13.5" thickBot="1" x14ac:dyDescent="0.25">
      <c r="D39" s="204"/>
      <c r="E39" s="205"/>
      <c r="F39" s="205" t="s">
        <v>99</v>
      </c>
      <c r="G39" s="205"/>
      <c r="H39" s="206" t="s">
        <v>100</v>
      </c>
      <c r="I39" s="207"/>
      <c r="J39" s="208">
        <v>14811</v>
      </c>
      <c r="K39" s="208">
        <v>14250</v>
      </c>
      <c r="L39" s="208">
        <v>14166</v>
      </c>
      <c r="M39" s="208">
        <v>14239</v>
      </c>
      <c r="N39" s="208">
        <v>14841</v>
      </c>
      <c r="O39" s="208">
        <v>15125</v>
      </c>
      <c r="P39" s="208">
        <v>15313</v>
      </c>
      <c r="Q39" s="72">
        <v>15336</v>
      </c>
      <c r="R39" s="72">
        <v>16321</v>
      </c>
      <c r="S39" s="72">
        <v>16639</v>
      </c>
      <c r="T39" s="510">
        <v>17291</v>
      </c>
    </row>
    <row r="40" spans="3:20" x14ac:dyDescent="0.2">
      <c r="D40" s="84"/>
      <c r="E40" s="85" t="s">
        <v>101</v>
      </c>
      <c r="F40" s="85"/>
      <c r="G40" s="85"/>
      <c r="H40" s="86" t="s">
        <v>102</v>
      </c>
      <c r="I40" s="87"/>
      <c r="J40" s="126">
        <v>10662</v>
      </c>
      <c r="K40" s="126">
        <v>10522</v>
      </c>
      <c r="L40" s="126">
        <v>10525</v>
      </c>
      <c r="M40" s="126">
        <v>10360</v>
      </c>
      <c r="N40" s="126">
        <v>9822</v>
      </c>
      <c r="O40" s="126">
        <v>9944</v>
      </c>
      <c r="P40" s="126">
        <v>10080</v>
      </c>
      <c r="Q40" s="88">
        <v>10166</v>
      </c>
      <c r="R40" s="88">
        <v>10172</v>
      </c>
      <c r="S40" s="88">
        <v>10569</v>
      </c>
      <c r="T40" s="513">
        <v>11748</v>
      </c>
    </row>
    <row r="41" spans="3:20" ht="13.5" thickBot="1" x14ac:dyDescent="0.25">
      <c r="D41" s="204"/>
      <c r="E41" s="205"/>
      <c r="F41" s="205" t="s">
        <v>103</v>
      </c>
      <c r="G41" s="205"/>
      <c r="H41" s="206" t="s">
        <v>104</v>
      </c>
      <c r="I41" s="207"/>
      <c r="J41" s="209">
        <v>10662</v>
      </c>
      <c r="K41" s="209">
        <v>10522</v>
      </c>
      <c r="L41" s="209">
        <v>10525</v>
      </c>
      <c r="M41" s="209">
        <v>10360</v>
      </c>
      <c r="N41" s="209">
        <v>9822</v>
      </c>
      <c r="O41" s="209">
        <v>9944</v>
      </c>
      <c r="P41" s="209">
        <v>10080</v>
      </c>
      <c r="Q41" s="147">
        <v>10166</v>
      </c>
      <c r="R41" s="147">
        <v>10172</v>
      </c>
      <c r="S41" s="147">
        <v>10569</v>
      </c>
      <c r="T41" s="514">
        <v>11748</v>
      </c>
    </row>
    <row r="42" spans="3:20" x14ac:dyDescent="0.2">
      <c r="D42" s="84"/>
      <c r="E42" s="85" t="s">
        <v>105</v>
      </c>
      <c r="F42" s="85"/>
      <c r="G42" s="85"/>
      <c r="H42" s="86" t="s">
        <v>106</v>
      </c>
      <c r="I42" s="87"/>
      <c r="J42" s="126">
        <v>13656</v>
      </c>
      <c r="K42" s="126">
        <v>13076</v>
      </c>
      <c r="L42" s="126">
        <v>12767</v>
      </c>
      <c r="M42" s="126">
        <v>12795</v>
      </c>
      <c r="N42" s="126">
        <v>12482</v>
      </c>
      <c r="O42" s="126">
        <v>12605</v>
      </c>
      <c r="P42" s="126">
        <v>12343</v>
      </c>
      <c r="Q42" s="88">
        <v>12649</v>
      </c>
      <c r="R42" s="88">
        <v>12856</v>
      </c>
      <c r="S42" s="88">
        <v>13126</v>
      </c>
      <c r="T42" s="513">
        <v>14212</v>
      </c>
    </row>
    <row r="43" spans="3:20" x14ac:dyDescent="0.2">
      <c r="D43" s="204"/>
      <c r="E43" s="205"/>
      <c r="F43" s="205" t="s">
        <v>107</v>
      </c>
      <c r="G43" s="205"/>
      <c r="H43" s="206" t="s">
        <v>108</v>
      </c>
      <c r="I43" s="207"/>
      <c r="J43" s="208">
        <v>7627</v>
      </c>
      <c r="K43" s="208">
        <v>7385</v>
      </c>
      <c r="L43" s="208">
        <v>7173</v>
      </c>
      <c r="M43" s="208">
        <v>7033</v>
      </c>
      <c r="N43" s="208">
        <v>6935</v>
      </c>
      <c r="O43" s="208">
        <v>6868</v>
      </c>
      <c r="P43" s="208">
        <v>6761</v>
      </c>
      <c r="Q43" s="72">
        <v>6945</v>
      </c>
      <c r="R43" s="72">
        <v>7043</v>
      </c>
      <c r="S43" s="72">
        <v>7109</v>
      </c>
      <c r="T43" s="510">
        <v>7709</v>
      </c>
    </row>
    <row r="44" spans="3:20" ht="13.5" thickBot="1" x14ac:dyDescent="0.25">
      <c r="D44" s="204"/>
      <c r="E44" s="205"/>
      <c r="F44" s="205" t="s">
        <v>109</v>
      </c>
      <c r="G44" s="205"/>
      <c r="H44" s="206" t="s">
        <v>110</v>
      </c>
      <c r="I44" s="207"/>
      <c r="J44" s="209">
        <v>6029</v>
      </c>
      <c r="K44" s="209">
        <v>5691</v>
      </c>
      <c r="L44" s="209">
        <v>5594</v>
      </c>
      <c r="M44" s="209">
        <v>5762</v>
      </c>
      <c r="N44" s="209">
        <v>5547</v>
      </c>
      <c r="O44" s="209">
        <v>5737</v>
      </c>
      <c r="P44" s="209">
        <v>5582</v>
      </c>
      <c r="Q44" s="147">
        <v>5704</v>
      </c>
      <c r="R44" s="147">
        <v>5813</v>
      </c>
      <c r="S44" s="147">
        <v>6017</v>
      </c>
      <c r="T44" s="514">
        <v>6503</v>
      </c>
    </row>
    <row r="45" spans="3:20" x14ac:dyDescent="0.2">
      <c r="D45" s="84"/>
      <c r="E45" s="85" t="s">
        <v>111</v>
      </c>
      <c r="F45" s="85"/>
      <c r="G45" s="85"/>
      <c r="H45" s="86" t="s">
        <v>112</v>
      </c>
      <c r="I45" s="87"/>
      <c r="J45" s="126">
        <v>13284</v>
      </c>
      <c r="K45" s="126">
        <v>12454</v>
      </c>
      <c r="L45" s="126">
        <v>12126</v>
      </c>
      <c r="M45" s="126">
        <v>11863</v>
      </c>
      <c r="N45" s="126">
        <v>11749</v>
      </c>
      <c r="O45" s="126">
        <v>11645</v>
      </c>
      <c r="P45" s="126">
        <v>11571</v>
      </c>
      <c r="Q45" s="88">
        <v>11177</v>
      </c>
      <c r="R45" s="88">
        <v>11712</v>
      </c>
      <c r="S45" s="88">
        <v>11592</v>
      </c>
      <c r="T45" s="513">
        <v>12057</v>
      </c>
    </row>
    <row r="46" spans="3:20" x14ac:dyDescent="0.2">
      <c r="D46" s="204"/>
      <c r="E46" s="205"/>
      <c r="F46" s="205" t="s">
        <v>113</v>
      </c>
      <c r="G46" s="205"/>
      <c r="H46" s="206" t="s">
        <v>114</v>
      </c>
      <c r="I46" s="207"/>
      <c r="J46" s="208">
        <v>3297</v>
      </c>
      <c r="K46" s="208">
        <v>2982</v>
      </c>
      <c r="L46" s="208">
        <v>3013</v>
      </c>
      <c r="M46" s="208">
        <v>2879</v>
      </c>
      <c r="N46" s="208">
        <v>2871</v>
      </c>
      <c r="O46" s="208">
        <v>2854</v>
      </c>
      <c r="P46" s="208">
        <v>2875</v>
      </c>
      <c r="Q46" s="72">
        <v>2607</v>
      </c>
      <c r="R46" s="72">
        <v>2813</v>
      </c>
      <c r="S46" s="72">
        <v>2660</v>
      </c>
      <c r="T46" s="510">
        <v>2804</v>
      </c>
    </row>
    <row r="47" spans="3:20" ht="13.5" thickBot="1" x14ac:dyDescent="0.25">
      <c r="D47" s="204"/>
      <c r="E47" s="205"/>
      <c r="F47" s="205" t="s">
        <v>115</v>
      </c>
      <c r="G47" s="205"/>
      <c r="H47" s="206" t="s">
        <v>116</v>
      </c>
      <c r="I47" s="207"/>
      <c r="J47" s="209">
        <v>9987</v>
      </c>
      <c r="K47" s="209">
        <v>9472</v>
      </c>
      <c r="L47" s="209">
        <v>9113</v>
      </c>
      <c r="M47" s="209">
        <v>8984</v>
      </c>
      <c r="N47" s="209">
        <v>8878</v>
      </c>
      <c r="O47" s="209">
        <v>8791</v>
      </c>
      <c r="P47" s="209">
        <v>8696</v>
      </c>
      <c r="Q47" s="147">
        <v>8570</v>
      </c>
      <c r="R47" s="147">
        <v>8899</v>
      </c>
      <c r="S47" s="147">
        <v>8932</v>
      </c>
      <c r="T47" s="514">
        <v>9253</v>
      </c>
    </row>
    <row r="48" spans="3:20" x14ac:dyDescent="0.2">
      <c r="D48" s="84"/>
      <c r="E48" s="85" t="s">
        <v>117</v>
      </c>
      <c r="F48" s="85"/>
      <c r="G48" s="85"/>
      <c r="H48" s="86" t="s">
        <v>118</v>
      </c>
      <c r="I48" s="87"/>
      <c r="J48" s="126">
        <v>17179</v>
      </c>
      <c r="K48" s="126">
        <v>16236</v>
      </c>
      <c r="L48" s="126">
        <v>16083</v>
      </c>
      <c r="M48" s="126">
        <v>16059</v>
      </c>
      <c r="N48" s="126">
        <v>15919</v>
      </c>
      <c r="O48" s="126">
        <v>15637</v>
      </c>
      <c r="P48" s="126">
        <v>15568</v>
      </c>
      <c r="Q48" s="88">
        <v>15419</v>
      </c>
      <c r="R48" s="88">
        <v>16026</v>
      </c>
      <c r="S48" s="88">
        <v>16323</v>
      </c>
      <c r="T48" s="513">
        <v>16981</v>
      </c>
    </row>
    <row r="49" spans="4:20" x14ac:dyDescent="0.2">
      <c r="D49" s="204"/>
      <c r="E49" s="205"/>
      <c r="F49" s="205" t="s">
        <v>119</v>
      </c>
      <c r="G49" s="205"/>
      <c r="H49" s="206" t="s">
        <v>120</v>
      </c>
      <c r="I49" s="207"/>
      <c r="J49" s="208">
        <v>4660</v>
      </c>
      <c r="K49" s="208">
        <v>4453</v>
      </c>
      <c r="L49" s="208">
        <v>4237</v>
      </c>
      <c r="M49" s="208">
        <v>4205</v>
      </c>
      <c r="N49" s="208">
        <v>4200</v>
      </c>
      <c r="O49" s="208">
        <v>4112</v>
      </c>
      <c r="P49" s="208">
        <v>4114</v>
      </c>
      <c r="Q49" s="72">
        <v>4343</v>
      </c>
      <c r="R49" s="72">
        <v>4318</v>
      </c>
      <c r="S49" s="72">
        <v>4513</v>
      </c>
      <c r="T49" s="510">
        <v>4537</v>
      </c>
    </row>
    <row r="50" spans="4:20" x14ac:dyDescent="0.2">
      <c r="D50" s="204"/>
      <c r="E50" s="205"/>
      <c r="F50" s="205" t="s">
        <v>121</v>
      </c>
      <c r="G50" s="205"/>
      <c r="H50" s="206" t="s">
        <v>122</v>
      </c>
      <c r="I50" s="207"/>
      <c r="J50" s="208">
        <v>6847</v>
      </c>
      <c r="K50" s="208">
        <v>6351</v>
      </c>
      <c r="L50" s="208">
        <v>6314</v>
      </c>
      <c r="M50" s="208">
        <v>6315</v>
      </c>
      <c r="N50" s="208">
        <v>6103</v>
      </c>
      <c r="O50" s="208">
        <v>6013</v>
      </c>
      <c r="P50" s="208">
        <v>5878</v>
      </c>
      <c r="Q50" s="72">
        <v>5575</v>
      </c>
      <c r="R50" s="72">
        <v>5935</v>
      </c>
      <c r="S50" s="72">
        <v>6058</v>
      </c>
      <c r="T50" s="510">
        <v>6332</v>
      </c>
    </row>
    <row r="51" spans="4:20" ht="13.5" thickBot="1" x14ac:dyDescent="0.25">
      <c r="D51" s="204"/>
      <c r="E51" s="205"/>
      <c r="F51" s="205" t="s">
        <v>123</v>
      </c>
      <c r="G51" s="205"/>
      <c r="H51" s="206" t="s">
        <v>124</v>
      </c>
      <c r="I51" s="207"/>
      <c r="J51" s="209">
        <v>5672</v>
      </c>
      <c r="K51" s="209">
        <v>5432</v>
      </c>
      <c r="L51" s="209">
        <v>5532</v>
      </c>
      <c r="M51" s="209">
        <v>5539</v>
      </c>
      <c r="N51" s="209">
        <v>5616</v>
      </c>
      <c r="O51" s="209">
        <v>5512</v>
      </c>
      <c r="P51" s="209">
        <v>5576</v>
      </c>
      <c r="Q51" s="147">
        <v>5501</v>
      </c>
      <c r="R51" s="147">
        <v>5773</v>
      </c>
      <c r="S51" s="147">
        <v>5752</v>
      </c>
      <c r="T51" s="514">
        <v>6112</v>
      </c>
    </row>
    <row r="52" spans="4:20" x14ac:dyDescent="0.2">
      <c r="D52" s="84"/>
      <c r="E52" s="85" t="s">
        <v>125</v>
      </c>
      <c r="F52" s="85"/>
      <c r="G52" s="85"/>
      <c r="H52" s="86" t="s">
        <v>126</v>
      </c>
      <c r="I52" s="87"/>
      <c r="J52" s="126">
        <v>19219</v>
      </c>
      <c r="K52" s="126">
        <v>18043</v>
      </c>
      <c r="L52" s="126">
        <v>17888</v>
      </c>
      <c r="M52" s="126">
        <v>17675</v>
      </c>
      <c r="N52" s="126">
        <v>17295</v>
      </c>
      <c r="O52" s="126">
        <v>16975</v>
      </c>
      <c r="P52" s="126">
        <v>17085</v>
      </c>
      <c r="Q52" s="88">
        <v>17342</v>
      </c>
      <c r="R52" s="88">
        <v>17482</v>
      </c>
      <c r="S52" s="88">
        <v>17883</v>
      </c>
      <c r="T52" s="513">
        <v>18619</v>
      </c>
    </row>
    <row r="53" spans="4:20" x14ac:dyDescent="0.2">
      <c r="D53" s="204"/>
      <c r="E53" s="205"/>
      <c r="F53" s="205" t="s">
        <v>257</v>
      </c>
      <c r="G53" s="205"/>
      <c r="H53" s="206" t="s">
        <v>127</v>
      </c>
      <c r="I53" s="207"/>
      <c r="J53" s="208">
        <v>6038</v>
      </c>
      <c r="K53" s="208">
        <v>5622</v>
      </c>
      <c r="L53" s="208">
        <v>5489</v>
      </c>
      <c r="M53" s="208">
        <v>5332</v>
      </c>
      <c r="N53" s="208">
        <v>5143</v>
      </c>
      <c r="O53" s="208">
        <v>5041</v>
      </c>
      <c r="P53" s="208">
        <v>5054</v>
      </c>
      <c r="Q53" s="72">
        <v>5171</v>
      </c>
      <c r="R53" s="72">
        <v>5203</v>
      </c>
      <c r="S53" s="72">
        <v>5476</v>
      </c>
      <c r="T53" s="510">
        <v>5476</v>
      </c>
    </row>
    <row r="54" spans="4:20" ht="13.5" thickBot="1" x14ac:dyDescent="0.25">
      <c r="D54" s="204"/>
      <c r="E54" s="205"/>
      <c r="F54" s="205" t="s">
        <v>128</v>
      </c>
      <c r="G54" s="205"/>
      <c r="H54" s="206" t="s">
        <v>129</v>
      </c>
      <c r="I54" s="207"/>
      <c r="J54" s="209">
        <v>13181</v>
      </c>
      <c r="K54" s="209">
        <v>12421</v>
      </c>
      <c r="L54" s="209">
        <v>12399</v>
      </c>
      <c r="M54" s="209">
        <v>12343</v>
      </c>
      <c r="N54" s="209">
        <v>12152</v>
      </c>
      <c r="O54" s="209">
        <v>11934</v>
      </c>
      <c r="P54" s="209">
        <v>12031</v>
      </c>
      <c r="Q54" s="147">
        <v>12171</v>
      </c>
      <c r="R54" s="147">
        <v>12279</v>
      </c>
      <c r="S54" s="147">
        <v>12407</v>
      </c>
      <c r="T54" s="514">
        <v>13143</v>
      </c>
    </row>
    <row r="55" spans="4:20" x14ac:dyDescent="0.2">
      <c r="D55" s="84"/>
      <c r="E55" s="85" t="s">
        <v>130</v>
      </c>
      <c r="F55" s="85"/>
      <c r="G55" s="85"/>
      <c r="H55" s="86" t="s">
        <v>131</v>
      </c>
      <c r="I55" s="87"/>
      <c r="J55" s="126">
        <v>14341</v>
      </c>
      <c r="K55" s="126">
        <v>13726</v>
      </c>
      <c r="L55" s="126">
        <v>13454</v>
      </c>
      <c r="M55" s="126">
        <v>13299</v>
      </c>
      <c r="N55" s="126">
        <v>13144</v>
      </c>
      <c r="O55" s="126">
        <v>13081</v>
      </c>
      <c r="P55" s="126">
        <v>12921</v>
      </c>
      <c r="Q55" s="88">
        <v>13097</v>
      </c>
      <c r="R55" s="88">
        <v>13015</v>
      </c>
      <c r="S55" s="88">
        <v>13530</v>
      </c>
      <c r="T55" s="513">
        <v>14226</v>
      </c>
    </row>
    <row r="56" spans="4:20" x14ac:dyDescent="0.2">
      <c r="D56" s="204"/>
      <c r="E56" s="205"/>
      <c r="F56" s="205" t="s">
        <v>132</v>
      </c>
      <c r="G56" s="205"/>
      <c r="H56" s="206" t="s">
        <v>133</v>
      </c>
      <c r="I56" s="207"/>
      <c r="J56" s="208">
        <v>7642</v>
      </c>
      <c r="K56" s="208">
        <v>7382</v>
      </c>
      <c r="L56" s="208">
        <v>7271</v>
      </c>
      <c r="M56" s="208">
        <v>7075</v>
      </c>
      <c r="N56" s="208">
        <v>6826</v>
      </c>
      <c r="O56" s="208">
        <v>6906</v>
      </c>
      <c r="P56" s="208">
        <v>6860</v>
      </c>
      <c r="Q56" s="72">
        <v>6908</v>
      </c>
      <c r="R56" s="72">
        <v>6883</v>
      </c>
      <c r="S56" s="72">
        <v>7111</v>
      </c>
      <c r="T56" s="510">
        <v>7602</v>
      </c>
    </row>
    <row r="57" spans="4:20" ht="13.5" thickBot="1" x14ac:dyDescent="0.25">
      <c r="D57" s="204"/>
      <c r="E57" s="205"/>
      <c r="F57" s="205" t="s">
        <v>134</v>
      </c>
      <c r="G57" s="205"/>
      <c r="H57" s="206" t="s">
        <v>135</v>
      </c>
      <c r="I57" s="207"/>
      <c r="J57" s="209">
        <v>6699</v>
      </c>
      <c r="K57" s="209">
        <v>6344</v>
      </c>
      <c r="L57" s="209">
        <v>6183</v>
      </c>
      <c r="M57" s="209">
        <v>6224</v>
      </c>
      <c r="N57" s="209">
        <v>6318</v>
      </c>
      <c r="O57" s="209">
        <v>6175</v>
      </c>
      <c r="P57" s="209">
        <v>6061</v>
      </c>
      <c r="Q57" s="147">
        <v>6189</v>
      </c>
      <c r="R57" s="147">
        <v>6132</v>
      </c>
      <c r="S57" s="147">
        <v>6419</v>
      </c>
      <c r="T57" s="514">
        <v>6624</v>
      </c>
    </row>
    <row r="58" spans="4:20" x14ac:dyDescent="0.2">
      <c r="D58" s="84"/>
      <c r="E58" s="85" t="s">
        <v>136</v>
      </c>
      <c r="F58" s="85"/>
      <c r="G58" s="85"/>
      <c r="H58" s="86" t="s">
        <v>137</v>
      </c>
      <c r="I58" s="87"/>
      <c r="J58" s="126">
        <v>14373</v>
      </c>
      <c r="K58" s="126">
        <v>13620</v>
      </c>
      <c r="L58" s="126">
        <v>13393</v>
      </c>
      <c r="M58" s="126">
        <v>12815</v>
      </c>
      <c r="N58" s="126">
        <v>12801</v>
      </c>
      <c r="O58" s="126">
        <v>12387</v>
      </c>
      <c r="P58" s="126">
        <v>12435</v>
      </c>
      <c r="Q58" s="88">
        <v>12323</v>
      </c>
      <c r="R58" s="88">
        <v>12511</v>
      </c>
      <c r="S58" s="88">
        <v>12633</v>
      </c>
      <c r="T58" s="513">
        <v>13267</v>
      </c>
    </row>
    <row r="59" spans="4:20" ht="13.5" thickBot="1" x14ac:dyDescent="0.25">
      <c r="D59" s="204"/>
      <c r="E59" s="205"/>
      <c r="F59" s="205" t="s">
        <v>138</v>
      </c>
      <c r="G59" s="205"/>
      <c r="H59" s="206" t="s">
        <v>139</v>
      </c>
      <c r="I59" s="207"/>
      <c r="J59" s="209">
        <v>14373</v>
      </c>
      <c r="K59" s="209">
        <v>13620</v>
      </c>
      <c r="L59" s="209">
        <v>13393</v>
      </c>
      <c r="M59" s="209">
        <v>12815</v>
      </c>
      <c r="N59" s="209">
        <v>12801</v>
      </c>
      <c r="O59" s="209">
        <v>12387</v>
      </c>
      <c r="P59" s="209">
        <v>12435</v>
      </c>
      <c r="Q59" s="147">
        <v>12323</v>
      </c>
      <c r="R59" s="147">
        <v>12511</v>
      </c>
      <c r="S59" s="147">
        <v>12633</v>
      </c>
      <c r="T59" s="514">
        <v>13267</v>
      </c>
    </row>
    <row r="60" spans="4:20" ht="13.5" thickBot="1" x14ac:dyDescent="0.25">
      <c r="D60" s="73" t="s">
        <v>84</v>
      </c>
      <c r="E60" s="388"/>
      <c r="F60" s="388"/>
      <c r="G60" s="388"/>
      <c r="H60" s="388"/>
      <c r="I60" s="388"/>
      <c r="J60" s="410"/>
      <c r="K60" s="410"/>
      <c r="L60" s="410"/>
      <c r="M60" s="410"/>
      <c r="N60" s="410"/>
      <c r="O60" s="410"/>
      <c r="P60" s="410"/>
      <c r="Q60" s="389"/>
      <c r="R60" s="389"/>
      <c r="S60" s="389"/>
      <c r="T60" s="572"/>
    </row>
    <row r="61" spans="4:20" ht="13.5" thickBot="1" x14ac:dyDescent="0.25">
      <c r="D61" s="382"/>
      <c r="E61" s="383" t="s">
        <v>95</v>
      </c>
      <c r="F61" s="383"/>
      <c r="G61" s="383"/>
      <c r="H61" s="384" t="s">
        <v>96</v>
      </c>
      <c r="I61" s="385"/>
      <c r="J61" s="387">
        <v>10928</v>
      </c>
      <c r="K61" s="387">
        <v>9656</v>
      </c>
      <c r="L61" s="387">
        <v>9651</v>
      </c>
      <c r="M61" s="387">
        <v>8620</v>
      </c>
      <c r="N61" s="387">
        <v>8024</v>
      </c>
      <c r="O61" s="387">
        <v>8218</v>
      </c>
      <c r="P61" s="387">
        <v>6725</v>
      </c>
      <c r="Q61" s="386">
        <v>6004</v>
      </c>
      <c r="R61" s="386">
        <v>6088</v>
      </c>
      <c r="S61" s="386">
        <v>5998</v>
      </c>
      <c r="T61" s="573">
        <v>6766</v>
      </c>
    </row>
    <row r="62" spans="4:20" ht="13.5" thickTop="1" x14ac:dyDescent="0.2">
      <c r="D62" s="197"/>
      <c r="E62" s="198" t="s">
        <v>97</v>
      </c>
      <c r="F62" s="198"/>
      <c r="G62" s="198"/>
      <c r="H62" s="199" t="s">
        <v>98</v>
      </c>
      <c r="I62" s="200"/>
      <c r="J62" s="202">
        <v>1841</v>
      </c>
      <c r="K62" s="202">
        <v>1868</v>
      </c>
      <c r="L62" s="202">
        <v>1710</v>
      </c>
      <c r="M62" s="202">
        <v>1680</v>
      </c>
      <c r="N62" s="202">
        <v>1667</v>
      </c>
      <c r="O62" s="202">
        <v>1905</v>
      </c>
      <c r="P62" s="202">
        <v>1693</v>
      </c>
      <c r="Q62" s="201">
        <v>1592</v>
      </c>
      <c r="R62" s="201">
        <v>1662</v>
      </c>
      <c r="S62" s="201">
        <v>1665</v>
      </c>
      <c r="T62" s="571">
        <v>1745</v>
      </c>
    </row>
    <row r="63" spans="4:20" ht="13.5" thickBot="1" x14ac:dyDescent="0.25">
      <c r="D63" s="204"/>
      <c r="E63" s="205"/>
      <c r="F63" s="205" t="s">
        <v>99</v>
      </c>
      <c r="G63" s="205"/>
      <c r="H63" s="206" t="s">
        <v>100</v>
      </c>
      <c r="I63" s="207"/>
      <c r="J63" s="208">
        <v>1841</v>
      </c>
      <c r="K63" s="208">
        <v>1868</v>
      </c>
      <c r="L63" s="208">
        <v>1710</v>
      </c>
      <c r="M63" s="208">
        <v>1680</v>
      </c>
      <c r="N63" s="208">
        <v>1667</v>
      </c>
      <c r="O63" s="208">
        <v>1905</v>
      </c>
      <c r="P63" s="208">
        <v>1693</v>
      </c>
      <c r="Q63" s="72">
        <v>1592</v>
      </c>
      <c r="R63" s="72">
        <v>1662</v>
      </c>
      <c r="S63" s="72">
        <v>1665</v>
      </c>
      <c r="T63" s="510">
        <v>1745</v>
      </c>
    </row>
    <row r="64" spans="4:20" x14ac:dyDescent="0.2">
      <c r="D64" s="84"/>
      <c r="E64" s="85" t="s">
        <v>101</v>
      </c>
      <c r="F64" s="85"/>
      <c r="G64" s="85"/>
      <c r="H64" s="86" t="s">
        <v>102</v>
      </c>
      <c r="I64" s="87"/>
      <c r="J64" s="126">
        <v>1304</v>
      </c>
      <c r="K64" s="126">
        <v>1227</v>
      </c>
      <c r="L64" s="126">
        <v>1343</v>
      </c>
      <c r="M64" s="126">
        <v>1320</v>
      </c>
      <c r="N64" s="126">
        <v>1065</v>
      </c>
      <c r="O64" s="126">
        <v>995</v>
      </c>
      <c r="P64" s="126">
        <v>906</v>
      </c>
      <c r="Q64" s="88">
        <v>794</v>
      </c>
      <c r="R64" s="88">
        <v>778</v>
      </c>
      <c r="S64" s="88">
        <v>788</v>
      </c>
      <c r="T64" s="513">
        <v>962</v>
      </c>
    </row>
    <row r="65" spans="4:20" ht="13.5" thickBot="1" x14ac:dyDescent="0.25">
      <c r="D65" s="204"/>
      <c r="E65" s="205"/>
      <c r="F65" s="205" t="s">
        <v>103</v>
      </c>
      <c r="G65" s="205"/>
      <c r="H65" s="206" t="s">
        <v>104</v>
      </c>
      <c r="I65" s="207"/>
      <c r="J65" s="209">
        <v>1304</v>
      </c>
      <c r="K65" s="209">
        <v>1227</v>
      </c>
      <c r="L65" s="209">
        <v>1343</v>
      </c>
      <c r="M65" s="209">
        <v>1320</v>
      </c>
      <c r="N65" s="209">
        <v>1065</v>
      </c>
      <c r="O65" s="209">
        <v>995</v>
      </c>
      <c r="P65" s="209">
        <v>906</v>
      </c>
      <c r="Q65" s="147">
        <v>794</v>
      </c>
      <c r="R65" s="147">
        <v>778</v>
      </c>
      <c r="S65" s="147">
        <v>788</v>
      </c>
      <c r="T65" s="514">
        <v>962</v>
      </c>
    </row>
    <row r="66" spans="4:20" x14ac:dyDescent="0.2">
      <c r="D66" s="84"/>
      <c r="E66" s="85" t="s">
        <v>105</v>
      </c>
      <c r="F66" s="85"/>
      <c r="G66" s="85"/>
      <c r="H66" s="86" t="s">
        <v>106</v>
      </c>
      <c r="I66" s="87"/>
      <c r="J66" s="126">
        <v>1096</v>
      </c>
      <c r="K66" s="126">
        <v>986</v>
      </c>
      <c r="L66" s="126">
        <v>983</v>
      </c>
      <c r="M66" s="126">
        <v>906</v>
      </c>
      <c r="N66" s="126">
        <v>771</v>
      </c>
      <c r="O66" s="126">
        <v>759</v>
      </c>
      <c r="P66" s="126">
        <v>725</v>
      </c>
      <c r="Q66" s="88">
        <v>511</v>
      </c>
      <c r="R66" s="88">
        <v>671</v>
      </c>
      <c r="S66" s="88">
        <v>574</v>
      </c>
      <c r="T66" s="513">
        <v>773</v>
      </c>
    </row>
    <row r="67" spans="4:20" x14ac:dyDescent="0.2">
      <c r="D67" s="204"/>
      <c r="E67" s="205"/>
      <c r="F67" s="205" t="s">
        <v>107</v>
      </c>
      <c r="G67" s="205"/>
      <c r="H67" s="206" t="s">
        <v>108</v>
      </c>
      <c r="I67" s="207"/>
      <c r="J67" s="208">
        <v>659</v>
      </c>
      <c r="K67" s="208">
        <v>619</v>
      </c>
      <c r="L67" s="208">
        <v>546</v>
      </c>
      <c r="M67" s="208">
        <v>501</v>
      </c>
      <c r="N67" s="208">
        <v>422</v>
      </c>
      <c r="O67" s="208">
        <v>337</v>
      </c>
      <c r="P67" s="208">
        <v>299</v>
      </c>
      <c r="Q67" s="72">
        <v>228</v>
      </c>
      <c r="R67" s="72">
        <v>298</v>
      </c>
      <c r="S67" s="72">
        <v>235</v>
      </c>
      <c r="T67" s="510">
        <v>394</v>
      </c>
    </row>
    <row r="68" spans="4:20" ht="13.5" thickBot="1" x14ac:dyDescent="0.25">
      <c r="D68" s="204"/>
      <c r="E68" s="205"/>
      <c r="F68" s="205" t="s">
        <v>109</v>
      </c>
      <c r="G68" s="205"/>
      <c r="H68" s="206" t="s">
        <v>110</v>
      </c>
      <c r="I68" s="207"/>
      <c r="J68" s="209">
        <v>437</v>
      </c>
      <c r="K68" s="209">
        <v>367</v>
      </c>
      <c r="L68" s="209">
        <v>437</v>
      </c>
      <c r="M68" s="209">
        <v>405</v>
      </c>
      <c r="N68" s="209">
        <v>349</v>
      </c>
      <c r="O68" s="209">
        <v>422</v>
      </c>
      <c r="P68" s="209">
        <v>426</v>
      </c>
      <c r="Q68" s="147">
        <v>283</v>
      </c>
      <c r="R68" s="147">
        <v>373</v>
      </c>
      <c r="S68" s="147">
        <v>339</v>
      </c>
      <c r="T68" s="514">
        <v>379</v>
      </c>
    </row>
    <row r="69" spans="4:20" x14ac:dyDescent="0.2">
      <c r="D69" s="84"/>
      <c r="E69" s="85" t="s">
        <v>111</v>
      </c>
      <c r="F69" s="85"/>
      <c r="G69" s="85"/>
      <c r="H69" s="86" t="s">
        <v>112</v>
      </c>
      <c r="I69" s="87"/>
      <c r="J69" s="126">
        <v>1278</v>
      </c>
      <c r="K69" s="126">
        <v>1058</v>
      </c>
      <c r="L69" s="126">
        <v>1141</v>
      </c>
      <c r="M69" s="126">
        <v>741</v>
      </c>
      <c r="N69" s="126">
        <v>753</v>
      </c>
      <c r="O69" s="126">
        <v>928</v>
      </c>
      <c r="P69" s="126">
        <v>525</v>
      </c>
      <c r="Q69" s="88">
        <v>596</v>
      </c>
      <c r="R69" s="88">
        <v>509</v>
      </c>
      <c r="S69" s="88">
        <v>561</v>
      </c>
      <c r="T69" s="513">
        <v>637</v>
      </c>
    </row>
    <row r="70" spans="4:20" x14ac:dyDescent="0.2">
      <c r="D70" s="204"/>
      <c r="E70" s="205"/>
      <c r="F70" s="205" t="s">
        <v>113</v>
      </c>
      <c r="G70" s="205"/>
      <c r="H70" s="206" t="s">
        <v>114</v>
      </c>
      <c r="I70" s="207"/>
      <c r="J70" s="208">
        <v>295</v>
      </c>
      <c r="K70" s="208">
        <v>198</v>
      </c>
      <c r="L70" s="208">
        <v>213</v>
      </c>
      <c r="M70" s="208">
        <v>113</v>
      </c>
      <c r="N70" s="208">
        <v>101</v>
      </c>
      <c r="O70" s="208">
        <v>201</v>
      </c>
      <c r="P70" s="208">
        <v>47</v>
      </c>
      <c r="Q70" s="72">
        <v>76</v>
      </c>
      <c r="R70" s="72">
        <v>79</v>
      </c>
      <c r="S70" s="72">
        <v>55</v>
      </c>
      <c r="T70" s="510">
        <v>115</v>
      </c>
    </row>
    <row r="71" spans="4:20" ht="13.5" thickBot="1" x14ac:dyDescent="0.25">
      <c r="D71" s="204"/>
      <c r="E71" s="205"/>
      <c r="F71" s="205" t="s">
        <v>115</v>
      </c>
      <c r="G71" s="205"/>
      <c r="H71" s="206" t="s">
        <v>116</v>
      </c>
      <c r="I71" s="207"/>
      <c r="J71" s="209">
        <v>983</v>
      </c>
      <c r="K71" s="209">
        <v>860</v>
      </c>
      <c r="L71" s="209">
        <v>928</v>
      </c>
      <c r="M71" s="209">
        <v>628</v>
      </c>
      <c r="N71" s="209">
        <v>652</v>
      </c>
      <c r="O71" s="209">
        <v>727</v>
      </c>
      <c r="P71" s="209">
        <v>478</v>
      </c>
      <c r="Q71" s="147">
        <v>520</v>
      </c>
      <c r="R71" s="147">
        <v>430</v>
      </c>
      <c r="S71" s="147">
        <v>506</v>
      </c>
      <c r="T71" s="514">
        <v>522</v>
      </c>
    </row>
    <row r="72" spans="4:20" x14ac:dyDescent="0.2">
      <c r="D72" s="84"/>
      <c r="E72" s="85" t="s">
        <v>117</v>
      </c>
      <c r="F72" s="85"/>
      <c r="G72" s="85"/>
      <c r="H72" s="86" t="s">
        <v>118</v>
      </c>
      <c r="I72" s="87"/>
      <c r="J72" s="126">
        <v>1211</v>
      </c>
      <c r="K72" s="126">
        <v>869</v>
      </c>
      <c r="L72" s="126">
        <v>916</v>
      </c>
      <c r="M72" s="126">
        <v>810</v>
      </c>
      <c r="N72" s="126">
        <v>727</v>
      </c>
      <c r="O72" s="126">
        <v>834</v>
      </c>
      <c r="P72" s="126">
        <v>569</v>
      </c>
      <c r="Q72" s="88">
        <v>605</v>
      </c>
      <c r="R72" s="88">
        <v>565</v>
      </c>
      <c r="S72" s="88">
        <v>591</v>
      </c>
      <c r="T72" s="513">
        <v>560</v>
      </c>
    </row>
    <row r="73" spans="4:20" x14ac:dyDescent="0.2">
      <c r="D73" s="204"/>
      <c r="E73" s="205"/>
      <c r="F73" s="205" t="s">
        <v>119</v>
      </c>
      <c r="G73" s="205"/>
      <c r="H73" s="206" t="s">
        <v>120</v>
      </c>
      <c r="I73" s="207"/>
      <c r="J73" s="208">
        <v>409</v>
      </c>
      <c r="K73" s="208">
        <v>237</v>
      </c>
      <c r="L73" s="208">
        <v>261</v>
      </c>
      <c r="M73" s="208">
        <v>192</v>
      </c>
      <c r="N73" s="208">
        <v>169</v>
      </c>
      <c r="O73" s="208">
        <v>235</v>
      </c>
      <c r="P73" s="208">
        <v>167</v>
      </c>
      <c r="Q73" s="72">
        <v>142</v>
      </c>
      <c r="R73" s="72">
        <v>154</v>
      </c>
      <c r="S73" s="72">
        <v>150</v>
      </c>
      <c r="T73" s="510">
        <v>105</v>
      </c>
    </row>
    <row r="74" spans="4:20" x14ac:dyDescent="0.2">
      <c r="D74" s="204"/>
      <c r="E74" s="205"/>
      <c r="F74" s="205" t="s">
        <v>121</v>
      </c>
      <c r="G74" s="205"/>
      <c r="H74" s="206" t="s">
        <v>122</v>
      </c>
      <c r="I74" s="207"/>
      <c r="J74" s="208">
        <v>340</v>
      </c>
      <c r="K74" s="208">
        <v>331</v>
      </c>
      <c r="L74" s="208">
        <v>387</v>
      </c>
      <c r="M74" s="208">
        <v>319</v>
      </c>
      <c r="N74" s="208">
        <v>213</v>
      </c>
      <c r="O74" s="208">
        <v>263</v>
      </c>
      <c r="P74" s="208">
        <v>96</v>
      </c>
      <c r="Q74" s="72">
        <v>151</v>
      </c>
      <c r="R74" s="72">
        <v>111</v>
      </c>
      <c r="S74" s="72">
        <v>112</v>
      </c>
      <c r="T74" s="510">
        <v>144</v>
      </c>
    </row>
    <row r="75" spans="4:20" ht="13.5" thickBot="1" x14ac:dyDescent="0.25">
      <c r="D75" s="204"/>
      <c r="E75" s="205"/>
      <c r="F75" s="205" t="s">
        <v>123</v>
      </c>
      <c r="G75" s="205"/>
      <c r="H75" s="206" t="s">
        <v>124</v>
      </c>
      <c r="I75" s="207"/>
      <c r="J75" s="209">
        <v>462</v>
      </c>
      <c r="K75" s="209">
        <v>301</v>
      </c>
      <c r="L75" s="209">
        <v>268</v>
      </c>
      <c r="M75" s="209">
        <v>299</v>
      </c>
      <c r="N75" s="209">
        <v>345</v>
      </c>
      <c r="O75" s="209">
        <v>336</v>
      </c>
      <c r="P75" s="209">
        <v>306</v>
      </c>
      <c r="Q75" s="147">
        <v>312</v>
      </c>
      <c r="R75" s="147">
        <v>300</v>
      </c>
      <c r="S75" s="147">
        <v>329</v>
      </c>
      <c r="T75" s="514">
        <v>311</v>
      </c>
    </row>
    <row r="76" spans="4:20" x14ac:dyDescent="0.2">
      <c r="D76" s="84"/>
      <c r="E76" s="85" t="s">
        <v>125</v>
      </c>
      <c r="F76" s="85"/>
      <c r="G76" s="85"/>
      <c r="H76" s="86" t="s">
        <v>126</v>
      </c>
      <c r="I76" s="87"/>
      <c r="J76" s="126">
        <v>1495</v>
      </c>
      <c r="K76" s="126">
        <v>1269</v>
      </c>
      <c r="L76" s="126">
        <v>1369</v>
      </c>
      <c r="M76" s="126">
        <v>1286</v>
      </c>
      <c r="N76" s="126">
        <v>1277</v>
      </c>
      <c r="O76" s="126">
        <v>1227</v>
      </c>
      <c r="P76" s="126">
        <v>980</v>
      </c>
      <c r="Q76" s="88">
        <v>875</v>
      </c>
      <c r="R76" s="88">
        <v>867</v>
      </c>
      <c r="S76" s="88">
        <v>840</v>
      </c>
      <c r="T76" s="513">
        <v>968</v>
      </c>
    </row>
    <row r="77" spans="4:20" x14ac:dyDescent="0.2">
      <c r="D77" s="204"/>
      <c r="E77" s="205"/>
      <c r="F77" s="205" t="s">
        <v>257</v>
      </c>
      <c r="G77" s="205"/>
      <c r="H77" s="206" t="s">
        <v>127</v>
      </c>
      <c r="I77" s="207"/>
      <c r="J77" s="208">
        <v>516</v>
      </c>
      <c r="K77" s="208">
        <v>532</v>
      </c>
      <c r="L77" s="208">
        <v>610</v>
      </c>
      <c r="M77" s="208">
        <v>698</v>
      </c>
      <c r="N77" s="208">
        <v>616</v>
      </c>
      <c r="O77" s="208">
        <v>689</v>
      </c>
      <c r="P77" s="208">
        <v>574</v>
      </c>
      <c r="Q77" s="72">
        <v>582</v>
      </c>
      <c r="R77" s="72">
        <v>559</v>
      </c>
      <c r="S77" s="72">
        <v>556</v>
      </c>
      <c r="T77" s="510">
        <v>621</v>
      </c>
    </row>
    <row r="78" spans="4:20" ht="13.5" thickBot="1" x14ac:dyDescent="0.25">
      <c r="D78" s="204"/>
      <c r="E78" s="205"/>
      <c r="F78" s="205" t="s">
        <v>128</v>
      </c>
      <c r="G78" s="205"/>
      <c r="H78" s="206" t="s">
        <v>129</v>
      </c>
      <c r="I78" s="207"/>
      <c r="J78" s="209">
        <v>979</v>
      </c>
      <c r="K78" s="209">
        <v>737</v>
      </c>
      <c r="L78" s="209">
        <v>759</v>
      </c>
      <c r="M78" s="209">
        <v>588</v>
      </c>
      <c r="N78" s="209">
        <v>661</v>
      </c>
      <c r="O78" s="209">
        <v>538</v>
      </c>
      <c r="P78" s="209">
        <v>406</v>
      </c>
      <c r="Q78" s="147">
        <v>293</v>
      </c>
      <c r="R78" s="147">
        <v>308</v>
      </c>
      <c r="S78" s="147">
        <v>284</v>
      </c>
      <c r="T78" s="514">
        <v>347</v>
      </c>
    </row>
    <row r="79" spans="4:20" x14ac:dyDescent="0.2">
      <c r="D79" s="84"/>
      <c r="E79" s="85" t="s">
        <v>130</v>
      </c>
      <c r="F79" s="85"/>
      <c r="G79" s="85"/>
      <c r="H79" s="86" t="s">
        <v>131</v>
      </c>
      <c r="I79" s="87"/>
      <c r="J79" s="126">
        <v>966</v>
      </c>
      <c r="K79" s="126">
        <v>906</v>
      </c>
      <c r="L79" s="126">
        <v>938</v>
      </c>
      <c r="M79" s="126">
        <v>748</v>
      </c>
      <c r="N79" s="126">
        <v>693</v>
      </c>
      <c r="O79" s="126">
        <v>710</v>
      </c>
      <c r="P79" s="126">
        <v>644</v>
      </c>
      <c r="Q79" s="88">
        <v>518</v>
      </c>
      <c r="R79" s="88">
        <v>542</v>
      </c>
      <c r="S79" s="88">
        <v>475</v>
      </c>
      <c r="T79" s="513">
        <v>554</v>
      </c>
    </row>
    <row r="80" spans="4:20" x14ac:dyDescent="0.2">
      <c r="D80" s="204"/>
      <c r="E80" s="205"/>
      <c r="F80" s="205" t="s">
        <v>132</v>
      </c>
      <c r="G80" s="205"/>
      <c r="H80" s="206" t="s">
        <v>133</v>
      </c>
      <c r="I80" s="207"/>
      <c r="J80" s="208">
        <v>584</v>
      </c>
      <c r="K80" s="208">
        <v>563</v>
      </c>
      <c r="L80" s="208">
        <v>507</v>
      </c>
      <c r="M80" s="208">
        <v>367</v>
      </c>
      <c r="N80" s="208">
        <v>471</v>
      </c>
      <c r="O80" s="208">
        <v>414</v>
      </c>
      <c r="P80" s="208">
        <v>307</v>
      </c>
      <c r="Q80" s="72">
        <v>236</v>
      </c>
      <c r="R80" s="72">
        <v>258</v>
      </c>
      <c r="S80" s="72">
        <v>253</v>
      </c>
      <c r="T80" s="510">
        <v>281</v>
      </c>
    </row>
    <row r="81" spans="4:20" ht="13.5" thickBot="1" x14ac:dyDescent="0.25">
      <c r="D81" s="204"/>
      <c r="E81" s="205"/>
      <c r="F81" s="205" t="s">
        <v>134</v>
      </c>
      <c r="G81" s="205"/>
      <c r="H81" s="206" t="s">
        <v>135</v>
      </c>
      <c r="I81" s="207"/>
      <c r="J81" s="209">
        <v>382</v>
      </c>
      <c r="K81" s="209">
        <v>343</v>
      </c>
      <c r="L81" s="209">
        <v>431</v>
      </c>
      <c r="M81" s="209">
        <v>381</v>
      </c>
      <c r="N81" s="209">
        <v>222</v>
      </c>
      <c r="O81" s="209">
        <v>296</v>
      </c>
      <c r="P81" s="209">
        <v>337</v>
      </c>
      <c r="Q81" s="147">
        <v>282</v>
      </c>
      <c r="R81" s="147">
        <v>284</v>
      </c>
      <c r="S81" s="147">
        <v>222</v>
      </c>
      <c r="T81" s="514">
        <v>273</v>
      </c>
    </row>
    <row r="82" spans="4:20" x14ac:dyDescent="0.2">
      <c r="D82" s="84"/>
      <c r="E82" s="85" t="s">
        <v>136</v>
      </c>
      <c r="F82" s="85"/>
      <c r="G82" s="85"/>
      <c r="H82" s="86" t="s">
        <v>137</v>
      </c>
      <c r="I82" s="87"/>
      <c r="J82" s="126">
        <v>1737</v>
      </c>
      <c r="K82" s="126">
        <v>1473</v>
      </c>
      <c r="L82" s="126">
        <v>1251</v>
      </c>
      <c r="M82" s="126">
        <v>1129</v>
      </c>
      <c r="N82" s="126">
        <v>1071</v>
      </c>
      <c r="O82" s="126">
        <v>860</v>
      </c>
      <c r="P82" s="126">
        <v>683</v>
      </c>
      <c r="Q82" s="88">
        <v>513</v>
      </c>
      <c r="R82" s="88">
        <v>494</v>
      </c>
      <c r="S82" s="88">
        <v>504</v>
      </c>
      <c r="T82" s="513">
        <v>567</v>
      </c>
    </row>
    <row r="83" spans="4:20" ht="13.5" thickBot="1" x14ac:dyDescent="0.25">
      <c r="D83" s="228"/>
      <c r="E83" s="229"/>
      <c r="F83" s="229" t="s">
        <v>138</v>
      </c>
      <c r="G83" s="229"/>
      <c r="H83" s="230" t="s">
        <v>139</v>
      </c>
      <c r="I83" s="231"/>
      <c r="J83" s="209">
        <v>1737</v>
      </c>
      <c r="K83" s="209">
        <v>1473</v>
      </c>
      <c r="L83" s="209">
        <v>1251</v>
      </c>
      <c r="M83" s="209">
        <v>1129</v>
      </c>
      <c r="N83" s="209">
        <v>1071</v>
      </c>
      <c r="O83" s="209">
        <v>860</v>
      </c>
      <c r="P83" s="209">
        <v>683</v>
      </c>
      <c r="Q83" s="147">
        <v>513</v>
      </c>
      <c r="R83" s="147">
        <v>494</v>
      </c>
      <c r="S83" s="147">
        <v>504</v>
      </c>
      <c r="T83" s="514">
        <v>567</v>
      </c>
    </row>
    <row r="84" spans="4:20" ht="13.5" x14ac:dyDescent="0.25">
      <c r="D84" s="52" t="s">
        <v>67</v>
      </c>
      <c r="E84" s="53"/>
      <c r="F84" s="53"/>
      <c r="G84" s="53"/>
      <c r="H84" s="53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61" t="s">
        <v>251</v>
      </c>
    </row>
    <row r="85" spans="4:20" ht="13.9" customHeight="1" x14ac:dyDescent="0.2">
      <c r="D85" s="42"/>
      <c r="E85" s="794" t="s">
        <v>306</v>
      </c>
      <c r="F85" s="794"/>
      <c r="G85" s="794"/>
      <c r="H85" s="794"/>
      <c r="I85" s="794"/>
      <c r="J85" s="794"/>
      <c r="K85" s="794"/>
      <c r="L85" s="794"/>
      <c r="M85" s="794"/>
      <c r="N85" s="794"/>
      <c r="O85" s="794"/>
      <c r="P85" s="794"/>
      <c r="Q85" s="794"/>
      <c r="R85" s="794"/>
      <c r="S85" s="794"/>
      <c r="T85" s="794"/>
    </row>
    <row r="87" spans="4:20" x14ac:dyDescent="0.2">
      <c r="E87" s="400"/>
    </row>
  </sheetData>
  <mergeCells count="13">
    <mergeCell ref="E85:T85"/>
    <mergeCell ref="D7:I11"/>
    <mergeCell ref="L7:L10"/>
    <mergeCell ref="K7:K10"/>
    <mergeCell ref="J7:J10"/>
    <mergeCell ref="T7:T10"/>
    <mergeCell ref="M7:M10"/>
    <mergeCell ref="N7:N10"/>
    <mergeCell ref="O7:O10"/>
    <mergeCell ref="S7:S10"/>
    <mergeCell ref="P7:P10"/>
    <mergeCell ref="Q7:Q10"/>
    <mergeCell ref="R7:R10"/>
  </mergeCells>
  <phoneticPr fontId="0" type="noConversion"/>
  <conditionalFormatting sqref="D6">
    <cfRule type="cellIs" dxfId="29" priority="4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28" priority="2" stopIfTrue="1">
      <formula>#REF!=" "</formula>
    </cfRule>
  </conditionalFormatting>
  <conditionalFormatting sqref="T84">
    <cfRule type="expression" dxfId="27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5">
    <pageSetUpPr autoPageBreaks="0"/>
  </sheetPr>
  <dimension ref="B1:T87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4" hidden="1" customWidth="1"/>
    <col min="3" max="3" width="1.7109375" style="44" customWidth="1"/>
    <col min="4" max="4" width="1.140625" style="44" customWidth="1"/>
    <col min="5" max="6" width="1.7109375" style="44" customWidth="1"/>
    <col min="7" max="7" width="15.7109375" style="44" customWidth="1"/>
    <col min="8" max="8" width="5.7109375" style="44" customWidth="1"/>
    <col min="9" max="9" width="2.5703125" style="44" customWidth="1"/>
    <col min="10" max="20" width="8.140625" style="44" customWidth="1"/>
    <col min="21" max="23" width="10.42578125" style="44" customWidth="1"/>
    <col min="24" max="16384" width="9.140625" style="44"/>
  </cols>
  <sheetData>
    <row r="1" spans="2:20" hidden="1" x14ac:dyDescent="0.2"/>
    <row r="2" spans="2:20" hidden="1" x14ac:dyDescent="0.2"/>
    <row r="3" spans="2:20" ht="9" customHeight="1" x14ac:dyDescent="0.2">
      <c r="C3" s="43"/>
    </row>
    <row r="4" spans="2:20" s="45" customFormat="1" ht="15.75" x14ac:dyDescent="0.2">
      <c r="D4" s="15" t="s">
        <v>148</v>
      </c>
      <c r="E4" s="46"/>
      <c r="F4" s="46"/>
      <c r="G4" s="46"/>
      <c r="H4" s="15" t="s">
        <v>141</v>
      </c>
      <c r="I4" s="15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</row>
    <row r="5" spans="2:20" s="45" customFormat="1" ht="15.75" x14ac:dyDescent="0.2">
      <c r="B5" s="232">
        <v>18</v>
      </c>
      <c r="D5" s="54" t="s">
        <v>325</v>
      </c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</row>
    <row r="6" spans="2:20" s="48" customFormat="1" ht="21" customHeight="1" thickBot="1" x14ac:dyDescent="0.25">
      <c r="D6" s="16"/>
      <c r="E6" s="49"/>
      <c r="F6" s="49"/>
      <c r="G6" s="49"/>
      <c r="H6" s="49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17"/>
    </row>
    <row r="7" spans="2:20" ht="6" customHeight="1" x14ac:dyDescent="0.2">
      <c r="C7" s="20"/>
      <c r="D7" s="795" t="s">
        <v>159</v>
      </c>
      <c r="E7" s="796"/>
      <c r="F7" s="796"/>
      <c r="G7" s="796"/>
      <c r="H7" s="796"/>
      <c r="I7" s="797"/>
      <c r="J7" s="804" t="s">
        <v>249</v>
      </c>
      <c r="K7" s="804" t="s">
        <v>255</v>
      </c>
      <c r="L7" s="804" t="s">
        <v>258</v>
      </c>
      <c r="M7" s="804" t="s">
        <v>262</v>
      </c>
      <c r="N7" s="804" t="s">
        <v>264</v>
      </c>
      <c r="O7" s="804" t="s">
        <v>272</v>
      </c>
      <c r="P7" s="804" t="s">
        <v>276</v>
      </c>
      <c r="Q7" s="804" t="s">
        <v>295</v>
      </c>
      <c r="R7" s="804" t="s">
        <v>296</v>
      </c>
      <c r="S7" s="804" t="s">
        <v>304</v>
      </c>
      <c r="T7" s="818" t="s">
        <v>313</v>
      </c>
    </row>
    <row r="8" spans="2:20" ht="6" customHeight="1" x14ac:dyDescent="0.2">
      <c r="C8" s="20"/>
      <c r="D8" s="798"/>
      <c r="E8" s="799"/>
      <c r="F8" s="799"/>
      <c r="G8" s="799"/>
      <c r="H8" s="799"/>
      <c r="I8" s="800"/>
      <c r="J8" s="805"/>
      <c r="K8" s="805"/>
      <c r="L8" s="805"/>
      <c r="M8" s="805"/>
      <c r="N8" s="805"/>
      <c r="O8" s="805"/>
      <c r="P8" s="805"/>
      <c r="Q8" s="805"/>
      <c r="R8" s="805"/>
      <c r="S8" s="805"/>
      <c r="T8" s="819"/>
    </row>
    <row r="9" spans="2:20" ht="6" customHeight="1" x14ac:dyDescent="0.2">
      <c r="C9" s="20"/>
      <c r="D9" s="798"/>
      <c r="E9" s="799"/>
      <c r="F9" s="799"/>
      <c r="G9" s="799"/>
      <c r="H9" s="799"/>
      <c r="I9" s="800"/>
      <c r="J9" s="805"/>
      <c r="K9" s="805"/>
      <c r="L9" s="805"/>
      <c r="M9" s="805"/>
      <c r="N9" s="805"/>
      <c r="O9" s="805"/>
      <c r="P9" s="805"/>
      <c r="Q9" s="805"/>
      <c r="R9" s="805"/>
      <c r="S9" s="805"/>
      <c r="T9" s="819"/>
    </row>
    <row r="10" spans="2:20" ht="6" customHeight="1" x14ac:dyDescent="0.2">
      <c r="C10" s="20"/>
      <c r="D10" s="798"/>
      <c r="E10" s="799"/>
      <c r="F10" s="799"/>
      <c r="G10" s="799"/>
      <c r="H10" s="799"/>
      <c r="I10" s="800"/>
      <c r="J10" s="805"/>
      <c r="K10" s="805"/>
      <c r="L10" s="805"/>
      <c r="M10" s="805"/>
      <c r="N10" s="805"/>
      <c r="O10" s="805"/>
      <c r="P10" s="805"/>
      <c r="Q10" s="805"/>
      <c r="R10" s="805"/>
      <c r="S10" s="805"/>
      <c r="T10" s="819"/>
    </row>
    <row r="11" spans="2:20" ht="15" customHeight="1" thickBot="1" x14ac:dyDescent="0.25">
      <c r="C11" s="20"/>
      <c r="D11" s="801"/>
      <c r="E11" s="802"/>
      <c r="F11" s="802"/>
      <c r="G11" s="802"/>
      <c r="H11" s="802"/>
      <c r="I11" s="803"/>
      <c r="J11" s="18"/>
      <c r="K11" s="97"/>
      <c r="L11" s="97"/>
      <c r="M11" s="97"/>
      <c r="N11" s="97"/>
      <c r="O11" s="97"/>
      <c r="P11" s="97"/>
      <c r="Q11" s="18"/>
      <c r="R11" s="18"/>
      <c r="S11" s="18"/>
      <c r="T11" s="124"/>
    </row>
    <row r="12" spans="2:20" ht="14.25" thickTop="1" thickBot="1" x14ac:dyDescent="0.25">
      <c r="C12" s="20"/>
      <c r="D12" s="81" t="s">
        <v>94</v>
      </c>
      <c r="E12" s="749"/>
      <c r="F12" s="749"/>
      <c r="G12" s="749"/>
      <c r="H12" s="749"/>
      <c r="I12" s="749"/>
      <c r="J12" s="752"/>
      <c r="K12" s="761"/>
      <c r="L12" s="761"/>
      <c r="M12" s="761"/>
      <c r="N12" s="761"/>
      <c r="O12" s="761"/>
      <c r="P12" s="761"/>
      <c r="Q12" s="761"/>
      <c r="R12" s="761"/>
      <c r="S12" s="761"/>
      <c r="T12" s="762"/>
    </row>
    <row r="13" spans="2:20" ht="13.5" thickBot="1" x14ac:dyDescent="0.25">
      <c r="C13" s="20"/>
      <c r="D13" s="382"/>
      <c r="E13" s="383" t="s">
        <v>95</v>
      </c>
      <c r="F13" s="383"/>
      <c r="G13" s="383"/>
      <c r="H13" s="384" t="s">
        <v>96</v>
      </c>
      <c r="I13" s="385"/>
      <c r="J13" s="386">
        <v>106816</v>
      </c>
      <c r="K13" s="387">
        <v>101055</v>
      </c>
      <c r="L13" s="387">
        <v>90076</v>
      </c>
      <c r="M13" s="387">
        <v>83822</v>
      </c>
      <c r="N13" s="387">
        <v>78385</v>
      </c>
      <c r="O13" s="387">
        <v>78602</v>
      </c>
      <c r="P13" s="387">
        <v>78056</v>
      </c>
      <c r="Q13" s="387">
        <v>79477</v>
      </c>
      <c r="R13" s="387">
        <v>84462</v>
      </c>
      <c r="S13" s="387">
        <v>90012</v>
      </c>
      <c r="T13" s="399" t="s">
        <v>41</v>
      </c>
    </row>
    <row r="14" spans="2:20" ht="13.5" thickTop="1" x14ac:dyDescent="0.2">
      <c r="C14" s="20"/>
      <c r="D14" s="197"/>
      <c r="E14" s="198" t="s">
        <v>97</v>
      </c>
      <c r="F14" s="198"/>
      <c r="G14" s="198"/>
      <c r="H14" s="199" t="s">
        <v>98</v>
      </c>
      <c r="I14" s="200"/>
      <c r="J14" s="201">
        <v>13100</v>
      </c>
      <c r="K14" s="202">
        <v>12336</v>
      </c>
      <c r="L14" s="202">
        <v>11350</v>
      </c>
      <c r="M14" s="202">
        <v>10778</v>
      </c>
      <c r="N14" s="202">
        <v>10155</v>
      </c>
      <c r="O14" s="202">
        <v>10481</v>
      </c>
      <c r="P14" s="202">
        <v>10697</v>
      </c>
      <c r="Q14" s="202">
        <v>11433</v>
      </c>
      <c r="R14" s="202">
        <v>12589</v>
      </c>
      <c r="S14" s="202">
        <v>13376</v>
      </c>
      <c r="T14" s="203" t="s">
        <v>41</v>
      </c>
    </row>
    <row r="15" spans="2:20" ht="13.5" thickBot="1" x14ac:dyDescent="0.25">
      <c r="C15" s="20"/>
      <c r="D15" s="204"/>
      <c r="E15" s="205"/>
      <c r="F15" s="205" t="s">
        <v>99</v>
      </c>
      <c r="G15" s="205"/>
      <c r="H15" s="206" t="s">
        <v>100</v>
      </c>
      <c r="I15" s="207"/>
      <c r="J15" s="72">
        <v>13100</v>
      </c>
      <c r="K15" s="208">
        <v>12336</v>
      </c>
      <c r="L15" s="208">
        <v>11350</v>
      </c>
      <c r="M15" s="208">
        <v>10778</v>
      </c>
      <c r="N15" s="208">
        <v>10155</v>
      </c>
      <c r="O15" s="208">
        <v>10481</v>
      </c>
      <c r="P15" s="208">
        <v>10697</v>
      </c>
      <c r="Q15" s="208">
        <v>11433</v>
      </c>
      <c r="R15" s="208">
        <v>12589</v>
      </c>
      <c r="S15" s="208">
        <v>13376</v>
      </c>
      <c r="T15" s="663" t="s">
        <v>41</v>
      </c>
    </row>
    <row r="16" spans="2:20" x14ac:dyDescent="0.2">
      <c r="C16" s="20"/>
      <c r="D16" s="84"/>
      <c r="E16" s="85" t="s">
        <v>101</v>
      </c>
      <c r="F16" s="85"/>
      <c r="G16" s="85"/>
      <c r="H16" s="86" t="s">
        <v>102</v>
      </c>
      <c r="I16" s="87"/>
      <c r="J16" s="88">
        <v>9573</v>
      </c>
      <c r="K16" s="126">
        <v>9261</v>
      </c>
      <c r="L16" s="126">
        <v>8419</v>
      </c>
      <c r="M16" s="126">
        <v>8014</v>
      </c>
      <c r="N16" s="126">
        <v>7372</v>
      </c>
      <c r="O16" s="126">
        <v>7675</v>
      </c>
      <c r="P16" s="126">
        <v>7251</v>
      </c>
      <c r="Q16" s="126">
        <v>7268</v>
      </c>
      <c r="R16" s="126">
        <v>7901</v>
      </c>
      <c r="S16" s="126">
        <v>8385</v>
      </c>
      <c r="T16" s="252" t="s">
        <v>41</v>
      </c>
    </row>
    <row r="17" spans="3:20" ht="13.5" thickBot="1" x14ac:dyDescent="0.25">
      <c r="C17" s="20"/>
      <c r="D17" s="204"/>
      <c r="E17" s="205"/>
      <c r="F17" s="205" t="s">
        <v>103</v>
      </c>
      <c r="G17" s="205"/>
      <c r="H17" s="206" t="s">
        <v>104</v>
      </c>
      <c r="I17" s="207"/>
      <c r="J17" s="147">
        <v>9573</v>
      </c>
      <c r="K17" s="209">
        <v>9261</v>
      </c>
      <c r="L17" s="209">
        <v>8419</v>
      </c>
      <c r="M17" s="209">
        <v>8014</v>
      </c>
      <c r="N17" s="209">
        <v>7372</v>
      </c>
      <c r="O17" s="209">
        <v>7675</v>
      </c>
      <c r="P17" s="209">
        <v>7251</v>
      </c>
      <c r="Q17" s="209">
        <v>7268</v>
      </c>
      <c r="R17" s="209">
        <v>7901</v>
      </c>
      <c r="S17" s="209">
        <v>8385</v>
      </c>
      <c r="T17" s="767" t="s">
        <v>41</v>
      </c>
    </row>
    <row r="18" spans="3:20" x14ac:dyDescent="0.2">
      <c r="C18" s="20"/>
      <c r="D18" s="84"/>
      <c r="E18" s="85" t="s">
        <v>105</v>
      </c>
      <c r="F18" s="85"/>
      <c r="G18" s="85"/>
      <c r="H18" s="86" t="s">
        <v>106</v>
      </c>
      <c r="I18" s="87"/>
      <c r="J18" s="88">
        <v>12422</v>
      </c>
      <c r="K18" s="126">
        <v>11761</v>
      </c>
      <c r="L18" s="126">
        <v>10599</v>
      </c>
      <c r="M18" s="126">
        <v>9450</v>
      </c>
      <c r="N18" s="126">
        <v>8995</v>
      </c>
      <c r="O18" s="126">
        <v>8921</v>
      </c>
      <c r="P18" s="126">
        <v>8947</v>
      </c>
      <c r="Q18" s="126">
        <v>9201</v>
      </c>
      <c r="R18" s="126">
        <v>9963</v>
      </c>
      <c r="S18" s="126">
        <v>10491</v>
      </c>
      <c r="T18" s="252" t="s">
        <v>41</v>
      </c>
    </row>
    <row r="19" spans="3:20" x14ac:dyDescent="0.2">
      <c r="C19" s="20"/>
      <c r="D19" s="204"/>
      <c r="E19" s="205"/>
      <c r="F19" s="205" t="s">
        <v>107</v>
      </c>
      <c r="G19" s="205"/>
      <c r="H19" s="206" t="s">
        <v>108</v>
      </c>
      <c r="I19" s="207"/>
      <c r="J19" s="72">
        <v>7109</v>
      </c>
      <c r="K19" s="208">
        <v>6759</v>
      </c>
      <c r="L19" s="208">
        <v>5960</v>
      </c>
      <c r="M19" s="208">
        <v>5400</v>
      </c>
      <c r="N19" s="208">
        <v>5114</v>
      </c>
      <c r="O19" s="208">
        <v>5077</v>
      </c>
      <c r="P19" s="208">
        <v>4959</v>
      </c>
      <c r="Q19" s="208">
        <v>5112</v>
      </c>
      <c r="R19" s="208">
        <v>5516</v>
      </c>
      <c r="S19" s="208">
        <v>5695</v>
      </c>
      <c r="T19" s="663" t="s">
        <v>41</v>
      </c>
    </row>
    <row r="20" spans="3:20" ht="13.5" thickBot="1" x14ac:dyDescent="0.25">
      <c r="C20" s="20"/>
      <c r="D20" s="204"/>
      <c r="E20" s="205"/>
      <c r="F20" s="205" t="s">
        <v>109</v>
      </c>
      <c r="G20" s="205"/>
      <c r="H20" s="206" t="s">
        <v>110</v>
      </c>
      <c r="I20" s="207"/>
      <c r="J20" s="147">
        <v>5313</v>
      </c>
      <c r="K20" s="209">
        <v>5002</v>
      </c>
      <c r="L20" s="209">
        <v>4639</v>
      </c>
      <c r="M20" s="209">
        <v>4050</v>
      </c>
      <c r="N20" s="209">
        <v>3881</v>
      </c>
      <c r="O20" s="209">
        <v>3844</v>
      </c>
      <c r="P20" s="209">
        <v>3988</v>
      </c>
      <c r="Q20" s="209">
        <v>4089</v>
      </c>
      <c r="R20" s="209">
        <v>4447</v>
      </c>
      <c r="S20" s="209">
        <v>4796</v>
      </c>
      <c r="T20" s="767" t="s">
        <v>41</v>
      </c>
    </row>
    <row r="21" spans="3:20" x14ac:dyDescent="0.2">
      <c r="C21" s="20"/>
      <c r="D21" s="84"/>
      <c r="E21" s="85" t="s">
        <v>111</v>
      </c>
      <c r="F21" s="85"/>
      <c r="G21" s="85"/>
      <c r="H21" s="86" t="s">
        <v>112</v>
      </c>
      <c r="I21" s="87"/>
      <c r="J21" s="88">
        <v>10157</v>
      </c>
      <c r="K21" s="126">
        <v>9624</v>
      </c>
      <c r="L21" s="126">
        <v>8523</v>
      </c>
      <c r="M21" s="126">
        <v>7594</v>
      </c>
      <c r="N21" s="126">
        <v>7092</v>
      </c>
      <c r="O21" s="126">
        <v>7182</v>
      </c>
      <c r="P21" s="126">
        <v>7026</v>
      </c>
      <c r="Q21" s="126">
        <v>7386</v>
      </c>
      <c r="R21" s="126">
        <v>7767</v>
      </c>
      <c r="S21" s="126">
        <v>8557</v>
      </c>
      <c r="T21" s="252" t="s">
        <v>41</v>
      </c>
    </row>
    <row r="22" spans="3:20" x14ac:dyDescent="0.2">
      <c r="C22" s="20"/>
      <c r="D22" s="204"/>
      <c r="E22" s="205"/>
      <c r="F22" s="205" t="s">
        <v>113</v>
      </c>
      <c r="G22" s="205"/>
      <c r="H22" s="206" t="s">
        <v>114</v>
      </c>
      <c r="I22" s="207"/>
      <c r="J22" s="72">
        <v>2581</v>
      </c>
      <c r="K22" s="208">
        <v>2469</v>
      </c>
      <c r="L22" s="208">
        <v>2218</v>
      </c>
      <c r="M22" s="208">
        <v>1881</v>
      </c>
      <c r="N22" s="208">
        <v>1713</v>
      </c>
      <c r="O22" s="208">
        <v>1801</v>
      </c>
      <c r="P22" s="208">
        <v>1685</v>
      </c>
      <c r="Q22" s="208">
        <v>1782</v>
      </c>
      <c r="R22" s="208">
        <v>1856</v>
      </c>
      <c r="S22" s="208">
        <v>2075</v>
      </c>
      <c r="T22" s="663" t="s">
        <v>41</v>
      </c>
    </row>
    <row r="23" spans="3:20" ht="13.5" thickBot="1" x14ac:dyDescent="0.25">
      <c r="C23" s="20"/>
      <c r="D23" s="204"/>
      <c r="E23" s="205"/>
      <c r="F23" s="205" t="s">
        <v>115</v>
      </c>
      <c r="G23" s="205"/>
      <c r="H23" s="206" t="s">
        <v>116</v>
      </c>
      <c r="I23" s="207"/>
      <c r="J23" s="147">
        <v>7576</v>
      </c>
      <c r="K23" s="209">
        <v>7155</v>
      </c>
      <c r="L23" s="209">
        <v>6305</v>
      </c>
      <c r="M23" s="209">
        <v>5713</v>
      </c>
      <c r="N23" s="209">
        <v>5379</v>
      </c>
      <c r="O23" s="209">
        <v>5381</v>
      </c>
      <c r="P23" s="209">
        <v>5341</v>
      </c>
      <c r="Q23" s="209">
        <v>5604</v>
      </c>
      <c r="R23" s="209">
        <v>5911</v>
      </c>
      <c r="S23" s="209">
        <v>6482</v>
      </c>
      <c r="T23" s="767" t="s">
        <v>41</v>
      </c>
    </row>
    <row r="24" spans="3:20" x14ac:dyDescent="0.2">
      <c r="C24" s="20"/>
      <c r="D24" s="84"/>
      <c r="E24" s="85" t="s">
        <v>117</v>
      </c>
      <c r="F24" s="85"/>
      <c r="G24" s="85"/>
      <c r="H24" s="86" t="s">
        <v>118</v>
      </c>
      <c r="I24" s="87"/>
      <c r="J24" s="88">
        <v>15388</v>
      </c>
      <c r="K24" s="126">
        <v>14690</v>
      </c>
      <c r="L24" s="126">
        <v>12975</v>
      </c>
      <c r="M24" s="126">
        <v>12269</v>
      </c>
      <c r="N24" s="126">
        <v>11338</v>
      </c>
      <c r="O24" s="126">
        <v>11395</v>
      </c>
      <c r="P24" s="126">
        <v>11524</v>
      </c>
      <c r="Q24" s="126">
        <v>11427</v>
      </c>
      <c r="R24" s="126">
        <v>11977</v>
      </c>
      <c r="S24" s="126">
        <v>12659</v>
      </c>
      <c r="T24" s="252" t="s">
        <v>41</v>
      </c>
    </row>
    <row r="25" spans="3:20" x14ac:dyDescent="0.2">
      <c r="C25" s="20"/>
      <c r="D25" s="204"/>
      <c r="E25" s="205"/>
      <c r="F25" s="205" t="s">
        <v>119</v>
      </c>
      <c r="G25" s="205"/>
      <c r="H25" s="206" t="s">
        <v>120</v>
      </c>
      <c r="I25" s="207"/>
      <c r="J25" s="72">
        <v>3601</v>
      </c>
      <c r="K25" s="208">
        <v>3416</v>
      </c>
      <c r="L25" s="208">
        <v>3229</v>
      </c>
      <c r="M25" s="208">
        <v>2958</v>
      </c>
      <c r="N25" s="208">
        <v>2818</v>
      </c>
      <c r="O25" s="208">
        <v>2727</v>
      </c>
      <c r="P25" s="208">
        <v>2852</v>
      </c>
      <c r="Q25" s="208">
        <v>2819</v>
      </c>
      <c r="R25" s="208">
        <v>3026</v>
      </c>
      <c r="S25" s="208">
        <v>3207</v>
      </c>
      <c r="T25" s="663" t="s">
        <v>41</v>
      </c>
    </row>
    <row r="26" spans="3:20" x14ac:dyDescent="0.2">
      <c r="C26" s="20"/>
      <c r="D26" s="204"/>
      <c r="E26" s="205"/>
      <c r="F26" s="205" t="s">
        <v>121</v>
      </c>
      <c r="G26" s="205"/>
      <c r="H26" s="206" t="s">
        <v>122</v>
      </c>
      <c r="I26" s="207"/>
      <c r="J26" s="72">
        <v>6328</v>
      </c>
      <c r="K26" s="208">
        <v>6063</v>
      </c>
      <c r="L26" s="208">
        <v>5069</v>
      </c>
      <c r="M26" s="208">
        <v>5138</v>
      </c>
      <c r="N26" s="208">
        <v>4548</v>
      </c>
      <c r="O26" s="208">
        <v>4536</v>
      </c>
      <c r="P26" s="208">
        <v>4600</v>
      </c>
      <c r="Q26" s="208">
        <v>4429</v>
      </c>
      <c r="R26" s="208">
        <v>4592</v>
      </c>
      <c r="S26" s="208">
        <v>4712</v>
      </c>
      <c r="T26" s="663" t="s">
        <v>41</v>
      </c>
    </row>
    <row r="27" spans="3:20" ht="13.5" thickBot="1" x14ac:dyDescent="0.25">
      <c r="C27" s="20"/>
      <c r="D27" s="204"/>
      <c r="E27" s="205"/>
      <c r="F27" s="205" t="s">
        <v>123</v>
      </c>
      <c r="G27" s="205"/>
      <c r="H27" s="206" t="s">
        <v>124</v>
      </c>
      <c r="I27" s="207"/>
      <c r="J27" s="147">
        <v>5459</v>
      </c>
      <c r="K27" s="209">
        <v>5211</v>
      </c>
      <c r="L27" s="209">
        <v>4677</v>
      </c>
      <c r="M27" s="209">
        <v>4173</v>
      </c>
      <c r="N27" s="209">
        <v>3972</v>
      </c>
      <c r="O27" s="209">
        <v>4132</v>
      </c>
      <c r="P27" s="209">
        <v>4072</v>
      </c>
      <c r="Q27" s="209">
        <v>4179</v>
      </c>
      <c r="R27" s="209">
        <v>4359</v>
      </c>
      <c r="S27" s="209">
        <v>4740</v>
      </c>
      <c r="T27" s="767" t="s">
        <v>41</v>
      </c>
    </row>
    <row r="28" spans="3:20" x14ac:dyDescent="0.2">
      <c r="C28" s="20"/>
      <c r="D28" s="84"/>
      <c r="E28" s="85" t="s">
        <v>125</v>
      </c>
      <c r="F28" s="85"/>
      <c r="G28" s="85"/>
      <c r="H28" s="86" t="s">
        <v>126</v>
      </c>
      <c r="I28" s="87"/>
      <c r="J28" s="88">
        <v>18370</v>
      </c>
      <c r="K28" s="126">
        <v>17330</v>
      </c>
      <c r="L28" s="126">
        <v>15340</v>
      </c>
      <c r="M28" s="126">
        <v>14381</v>
      </c>
      <c r="N28" s="126">
        <v>13670</v>
      </c>
      <c r="O28" s="126">
        <v>13540</v>
      </c>
      <c r="P28" s="126">
        <v>13415</v>
      </c>
      <c r="Q28" s="126">
        <v>13483</v>
      </c>
      <c r="R28" s="126">
        <v>13860</v>
      </c>
      <c r="S28" s="126">
        <v>15057</v>
      </c>
      <c r="T28" s="252" t="s">
        <v>41</v>
      </c>
    </row>
    <row r="29" spans="3:20" x14ac:dyDescent="0.2">
      <c r="C29" s="20"/>
      <c r="D29" s="204"/>
      <c r="E29" s="205"/>
      <c r="F29" s="205" t="s">
        <v>257</v>
      </c>
      <c r="G29" s="205"/>
      <c r="H29" s="206" t="s">
        <v>127</v>
      </c>
      <c r="I29" s="207"/>
      <c r="J29" s="72">
        <v>5903</v>
      </c>
      <c r="K29" s="208">
        <v>5643</v>
      </c>
      <c r="L29" s="208">
        <v>4988</v>
      </c>
      <c r="M29" s="208">
        <v>4843</v>
      </c>
      <c r="N29" s="208">
        <v>4846</v>
      </c>
      <c r="O29" s="208">
        <v>4675</v>
      </c>
      <c r="P29" s="208">
        <v>4631</v>
      </c>
      <c r="Q29" s="208">
        <v>4569</v>
      </c>
      <c r="R29" s="208">
        <v>4755</v>
      </c>
      <c r="S29" s="208">
        <v>5081</v>
      </c>
      <c r="T29" s="663" t="s">
        <v>41</v>
      </c>
    </row>
    <row r="30" spans="3:20" ht="13.5" thickBot="1" x14ac:dyDescent="0.25">
      <c r="C30" s="20"/>
      <c r="D30" s="204"/>
      <c r="E30" s="205"/>
      <c r="F30" s="205" t="s">
        <v>128</v>
      </c>
      <c r="G30" s="205"/>
      <c r="H30" s="206" t="s">
        <v>129</v>
      </c>
      <c r="I30" s="207"/>
      <c r="J30" s="147">
        <v>12467</v>
      </c>
      <c r="K30" s="209">
        <v>11687</v>
      </c>
      <c r="L30" s="209">
        <v>10352</v>
      </c>
      <c r="M30" s="209">
        <v>9538</v>
      </c>
      <c r="N30" s="209">
        <v>8824</v>
      </c>
      <c r="O30" s="209">
        <v>8865</v>
      </c>
      <c r="P30" s="209">
        <v>8784</v>
      </c>
      <c r="Q30" s="209">
        <v>8914</v>
      </c>
      <c r="R30" s="209">
        <v>9105</v>
      </c>
      <c r="S30" s="209">
        <v>9976</v>
      </c>
      <c r="T30" s="767" t="s">
        <v>41</v>
      </c>
    </row>
    <row r="31" spans="3:20" x14ac:dyDescent="0.2">
      <c r="C31" s="20"/>
      <c r="D31" s="84"/>
      <c r="E31" s="85" t="s">
        <v>130</v>
      </c>
      <c r="F31" s="85"/>
      <c r="G31" s="85"/>
      <c r="H31" s="86" t="s">
        <v>131</v>
      </c>
      <c r="I31" s="87"/>
      <c r="J31" s="88">
        <v>14084</v>
      </c>
      <c r="K31" s="126">
        <v>13316</v>
      </c>
      <c r="L31" s="126">
        <v>11731</v>
      </c>
      <c r="M31" s="126">
        <v>10846</v>
      </c>
      <c r="N31" s="126">
        <v>10274</v>
      </c>
      <c r="O31" s="126">
        <v>10190</v>
      </c>
      <c r="P31" s="126">
        <v>10133</v>
      </c>
      <c r="Q31" s="126">
        <v>10200</v>
      </c>
      <c r="R31" s="126">
        <v>10871</v>
      </c>
      <c r="S31" s="126">
        <v>11409</v>
      </c>
      <c r="T31" s="252" t="s">
        <v>41</v>
      </c>
    </row>
    <row r="32" spans="3:20" x14ac:dyDescent="0.2">
      <c r="C32" s="20"/>
      <c r="D32" s="204"/>
      <c r="E32" s="205"/>
      <c r="F32" s="205" t="s">
        <v>132</v>
      </c>
      <c r="G32" s="205"/>
      <c r="H32" s="206" t="s">
        <v>133</v>
      </c>
      <c r="I32" s="207"/>
      <c r="J32" s="72">
        <v>6973</v>
      </c>
      <c r="K32" s="208">
        <v>6624</v>
      </c>
      <c r="L32" s="208">
        <v>6029</v>
      </c>
      <c r="M32" s="208">
        <v>5535</v>
      </c>
      <c r="N32" s="208">
        <v>5315</v>
      </c>
      <c r="O32" s="208">
        <v>5255</v>
      </c>
      <c r="P32" s="208">
        <v>5200</v>
      </c>
      <c r="Q32" s="208">
        <v>5198</v>
      </c>
      <c r="R32" s="208">
        <v>5507</v>
      </c>
      <c r="S32" s="208">
        <v>5929</v>
      </c>
      <c r="T32" s="663" t="s">
        <v>41</v>
      </c>
    </row>
    <row r="33" spans="3:20" ht="13.5" thickBot="1" x14ac:dyDescent="0.25">
      <c r="C33" s="20"/>
      <c r="D33" s="204"/>
      <c r="E33" s="205"/>
      <c r="F33" s="205" t="s">
        <v>134</v>
      </c>
      <c r="G33" s="205"/>
      <c r="H33" s="206" t="s">
        <v>135</v>
      </c>
      <c r="I33" s="207"/>
      <c r="J33" s="147">
        <v>7111</v>
      </c>
      <c r="K33" s="209">
        <v>6692</v>
      </c>
      <c r="L33" s="209">
        <v>5702</v>
      </c>
      <c r="M33" s="209">
        <v>5311</v>
      </c>
      <c r="N33" s="209">
        <v>4959</v>
      </c>
      <c r="O33" s="209">
        <v>4935</v>
      </c>
      <c r="P33" s="209">
        <v>4933</v>
      </c>
      <c r="Q33" s="209">
        <v>5002</v>
      </c>
      <c r="R33" s="209">
        <v>5364</v>
      </c>
      <c r="S33" s="209">
        <v>5480</v>
      </c>
      <c r="T33" s="767" t="s">
        <v>41</v>
      </c>
    </row>
    <row r="34" spans="3:20" x14ac:dyDescent="0.2">
      <c r="C34" s="20"/>
      <c r="D34" s="84"/>
      <c r="E34" s="85" t="s">
        <v>136</v>
      </c>
      <c r="F34" s="85"/>
      <c r="G34" s="85"/>
      <c r="H34" s="86" t="s">
        <v>137</v>
      </c>
      <c r="I34" s="87"/>
      <c r="J34" s="88">
        <v>13722</v>
      </c>
      <c r="K34" s="126">
        <v>12737</v>
      </c>
      <c r="L34" s="126">
        <v>11139</v>
      </c>
      <c r="M34" s="126">
        <v>10490</v>
      </c>
      <c r="N34" s="126">
        <v>9489</v>
      </c>
      <c r="O34" s="126">
        <v>9218</v>
      </c>
      <c r="P34" s="126">
        <v>9063</v>
      </c>
      <c r="Q34" s="126">
        <v>9079</v>
      </c>
      <c r="R34" s="126">
        <v>9534</v>
      </c>
      <c r="S34" s="126">
        <v>10078</v>
      </c>
      <c r="T34" s="252" t="s">
        <v>41</v>
      </c>
    </row>
    <row r="35" spans="3:20" ht="13.5" thickBot="1" x14ac:dyDescent="0.25">
      <c r="D35" s="204"/>
      <c r="E35" s="205"/>
      <c r="F35" s="205" t="s">
        <v>138</v>
      </c>
      <c r="G35" s="205"/>
      <c r="H35" s="206" t="s">
        <v>139</v>
      </c>
      <c r="I35" s="207"/>
      <c r="J35" s="147">
        <v>13722</v>
      </c>
      <c r="K35" s="209">
        <v>12737</v>
      </c>
      <c r="L35" s="209">
        <v>11139</v>
      </c>
      <c r="M35" s="209">
        <v>10490</v>
      </c>
      <c r="N35" s="209">
        <v>9489</v>
      </c>
      <c r="O35" s="209">
        <v>9218</v>
      </c>
      <c r="P35" s="209">
        <v>9063</v>
      </c>
      <c r="Q35" s="209">
        <v>9079</v>
      </c>
      <c r="R35" s="209">
        <v>9534</v>
      </c>
      <c r="S35" s="209">
        <v>10078</v>
      </c>
      <c r="T35" s="767" t="s">
        <v>41</v>
      </c>
    </row>
    <row r="36" spans="3:20" ht="13.5" thickBot="1" x14ac:dyDescent="0.25">
      <c r="D36" s="73" t="s">
        <v>83</v>
      </c>
      <c r="E36" s="388"/>
      <c r="F36" s="388"/>
      <c r="G36" s="388"/>
      <c r="H36" s="388"/>
      <c r="I36" s="388"/>
      <c r="J36" s="389"/>
      <c r="K36" s="410"/>
      <c r="L36" s="410"/>
      <c r="M36" s="410"/>
      <c r="N36" s="410"/>
      <c r="O36" s="410"/>
      <c r="P36" s="410"/>
      <c r="Q36" s="410"/>
      <c r="R36" s="410"/>
      <c r="S36" s="410"/>
      <c r="T36" s="768"/>
    </row>
    <row r="37" spans="3:20" ht="13.5" thickBot="1" x14ac:dyDescent="0.25">
      <c r="D37" s="382"/>
      <c r="E37" s="383" t="s">
        <v>95</v>
      </c>
      <c r="F37" s="383"/>
      <c r="G37" s="383"/>
      <c r="H37" s="384" t="s">
        <v>96</v>
      </c>
      <c r="I37" s="385"/>
      <c r="J37" s="386">
        <v>100724</v>
      </c>
      <c r="K37" s="387">
        <v>95588</v>
      </c>
      <c r="L37" s="387">
        <v>85454</v>
      </c>
      <c r="M37" s="387">
        <v>79619</v>
      </c>
      <c r="N37" s="387">
        <v>74303</v>
      </c>
      <c r="O37" s="387">
        <v>74363</v>
      </c>
      <c r="P37" s="387">
        <v>74271</v>
      </c>
      <c r="Q37" s="387">
        <v>75432</v>
      </c>
      <c r="R37" s="387">
        <v>80350</v>
      </c>
      <c r="S37" s="387">
        <v>85489</v>
      </c>
      <c r="T37" s="399" t="s">
        <v>41</v>
      </c>
    </row>
    <row r="38" spans="3:20" ht="13.5" thickTop="1" x14ac:dyDescent="0.2">
      <c r="D38" s="197"/>
      <c r="E38" s="198" t="s">
        <v>97</v>
      </c>
      <c r="F38" s="198"/>
      <c r="G38" s="198"/>
      <c r="H38" s="199" t="s">
        <v>98</v>
      </c>
      <c r="I38" s="200"/>
      <c r="J38" s="201">
        <v>12101</v>
      </c>
      <c r="K38" s="202">
        <v>11537</v>
      </c>
      <c r="L38" s="202">
        <v>10449</v>
      </c>
      <c r="M38" s="202">
        <v>9950</v>
      </c>
      <c r="N38" s="202">
        <v>9347</v>
      </c>
      <c r="O38" s="202">
        <v>9457</v>
      </c>
      <c r="P38" s="202">
        <v>9686</v>
      </c>
      <c r="Q38" s="202">
        <v>10334</v>
      </c>
      <c r="R38" s="202">
        <v>11372</v>
      </c>
      <c r="S38" s="202">
        <v>12092</v>
      </c>
      <c r="T38" s="203" t="s">
        <v>41</v>
      </c>
    </row>
    <row r="39" spans="3:20" ht="13.5" thickBot="1" x14ac:dyDescent="0.25">
      <c r="D39" s="204"/>
      <c r="E39" s="205"/>
      <c r="F39" s="205" t="s">
        <v>99</v>
      </c>
      <c r="G39" s="205"/>
      <c r="H39" s="206" t="s">
        <v>100</v>
      </c>
      <c r="I39" s="207"/>
      <c r="J39" s="72">
        <v>12101</v>
      </c>
      <c r="K39" s="208">
        <v>11537</v>
      </c>
      <c r="L39" s="208">
        <v>10449</v>
      </c>
      <c r="M39" s="208">
        <v>9950</v>
      </c>
      <c r="N39" s="208">
        <v>9347</v>
      </c>
      <c r="O39" s="208">
        <v>9457</v>
      </c>
      <c r="P39" s="208">
        <v>9686</v>
      </c>
      <c r="Q39" s="208">
        <v>10334</v>
      </c>
      <c r="R39" s="208">
        <v>11372</v>
      </c>
      <c r="S39" s="208">
        <v>12092</v>
      </c>
      <c r="T39" s="663" t="s">
        <v>41</v>
      </c>
    </row>
    <row r="40" spans="3:20" x14ac:dyDescent="0.2">
      <c r="D40" s="84"/>
      <c r="E40" s="85" t="s">
        <v>101</v>
      </c>
      <c r="F40" s="85"/>
      <c r="G40" s="85"/>
      <c r="H40" s="86" t="s">
        <v>102</v>
      </c>
      <c r="I40" s="87"/>
      <c r="J40" s="88">
        <v>8830</v>
      </c>
      <c r="K40" s="126">
        <v>8584</v>
      </c>
      <c r="L40" s="126">
        <v>7746</v>
      </c>
      <c r="M40" s="126">
        <v>7176</v>
      </c>
      <c r="N40" s="126">
        <v>6781</v>
      </c>
      <c r="O40" s="126">
        <v>6969</v>
      </c>
      <c r="P40" s="126">
        <v>6764</v>
      </c>
      <c r="Q40" s="126">
        <v>6682</v>
      </c>
      <c r="R40" s="126">
        <v>7303</v>
      </c>
      <c r="S40" s="126">
        <v>7816</v>
      </c>
      <c r="T40" s="252" t="s">
        <v>41</v>
      </c>
    </row>
    <row r="41" spans="3:20" ht="13.5" thickBot="1" x14ac:dyDescent="0.25">
      <c r="D41" s="204"/>
      <c r="E41" s="205"/>
      <c r="F41" s="205" t="s">
        <v>103</v>
      </c>
      <c r="G41" s="205"/>
      <c r="H41" s="206" t="s">
        <v>104</v>
      </c>
      <c r="I41" s="207"/>
      <c r="J41" s="147">
        <v>8830</v>
      </c>
      <c r="K41" s="209">
        <v>8584</v>
      </c>
      <c r="L41" s="209">
        <v>7746</v>
      </c>
      <c r="M41" s="209">
        <v>7176</v>
      </c>
      <c r="N41" s="209">
        <v>6781</v>
      </c>
      <c r="O41" s="209">
        <v>6969</v>
      </c>
      <c r="P41" s="209">
        <v>6764</v>
      </c>
      <c r="Q41" s="209">
        <v>6682</v>
      </c>
      <c r="R41" s="209">
        <v>7303</v>
      </c>
      <c r="S41" s="209">
        <v>7816</v>
      </c>
      <c r="T41" s="767" t="s">
        <v>41</v>
      </c>
    </row>
    <row r="42" spans="3:20" x14ac:dyDescent="0.2">
      <c r="D42" s="84"/>
      <c r="E42" s="85" t="s">
        <v>105</v>
      </c>
      <c r="F42" s="85"/>
      <c r="G42" s="85"/>
      <c r="H42" s="86" t="s">
        <v>106</v>
      </c>
      <c r="I42" s="87"/>
      <c r="J42" s="88">
        <v>11774</v>
      </c>
      <c r="K42" s="126">
        <v>11219</v>
      </c>
      <c r="L42" s="126">
        <v>10193</v>
      </c>
      <c r="M42" s="126">
        <v>9150</v>
      </c>
      <c r="N42" s="126">
        <v>8667</v>
      </c>
      <c r="O42" s="126">
        <v>8592</v>
      </c>
      <c r="P42" s="126">
        <v>8642</v>
      </c>
      <c r="Q42" s="126">
        <v>8851</v>
      </c>
      <c r="R42" s="126">
        <v>9595</v>
      </c>
      <c r="S42" s="126">
        <v>10069</v>
      </c>
      <c r="T42" s="252" t="s">
        <v>41</v>
      </c>
    </row>
    <row r="43" spans="3:20" x14ac:dyDescent="0.2">
      <c r="D43" s="204"/>
      <c r="E43" s="205"/>
      <c r="F43" s="205" t="s">
        <v>107</v>
      </c>
      <c r="G43" s="205"/>
      <c r="H43" s="206" t="s">
        <v>108</v>
      </c>
      <c r="I43" s="207"/>
      <c r="J43" s="72">
        <v>6787</v>
      </c>
      <c r="K43" s="208">
        <v>6502</v>
      </c>
      <c r="L43" s="208">
        <v>5761</v>
      </c>
      <c r="M43" s="208">
        <v>5230</v>
      </c>
      <c r="N43" s="208">
        <v>4967</v>
      </c>
      <c r="O43" s="208">
        <v>4915</v>
      </c>
      <c r="P43" s="208">
        <v>4848</v>
      </c>
      <c r="Q43" s="208">
        <v>5003</v>
      </c>
      <c r="R43" s="208">
        <v>5401</v>
      </c>
      <c r="S43" s="208">
        <v>5534</v>
      </c>
      <c r="T43" s="663" t="s">
        <v>41</v>
      </c>
    </row>
    <row r="44" spans="3:20" ht="13.5" thickBot="1" x14ac:dyDescent="0.25">
      <c r="D44" s="204"/>
      <c r="E44" s="205"/>
      <c r="F44" s="205" t="s">
        <v>109</v>
      </c>
      <c r="G44" s="205"/>
      <c r="H44" s="206" t="s">
        <v>110</v>
      </c>
      <c r="I44" s="207"/>
      <c r="J44" s="147">
        <v>4987</v>
      </c>
      <c r="K44" s="209">
        <v>4717</v>
      </c>
      <c r="L44" s="209">
        <v>4432</v>
      </c>
      <c r="M44" s="209">
        <v>3920</v>
      </c>
      <c r="N44" s="209">
        <v>3700</v>
      </c>
      <c r="O44" s="209">
        <v>3677</v>
      </c>
      <c r="P44" s="209">
        <v>3794</v>
      </c>
      <c r="Q44" s="209">
        <v>3848</v>
      </c>
      <c r="R44" s="209">
        <v>4194</v>
      </c>
      <c r="S44" s="209">
        <v>4535</v>
      </c>
      <c r="T44" s="767" t="s">
        <v>41</v>
      </c>
    </row>
    <row r="45" spans="3:20" x14ac:dyDescent="0.2">
      <c r="D45" s="84"/>
      <c r="E45" s="85" t="s">
        <v>111</v>
      </c>
      <c r="F45" s="85"/>
      <c r="G45" s="85"/>
      <c r="H45" s="86" t="s">
        <v>112</v>
      </c>
      <c r="I45" s="87"/>
      <c r="J45" s="88">
        <v>9524</v>
      </c>
      <c r="K45" s="126">
        <v>9057</v>
      </c>
      <c r="L45" s="126">
        <v>8095</v>
      </c>
      <c r="M45" s="126">
        <v>7267</v>
      </c>
      <c r="N45" s="126">
        <v>6756</v>
      </c>
      <c r="O45" s="126">
        <v>6944</v>
      </c>
      <c r="P45" s="126">
        <v>6797</v>
      </c>
      <c r="Q45" s="126">
        <v>7138</v>
      </c>
      <c r="R45" s="126">
        <v>7537</v>
      </c>
      <c r="S45" s="126">
        <v>8218</v>
      </c>
      <c r="T45" s="252" t="s">
        <v>41</v>
      </c>
    </row>
    <row r="46" spans="3:20" x14ac:dyDescent="0.2">
      <c r="D46" s="204"/>
      <c r="E46" s="205"/>
      <c r="F46" s="205" t="s">
        <v>113</v>
      </c>
      <c r="G46" s="205"/>
      <c r="H46" s="206" t="s">
        <v>114</v>
      </c>
      <c r="I46" s="207"/>
      <c r="J46" s="72">
        <v>2449</v>
      </c>
      <c r="K46" s="208">
        <v>2326</v>
      </c>
      <c r="L46" s="208">
        <v>2135</v>
      </c>
      <c r="M46" s="208">
        <v>1813</v>
      </c>
      <c r="N46" s="208">
        <v>1655</v>
      </c>
      <c r="O46" s="208">
        <v>1771</v>
      </c>
      <c r="P46" s="208">
        <v>1666</v>
      </c>
      <c r="Q46" s="208">
        <v>1739</v>
      </c>
      <c r="R46" s="208">
        <v>1839</v>
      </c>
      <c r="S46" s="208">
        <v>2024</v>
      </c>
      <c r="T46" s="663" t="s">
        <v>41</v>
      </c>
    </row>
    <row r="47" spans="3:20" ht="13.5" thickBot="1" x14ac:dyDescent="0.25">
      <c r="D47" s="204"/>
      <c r="E47" s="205"/>
      <c r="F47" s="205" t="s">
        <v>115</v>
      </c>
      <c r="G47" s="205"/>
      <c r="H47" s="206" t="s">
        <v>116</v>
      </c>
      <c r="I47" s="207"/>
      <c r="J47" s="147">
        <v>7075</v>
      </c>
      <c r="K47" s="209">
        <v>6731</v>
      </c>
      <c r="L47" s="209">
        <v>5960</v>
      </c>
      <c r="M47" s="209">
        <v>5454</v>
      </c>
      <c r="N47" s="209">
        <v>5101</v>
      </c>
      <c r="O47" s="209">
        <v>5173</v>
      </c>
      <c r="P47" s="209">
        <v>5131</v>
      </c>
      <c r="Q47" s="209">
        <v>5399</v>
      </c>
      <c r="R47" s="209">
        <v>5698</v>
      </c>
      <c r="S47" s="209">
        <v>6194</v>
      </c>
      <c r="T47" s="767" t="s">
        <v>41</v>
      </c>
    </row>
    <row r="48" spans="3:20" x14ac:dyDescent="0.2">
      <c r="D48" s="84"/>
      <c r="E48" s="85" t="s">
        <v>117</v>
      </c>
      <c r="F48" s="85"/>
      <c r="G48" s="85"/>
      <c r="H48" s="86" t="s">
        <v>118</v>
      </c>
      <c r="I48" s="87"/>
      <c r="J48" s="88">
        <v>14705</v>
      </c>
      <c r="K48" s="126">
        <v>14079</v>
      </c>
      <c r="L48" s="126">
        <v>12487</v>
      </c>
      <c r="M48" s="126">
        <v>11885</v>
      </c>
      <c r="N48" s="126">
        <v>10916</v>
      </c>
      <c r="O48" s="126">
        <v>11041</v>
      </c>
      <c r="P48" s="126">
        <v>11180</v>
      </c>
      <c r="Q48" s="126">
        <v>11103</v>
      </c>
      <c r="R48" s="126">
        <v>11671</v>
      </c>
      <c r="S48" s="126">
        <v>12216</v>
      </c>
      <c r="T48" s="252" t="s">
        <v>41</v>
      </c>
    </row>
    <row r="49" spans="4:20" x14ac:dyDescent="0.2">
      <c r="D49" s="204"/>
      <c r="E49" s="205"/>
      <c r="F49" s="205" t="s">
        <v>119</v>
      </c>
      <c r="G49" s="205"/>
      <c r="H49" s="206" t="s">
        <v>120</v>
      </c>
      <c r="I49" s="207"/>
      <c r="J49" s="72">
        <v>3411</v>
      </c>
      <c r="K49" s="208">
        <v>3249</v>
      </c>
      <c r="L49" s="208">
        <v>3062</v>
      </c>
      <c r="M49" s="208">
        <v>2893</v>
      </c>
      <c r="N49" s="208">
        <v>2743</v>
      </c>
      <c r="O49" s="208">
        <v>2671</v>
      </c>
      <c r="P49" s="208">
        <v>2799</v>
      </c>
      <c r="Q49" s="208">
        <v>2748</v>
      </c>
      <c r="R49" s="208">
        <v>2955</v>
      </c>
      <c r="S49" s="208">
        <v>3119</v>
      </c>
      <c r="T49" s="663" t="s">
        <v>41</v>
      </c>
    </row>
    <row r="50" spans="4:20" x14ac:dyDescent="0.2">
      <c r="D50" s="204"/>
      <c r="E50" s="205"/>
      <c r="F50" s="205" t="s">
        <v>121</v>
      </c>
      <c r="G50" s="205"/>
      <c r="H50" s="206" t="s">
        <v>122</v>
      </c>
      <c r="I50" s="207"/>
      <c r="J50" s="72">
        <v>6036</v>
      </c>
      <c r="K50" s="208">
        <v>5852</v>
      </c>
      <c r="L50" s="208">
        <v>4927</v>
      </c>
      <c r="M50" s="208">
        <v>4976</v>
      </c>
      <c r="N50" s="208">
        <v>4360</v>
      </c>
      <c r="O50" s="208">
        <v>4405</v>
      </c>
      <c r="P50" s="208">
        <v>4491</v>
      </c>
      <c r="Q50" s="208">
        <v>4322</v>
      </c>
      <c r="R50" s="208">
        <v>4520</v>
      </c>
      <c r="S50" s="208">
        <v>4579</v>
      </c>
      <c r="T50" s="663" t="s">
        <v>41</v>
      </c>
    </row>
    <row r="51" spans="4:20" ht="13.5" thickBot="1" x14ac:dyDescent="0.25">
      <c r="D51" s="204"/>
      <c r="E51" s="205"/>
      <c r="F51" s="205" t="s">
        <v>123</v>
      </c>
      <c r="G51" s="205"/>
      <c r="H51" s="206" t="s">
        <v>124</v>
      </c>
      <c r="I51" s="207"/>
      <c r="J51" s="147">
        <v>5258</v>
      </c>
      <c r="K51" s="209">
        <v>4978</v>
      </c>
      <c r="L51" s="209">
        <v>4498</v>
      </c>
      <c r="M51" s="209">
        <v>4016</v>
      </c>
      <c r="N51" s="209">
        <v>3813</v>
      </c>
      <c r="O51" s="209">
        <v>3965</v>
      </c>
      <c r="P51" s="209">
        <v>3890</v>
      </c>
      <c r="Q51" s="209">
        <v>4033</v>
      </c>
      <c r="R51" s="209">
        <v>4196</v>
      </c>
      <c r="S51" s="209">
        <v>4518</v>
      </c>
      <c r="T51" s="767" t="s">
        <v>41</v>
      </c>
    </row>
    <row r="52" spans="4:20" x14ac:dyDescent="0.2">
      <c r="D52" s="84"/>
      <c r="E52" s="85" t="s">
        <v>125</v>
      </c>
      <c r="F52" s="85"/>
      <c r="G52" s="85"/>
      <c r="H52" s="86" t="s">
        <v>126</v>
      </c>
      <c r="I52" s="87"/>
      <c r="J52" s="88">
        <v>17733</v>
      </c>
      <c r="K52" s="126">
        <v>16592</v>
      </c>
      <c r="L52" s="126">
        <v>14743</v>
      </c>
      <c r="M52" s="126">
        <v>13704</v>
      </c>
      <c r="N52" s="126">
        <v>12833</v>
      </c>
      <c r="O52" s="126">
        <v>12702</v>
      </c>
      <c r="P52" s="126">
        <v>12603</v>
      </c>
      <c r="Q52" s="126">
        <v>12706</v>
      </c>
      <c r="R52" s="126">
        <v>13059</v>
      </c>
      <c r="S52" s="126">
        <v>14258</v>
      </c>
      <c r="T52" s="252" t="s">
        <v>41</v>
      </c>
    </row>
    <row r="53" spans="4:20" x14ac:dyDescent="0.2">
      <c r="D53" s="204"/>
      <c r="E53" s="205"/>
      <c r="F53" s="205" t="s">
        <v>257</v>
      </c>
      <c r="G53" s="205"/>
      <c r="H53" s="206" t="s">
        <v>127</v>
      </c>
      <c r="I53" s="207"/>
      <c r="J53" s="72">
        <v>5701</v>
      </c>
      <c r="K53" s="208">
        <v>5336</v>
      </c>
      <c r="L53" s="208">
        <v>4678</v>
      </c>
      <c r="M53" s="208">
        <v>4386</v>
      </c>
      <c r="N53" s="208">
        <v>4239</v>
      </c>
      <c r="O53" s="208">
        <v>4112</v>
      </c>
      <c r="P53" s="208">
        <v>4042</v>
      </c>
      <c r="Q53" s="208">
        <v>4031</v>
      </c>
      <c r="R53" s="208">
        <v>4165</v>
      </c>
      <c r="S53" s="208">
        <v>4486</v>
      </c>
      <c r="T53" s="663" t="s">
        <v>41</v>
      </c>
    </row>
    <row r="54" spans="4:20" ht="13.5" thickBot="1" x14ac:dyDescent="0.25">
      <c r="D54" s="204"/>
      <c r="E54" s="205"/>
      <c r="F54" s="205" t="s">
        <v>128</v>
      </c>
      <c r="G54" s="205"/>
      <c r="H54" s="206" t="s">
        <v>129</v>
      </c>
      <c r="I54" s="207"/>
      <c r="J54" s="147">
        <v>12032</v>
      </c>
      <c r="K54" s="209">
        <v>11256</v>
      </c>
      <c r="L54" s="209">
        <v>10065</v>
      </c>
      <c r="M54" s="209">
        <v>9318</v>
      </c>
      <c r="N54" s="209">
        <v>8594</v>
      </c>
      <c r="O54" s="209">
        <v>8590</v>
      </c>
      <c r="P54" s="209">
        <v>8561</v>
      </c>
      <c r="Q54" s="209">
        <v>8675</v>
      </c>
      <c r="R54" s="209">
        <v>8894</v>
      </c>
      <c r="S54" s="209">
        <v>9772</v>
      </c>
      <c r="T54" s="767" t="s">
        <v>41</v>
      </c>
    </row>
    <row r="55" spans="4:20" x14ac:dyDescent="0.2">
      <c r="D55" s="84"/>
      <c r="E55" s="85" t="s">
        <v>130</v>
      </c>
      <c r="F55" s="85"/>
      <c r="G55" s="85"/>
      <c r="H55" s="86" t="s">
        <v>131</v>
      </c>
      <c r="I55" s="87"/>
      <c r="J55" s="88">
        <v>13326</v>
      </c>
      <c r="K55" s="126">
        <v>12638</v>
      </c>
      <c r="L55" s="126">
        <v>11276</v>
      </c>
      <c r="M55" s="126">
        <v>10467</v>
      </c>
      <c r="N55" s="126">
        <v>9857</v>
      </c>
      <c r="O55" s="126">
        <v>9806</v>
      </c>
      <c r="P55" s="126">
        <v>9813</v>
      </c>
      <c r="Q55" s="126">
        <v>9820</v>
      </c>
      <c r="R55" s="126">
        <v>10549</v>
      </c>
      <c r="S55" s="126">
        <v>11030</v>
      </c>
      <c r="T55" s="252" t="s">
        <v>41</v>
      </c>
    </row>
    <row r="56" spans="4:20" x14ac:dyDescent="0.2">
      <c r="D56" s="204"/>
      <c r="E56" s="205"/>
      <c r="F56" s="205" t="s">
        <v>132</v>
      </c>
      <c r="G56" s="205"/>
      <c r="H56" s="206" t="s">
        <v>133</v>
      </c>
      <c r="I56" s="207"/>
      <c r="J56" s="72">
        <v>6533</v>
      </c>
      <c r="K56" s="208">
        <v>6244</v>
      </c>
      <c r="L56" s="208">
        <v>5740</v>
      </c>
      <c r="M56" s="208">
        <v>5307</v>
      </c>
      <c r="N56" s="208">
        <v>5106</v>
      </c>
      <c r="O56" s="208">
        <v>5097</v>
      </c>
      <c r="P56" s="208">
        <v>5050</v>
      </c>
      <c r="Q56" s="208">
        <v>5020</v>
      </c>
      <c r="R56" s="208">
        <v>5390</v>
      </c>
      <c r="S56" s="208">
        <v>5761</v>
      </c>
      <c r="T56" s="663" t="s">
        <v>41</v>
      </c>
    </row>
    <row r="57" spans="4:20" ht="13.5" thickBot="1" x14ac:dyDescent="0.25">
      <c r="D57" s="204"/>
      <c r="E57" s="205"/>
      <c r="F57" s="205" t="s">
        <v>134</v>
      </c>
      <c r="G57" s="205"/>
      <c r="H57" s="206" t="s">
        <v>135</v>
      </c>
      <c r="I57" s="207"/>
      <c r="J57" s="147">
        <v>6793</v>
      </c>
      <c r="K57" s="209">
        <v>6394</v>
      </c>
      <c r="L57" s="209">
        <v>5536</v>
      </c>
      <c r="M57" s="209">
        <v>5160</v>
      </c>
      <c r="N57" s="209">
        <v>4751</v>
      </c>
      <c r="O57" s="209">
        <v>4709</v>
      </c>
      <c r="P57" s="209">
        <v>4763</v>
      </c>
      <c r="Q57" s="209">
        <v>4800</v>
      </c>
      <c r="R57" s="209">
        <v>5159</v>
      </c>
      <c r="S57" s="209">
        <v>5269</v>
      </c>
      <c r="T57" s="767" t="s">
        <v>41</v>
      </c>
    </row>
    <row r="58" spans="4:20" x14ac:dyDescent="0.2">
      <c r="D58" s="84"/>
      <c r="E58" s="85" t="s">
        <v>136</v>
      </c>
      <c r="F58" s="85"/>
      <c r="G58" s="85"/>
      <c r="H58" s="86" t="s">
        <v>137</v>
      </c>
      <c r="I58" s="87"/>
      <c r="J58" s="88">
        <v>12731</v>
      </c>
      <c r="K58" s="126">
        <v>11882</v>
      </c>
      <c r="L58" s="126">
        <v>10465</v>
      </c>
      <c r="M58" s="126">
        <v>10020</v>
      </c>
      <c r="N58" s="126">
        <v>9146</v>
      </c>
      <c r="O58" s="126">
        <v>8852</v>
      </c>
      <c r="P58" s="126">
        <v>8786</v>
      </c>
      <c r="Q58" s="126">
        <v>8798</v>
      </c>
      <c r="R58" s="126">
        <v>9264</v>
      </c>
      <c r="S58" s="126">
        <v>9790</v>
      </c>
      <c r="T58" s="252" t="s">
        <v>41</v>
      </c>
    </row>
    <row r="59" spans="4:20" ht="13.5" thickBot="1" x14ac:dyDescent="0.25">
      <c r="D59" s="204"/>
      <c r="E59" s="205"/>
      <c r="F59" s="205" t="s">
        <v>138</v>
      </c>
      <c r="G59" s="205"/>
      <c r="H59" s="206" t="s">
        <v>139</v>
      </c>
      <c r="I59" s="207"/>
      <c r="J59" s="147">
        <v>12731</v>
      </c>
      <c r="K59" s="209">
        <v>11882</v>
      </c>
      <c r="L59" s="209">
        <v>10465</v>
      </c>
      <c r="M59" s="209">
        <v>10020</v>
      </c>
      <c r="N59" s="209">
        <v>9146</v>
      </c>
      <c r="O59" s="209">
        <v>8852</v>
      </c>
      <c r="P59" s="209">
        <v>8786</v>
      </c>
      <c r="Q59" s="209">
        <v>8798</v>
      </c>
      <c r="R59" s="209">
        <v>9264</v>
      </c>
      <c r="S59" s="209">
        <v>9790</v>
      </c>
      <c r="T59" s="767" t="s">
        <v>41</v>
      </c>
    </row>
    <row r="60" spans="4:20" ht="13.5" thickBot="1" x14ac:dyDescent="0.25">
      <c r="D60" s="73" t="s">
        <v>84</v>
      </c>
      <c r="E60" s="388"/>
      <c r="F60" s="388"/>
      <c r="G60" s="388"/>
      <c r="H60" s="388"/>
      <c r="I60" s="388"/>
      <c r="J60" s="389"/>
      <c r="K60" s="410"/>
      <c r="L60" s="410"/>
      <c r="M60" s="410"/>
      <c r="N60" s="410"/>
      <c r="O60" s="410"/>
      <c r="P60" s="410"/>
      <c r="Q60" s="410"/>
      <c r="R60" s="410"/>
      <c r="S60" s="410"/>
      <c r="T60" s="768"/>
    </row>
    <row r="61" spans="4:20" ht="13.5" thickBot="1" x14ac:dyDescent="0.25">
      <c r="D61" s="382"/>
      <c r="E61" s="383" t="s">
        <v>95</v>
      </c>
      <c r="F61" s="383"/>
      <c r="G61" s="383"/>
      <c r="H61" s="384" t="s">
        <v>96</v>
      </c>
      <c r="I61" s="385"/>
      <c r="J61" s="386">
        <v>6092</v>
      </c>
      <c r="K61" s="387">
        <v>5467</v>
      </c>
      <c r="L61" s="387">
        <v>4622</v>
      </c>
      <c r="M61" s="387">
        <v>4203</v>
      </c>
      <c r="N61" s="387">
        <v>4082</v>
      </c>
      <c r="O61" s="387">
        <v>4239</v>
      </c>
      <c r="P61" s="387">
        <v>3785</v>
      </c>
      <c r="Q61" s="387">
        <v>4045</v>
      </c>
      <c r="R61" s="387">
        <v>4112</v>
      </c>
      <c r="S61" s="387">
        <v>4523</v>
      </c>
      <c r="T61" s="399" t="s">
        <v>41</v>
      </c>
    </row>
    <row r="62" spans="4:20" ht="13.5" thickTop="1" x14ac:dyDescent="0.2">
      <c r="D62" s="197"/>
      <c r="E62" s="198" t="s">
        <v>97</v>
      </c>
      <c r="F62" s="198"/>
      <c r="G62" s="198"/>
      <c r="H62" s="199" t="s">
        <v>98</v>
      </c>
      <c r="I62" s="200"/>
      <c r="J62" s="201">
        <v>999</v>
      </c>
      <c r="K62" s="202">
        <v>799</v>
      </c>
      <c r="L62" s="202">
        <v>901</v>
      </c>
      <c r="M62" s="202">
        <v>828</v>
      </c>
      <c r="N62" s="202">
        <v>808</v>
      </c>
      <c r="O62" s="202">
        <v>1024</v>
      </c>
      <c r="P62" s="202">
        <v>1011</v>
      </c>
      <c r="Q62" s="202">
        <v>1099</v>
      </c>
      <c r="R62" s="202">
        <v>1217</v>
      </c>
      <c r="S62" s="202">
        <v>1284</v>
      </c>
      <c r="T62" s="203" t="s">
        <v>41</v>
      </c>
    </row>
    <row r="63" spans="4:20" ht="13.5" thickBot="1" x14ac:dyDescent="0.25">
      <c r="D63" s="204"/>
      <c r="E63" s="205"/>
      <c r="F63" s="205" t="s">
        <v>99</v>
      </c>
      <c r="G63" s="205"/>
      <c r="H63" s="206" t="s">
        <v>100</v>
      </c>
      <c r="I63" s="207"/>
      <c r="J63" s="72">
        <v>999</v>
      </c>
      <c r="K63" s="208">
        <v>799</v>
      </c>
      <c r="L63" s="208">
        <v>901</v>
      </c>
      <c r="M63" s="208">
        <v>828</v>
      </c>
      <c r="N63" s="208">
        <v>808</v>
      </c>
      <c r="O63" s="208">
        <v>1024</v>
      </c>
      <c r="P63" s="208">
        <v>1011</v>
      </c>
      <c r="Q63" s="208">
        <v>1099</v>
      </c>
      <c r="R63" s="208">
        <v>1217</v>
      </c>
      <c r="S63" s="208">
        <v>1284</v>
      </c>
      <c r="T63" s="663" t="s">
        <v>41</v>
      </c>
    </row>
    <row r="64" spans="4:20" x14ac:dyDescent="0.2">
      <c r="D64" s="84"/>
      <c r="E64" s="85" t="s">
        <v>101</v>
      </c>
      <c r="F64" s="85"/>
      <c r="G64" s="85"/>
      <c r="H64" s="86" t="s">
        <v>102</v>
      </c>
      <c r="I64" s="87"/>
      <c r="J64" s="88">
        <v>743</v>
      </c>
      <c r="K64" s="126">
        <v>677</v>
      </c>
      <c r="L64" s="126">
        <v>673</v>
      </c>
      <c r="M64" s="126">
        <v>838</v>
      </c>
      <c r="N64" s="126">
        <v>591</v>
      </c>
      <c r="O64" s="126">
        <v>706</v>
      </c>
      <c r="P64" s="126">
        <v>487</v>
      </c>
      <c r="Q64" s="126">
        <v>586</v>
      </c>
      <c r="R64" s="126">
        <v>598</v>
      </c>
      <c r="S64" s="126">
        <v>569</v>
      </c>
      <c r="T64" s="252" t="s">
        <v>41</v>
      </c>
    </row>
    <row r="65" spans="4:20" ht="13.5" thickBot="1" x14ac:dyDescent="0.25">
      <c r="D65" s="204"/>
      <c r="E65" s="205"/>
      <c r="F65" s="205" t="s">
        <v>103</v>
      </c>
      <c r="G65" s="205"/>
      <c r="H65" s="206" t="s">
        <v>104</v>
      </c>
      <c r="I65" s="207"/>
      <c r="J65" s="147">
        <v>743</v>
      </c>
      <c r="K65" s="209">
        <v>677</v>
      </c>
      <c r="L65" s="209">
        <v>673</v>
      </c>
      <c r="M65" s="209">
        <v>838</v>
      </c>
      <c r="N65" s="209">
        <v>591</v>
      </c>
      <c r="O65" s="209">
        <v>706</v>
      </c>
      <c r="P65" s="209">
        <v>487</v>
      </c>
      <c r="Q65" s="209">
        <v>586</v>
      </c>
      <c r="R65" s="209">
        <v>598</v>
      </c>
      <c r="S65" s="209">
        <v>569</v>
      </c>
      <c r="T65" s="767" t="s">
        <v>41</v>
      </c>
    </row>
    <row r="66" spans="4:20" x14ac:dyDescent="0.2">
      <c r="D66" s="84"/>
      <c r="E66" s="85" t="s">
        <v>105</v>
      </c>
      <c r="F66" s="85"/>
      <c r="G66" s="85"/>
      <c r="H66" s="86" t="s">
        <v>106</v>
      </c>
      <c r="I66" s="87"/>
      <c r="J66" s="88">
        <v>648</v>
      </c>
      <c r="K66" s="126">
        <v>542</v>
      </c>
      <c r="L66" s="126">
        <v>406</v>
      </c>
      <c r="M66" s="126">
        <v>300</v>
      </c>
      <c r="N66" s="126">
        <v>328</v>
      </c>
      <c r="O66" s="126">
        <v>329</v>
      </c>
      <c r="P66" s="126">
        <v>305</v>
      </c>
      <c r="Q66" s="126">
        <v>350</v>
      </c>
      <c r="R66" s="126">
        <v>368</v>
      </c>
      <c r="S66" s="126">
        <v>422</v>
      </c>
      <c r="T66" s="252" t="s">
        <v>41</v>
      </c>
    </row>
    <row r="67" spans="4:20" x14ac:dyDescent="0.2">
      <c r="D67" s="204"/>
      <c r="E67" s="205"/>
      <c r="F67" s="205" t="s">
        <v>107</v>
      </c>
      <c r="G67" s="205"/>
      <c r="H67" s="206" t="s">
        <v>108</v>
      </c>
      <c r="I67" s="207"/>
      <c r="J67" s="72">
        <v>322</v>
      </c>
      <c r="K67" s="208">
        <v>257</v>
      </c>
      <c r="L67" s="208">
        <v>199</v>
      </c>
      <c r="M67" s="208">
        <v>170</v>
      </c>
      <c r="N67" s="208">
        <v>147</v>
      </c>
      <c r="O67" s="208">
        <v>162</v>
      </c>
      <c r="P67" s="208">
        <v>111</v>
      </c>
      <c r="Q67" s="208">
        <v>109</v>
      </c>
      <c r="R67" s="208">
        <v>115</v>
      </c>
      <c r="S67" s="208">
        <v>161</v>
      </c>
      <c r="T67" s="663" t="s">
        <v>41</v>
      </c>
    </row>
    <row r="68" spans="4:20" ht="13.5" thickBot="1" x14ac:dyDescent="0.25">
      <c r="D68" s="204"/>
      <c r="E68" s="205"/>
      <c r="F68" s="205" t="s">
        <v>109</v>
      </c>
      <c r="G68" s="205"/>
      <c r="H68" s="206" t="s">
        <v>110</v>
      </c>
      <c r="I68" s="207"/>
      <c r="J68" s="147">
        <v>326</v>
      </c>
      <c r="K68" s="209">
        <v>285</v>
      </c>
      <c r="L68" s="209">
        <v>207</v>
      </c>
      <c r="M68" s="209">
        <v>130</v>
      </c>
      <c r="N68" s="209">
        <v>181</v>
      </c>
      <c r="O68" s="209">
        <v>167</v>
      </c>
      <c r="P68" s="209">
        <v>194</v>
      </c>
      <c r="Q68" s="209">
        <v>241</v>
      </c>
      <c r="R68" s="209">
        <v>253</v>
      </c>
      <c r="S68" s="209">
        <v>261</v>
      </c>
      <c r="T68" s="767" t="s">
        <v>41</v>
      </c>
    </row>
    <row r="69" spans="4:20" x14ac:dyDescent="0.2">
      <c r="D69" s="84"/>
      <c r="E69" s="85" t="s">
        <v>111</v>
      </c>
      <c r="F69" s="85"/>
      <c r="G69" s="85"/>
      <c r="H69" s="86" t="s">
        <v>112</v>
      </c>
      <c r="I69" s="87"/>
      <c r="J69" s="88">
        <v>633</v>
      </c>
      <c r="K69" s="126">
        <v>567</v>
      </c>
      <c r="L69" s="126">
        <v>428</v>
      </c>
      <c r="M69" s="126">
        <v>327</v>
      </c>
      <c r="N69" s="126">
        <v>336</v>
      </c>
      <c r="O69" s="126">
        <v>238</v>
      </c>
      <c r="P69" s="126">
        <v>229</v>
      </c>
      <c r="Q69" s="126">
        <v>248</v>
      </c>
      <c r="R69" s="126">
        <v>230</v>
      </c>
      <c r="S69" s="126">
        <v>339</v>
      </c>
      <c r="T69" s="252" t="s">
        <v>41</v>
      </c>
    </row>
    <row r="70" spans="4:20" x14ac:dyDescent="0.2">
      <c r="D70" s="204"/>
      <c r="E70" s="205"/>
      <c r="F70" s="205" t="s">
        <v>113</v>
      </c>
      <c r="G70" s="205"/>
      <c r="H70" s="206" t="s">
        <v>114</v>
      </c>
      <c r="I70" s="207"/>
      <c r="J70" s="72">
        <v>132</v>
      </c>
      <c r="K70" s="208">
        <v>143</v>
      </c>
      <c r="L70" s="208">
        <v>83</v>
      </c>
      <c r="M70" s="208">
        <v>68</v>
      </c>
      <c r="N70" s="208">
        <v>58</v>
      </c>
      <c r="O70" s="208">
        <v>30</v>
      </c>
      <c r="P70" s="208">
        <v>19</v>
      </c>
      <c r="Q70" s="208">
        <v>43</v>
      </c>
      <c r="R70" s="208">
        <v>17</v>
      </c>
      <c r="S70" s="208">
        <v>51</v>
      </c>
      <c r="T70" s="663" t="s">
        <v>41</v>
      </c>
    </row>
    <row r="71" spans="4:20" ht="13.5" thickBot="1" x14ac:dyDescent="0.25">
      <c r="D71" s="204"/>
      <c r="E71" s="205"/>
      <c r="F71" s="205" t="s">
        <v>115</v>
      </c>
      <c r="G71" s="205"/>
      <c r="H71" s="206" t="s">
        <v>116</v>
      </c>
      <c r="I71" s="207"/>
      <c r="J71" s="147">
        <v>501</v>
      </c>
      <c r="K71" s="209">
        <v>424</v>
      </c>
      <c r="L71" s="209">
        <v>345</v>
      </c>
      <c r="M71" s="209">
        <v>259</v>
      </c>
      <c r="N71" s="209">
        <v>278</v>
      </c>
      <c r="O71" s="209">
        <v>208</v>
      </c>
      <c r="P71" s="209">
        <v>210</v>
      </c>
      <c r="Q71" s="209">
        <v>205</v>
      </c>
      <c r="R71" s="209">
        <v>213</v>
      </c>
      <c r="S71" s="209">
        <v>288</v>
      </c>
      <c r="T71" s="767" t="s">
        <v>41</v>
      </c>
    </row>
    <row r="72" spans="4:20" x14ac:dyDescent="0.2">
      <c r="D72" s="84"/>
      <c r="E72" s="85" t="s">
        <v>117</v>
      </c>
      <c r="F72" s="85"/>
      <c r="G72" s="85"/>
      <c r="H72" s="86" t="s">
        <v>118</v>
      </c>
      <c r="I72" s="87"/>
      <c r="J72" s="88">
        <v>683</v>
      </c>
      <c r="K72" s="126">
        <v>611</v>
      </c>
      <c r="L72" s="126">
        <v>488</v>
      </c>
      <c r="M72" s="126">
        <v>384</v>
      </c>
      <c r="N72" s="126">
        <v>422</v>
      </c>
      <c r="O72" s="126">
        <v>354</v>
      </c>
      <c r="P72" s="126">
        <v>344</v>
      </c>
      <c r="Q72" s="126">
        <v>324</v>
      </c>
      <c r="R72" s="126">
        <v>306</v>
      </c>
      <c r="S72" s="126">
        <v>443</v>
      </c>
      <c r="T72" s="252" t="s">
        <v>41</v>
      </c>
    </row>
    <row r="73" spans="4:20" x14ac:dyDescent="0.2">
      <c r="D73" s="204"/>
      <c r="E73" s="205"/>
      <c r="F73" s="205" t="s">
        <v>119</v>
      </c>
      <c r="G73" s="205"/>
      <c r="H73" s="206" t="s">
        <v>120</v>
      </c>
      <c r="I73" s="207"/>
      <c r="J73" s="72">
        <v>190</v>
      </c>
      <c r="K73" s="208">
        <v>167</v>
      </c>
      <c r="L73" s="208">
        <v>167</v>
      </c>
      <c r="M73" s="208">
        <v>65</v>
      </c>
      <c r="N73" s="208">
        <v>75</v>
      </c>
      <c r="O73" s="208">
        <v>56</v>
      </c>
      <c r="P73" s="208">
        <v>53</v>
      </c>
      <c r="Q73" s="208">
        <v>71</v>
      </c>
      <c r="R73" s="208">
        <v>71</v>
      </c>
      <c r="S73" s="208">
        <v>88</v>
      </c>
      <c r="T73" s="663" t="s">
        <v>41</v>
      </c>
    </row>
    <row r="74" spans="4:20" x14ac:dyDescent="0.2">
      <c r="D74" s="204"/>
      <c r="E74" s="205"/>
      <c r="F74" s="205" t="s">
        <v>121</v>
      </c>
      <c r="G74" s="205"/>
      <c r="H74" s="206" t="s">
        <v>122</v>
      </c>
      <c r="I74" s="207"/>
      <c r="J74" s="72">
        <v>292</v>
      </c>
      <c r="K74" s="208">
        <v>211</v>
      </c>
      <c r="L74" s="208">
        <v>142</v>
      </c>
      <c r="M74" s="208">
        <v>162</v>
      </c>
      <c r="N74" s="208">
        <v>188</v>
      </c>
      <c r="O74" s="208">
        <v>131</v>
      </c>
      <c r="P74" s="208">
        <v>109</v>
      </c>
      <c r="Q74" s="208">
        <v>107</v>
      </c>
      <c r="R74" s="208">
        <v>72</v>
      </c>
      <c r="S74" s="208">
        <v>133</v>
      </c>
      <c r="T74" s="663" t="s">
        <v>41</v>
      </c>
    </row>
    <row r="75" spans="4:20" ht="13.5" thickBot="1" x14ac:dyDescent="0.25">
      <c r="D75" s="204"/>
      <c r="E75" s="205"/>
      <c r="F75" s="205" t="s">
        <v>123</v>
      </c>
      <c r="G75" s="205"/>
      <c r="H75" s="206" t="s">
        <v>124</v>
      </c>
      <c r="I75" s="207"/>
      <c r="J75" s="147">
        <v>201</v>
      </c>
      <c r="K75" s="209">
        <v>233</v>
      </c>
      <c r="L75" s="209">
        <v>179</v>
      </c>
      <c r="M75" s="209">
        <v>157</v>
      </c>
      <c r="N75" s="209">
        <v>159</v>
      </c>
      <c r="O75" s="209">
        <v>167</v>
      </c>
      <c r="P75" s="209">
        <v>182</v>
      </c>
      <c r="Q75" s="209">
        <v>146</v>
      </c>
      <c r="R75" s="209">
        <v>163</v>
      </c>
      <c r="S75" s="209">
        <v>222</v>
      </c>
      <c r="T75" s="767" t="s">
        <v>41</v>
      </c>
    </row>
    <row r="76" spans="4:20" x14ac:dyDescent="0.2">
      <c r="D76" s="84"/>
      <c r="E76" s="85" t="s">
        <v>125</v>
      </c>
      <c r="F76" s="85"/>
      <c r="G76" s="85"/>
      <c r="H76" s="86" t="s">
        <v>126</v>
      </c>
      <c r="I76" s="87"/>
      <c r="J76" s="88">
        <v>637</v>
      </c>
      <c r="K76" s="126">
        <v>738</v>
      </c>
      <c r="L76" s="126">
        <v>597</v>
      </c>
      <c r="M76" s="126">
        <v>677</v>
      </c>
      <c r="N76" s="126">
        <v>837</v>
      </c>
      <c r="O76" s="126">
        <v>838</v>
      </c>
      <c r="P76" s="126">
        <v>812</v>
      </c>
      <c r="Q76" s="126">
        <v>777</v>
      </c>
      <c r="R76" s="126">
        <v>801</v>
      </c>
      <c r="S76" s="126">
        <v>799</v>
      </c>
      <c r="T76" s="252" t="s">
        <v>41</v>
      </c>
    </row>
    <row r="77" spans="4:20" x14ac:dyDescent="0.2">
      <c r="D77" s="204"/>
      <c r="E77" s="205"/>
      <c r="F77" s="205" t="s">
        <v>257</v>
      </c>
      <c r="G77" s="205"/>
      <c r="H77" s="206" t="s">
        <v>127</v>
      </c>
      <c r="I77" s="207"/>
      <c r="J77" s="72">
        <v>202</v>
      </c>
      <c r="K77" s="208">
        <v>307</v>
      </c>
      <c r="L77" s="208">
        <v>310</v>
      </c>
      <c r="M77" s="208">
        <v>457</v>
      </c>
      <c r="N77" s="208">
        <v>607</v>
      </c>
      <c r="O77" s="208">
        <v>563</v>
      </c>
      <c r="P77" s="208">
        <v>589</v>
      </c>
      <c r="Q77" s="208">
        <v>538</v>
      </c>
      <c r="R77" s="208">
        <v>590</v>
      </c>
      <c r="S77" s="208">
        <v>595</v>
      </c>
      <c r="T77" s="663" t="s">
        <v>41</v>
      </c>
    </row>
    <row r="78" spans="4:20" ht="13.5" thickBot="1" x14ac:dyDescent="0.25">
      <c r="D78" s="204"/>
      <c r="E78" s="205"/>
      <c r="F78" s="205" t="s">
        <v>128</v>
      </c>
      <c r="G78" s="205"/>
      <c r="H78" s="206" t="s">
        <v>129</v>
      </c>
      <c r="I78" s="207"/>
      <c r="J78" s="147">
        <v>435</v>
      </c>
      <c r="K78" s="209">
        <v>431</v>
      </c>
      <c r="L78" s="209">
        <v>287</v>
      </c>
      <c r="M78" s="209">
        <v>220</v>
      </c>
      <c r="N78" s="209">
        <v>230</v>
      </c>
      <c r="O78" s="209">
        <v>275</v>
      </c>
      <c r="P78" s="209">
        <v>223</v>
      </c>
      <c r="Q78" s="209">
        <v>239</v>
      </c>
      <c r="R78" s="209">
        <v>211</v>
      </c>
      <c r="S78" s="209">
        <v>204</v>
      </c>
      <c r="T78" s="767" t="s">
        <v>41</v>
      </c>
    </row>
    <row r="79" spans="4:20" x14ac:dyDescent="0.2">
      <c r="D79" s="84"/>
      <c r="E79" s="85" t="s">
        <v>130</v>
      </c>
      <c r="F79" s="85"/>
      <c r="G79" s="85"/>
      <c r="H79" s="86" t="s">
        <v>131</v>
      </c>
      <c r="I79" s="87"/>
      <c r="J79" s="88">
        <v>758</v>
      </c>
      <c r="K79" s="126">
        <v>678</v>
      </c>
      <c r="L79" s="126">
        <v>455</v>
      </c>
      <c r="M79" s="126">
        <v>379</v>
      </c>
      <c r="N79" s="126">
        <v>417</v>
      </c>
      <c r="O79" s="126">
        <v>384</v>
      </c>
      <c r="P79" s="126">
        <v>320</v>
      </c>
      <c r="Q79" s="126">
        <v>380</v>
      </c>
      <c r="R79" s="126">
        <v>322</v>
      </c>
      <c r="S79" s="126">
        <v>379</v>
      </c>
      <c r="T79" s="252" t="s">
        <v>41</v>
      </c>
    </row>
    <row r="80" spans="4:20" x14ac:dyDescent="0.2">
      <c r="D80" s="204"/>
      <c r="E80" s="205"/>
      <c r="F80" s="205" t="s">
        <v>132</v>
      </c>
      <c r="G80" s="205"/>
      <c r="H80" s="206" t="s">
        <v>133</v>
      </c>
      <c r="I80" s="207"/>
      <c r="J80" s="72">
        <v>440</v>
      </c>
      <c r="K80" s="208">
        <v>380</v>
      </c>
      <c r="L80" s="208">
        <v>289</v>
      </c>
      <c r="M80" s="208">
        <v>228</v>
      </c>
      <c r="N80" s="208">
        <v>209</v>
      </c>
      <c r="O80" s="208">
        <v>158</v>
      </c>
      <c r="P80" s="208">
        <v>150</v>
      </c>
      <c r="Q80" s="208">
        <v>178</v>
      </c>
      <c r="R80" s="208">
        <v>117</v>
      </c>
      <c r="S80" s="208">
        <v>168</v>
      </c>
      <c r="T80" s="663" t="s">
        <v>41</v>
      </c>
    </row>
    <row r="81" spans="4:20" ht="13.5" thickBot="1" x14ac:dyDescent="0.25">
      <c r="D81" s="204"/>
      <c r="E81" s="205"/>
      <c r="F81" s="205" t="s">
        <v>134</v>
      </c>
      <c r="G81" s="205"/>
      <c r="H81" s="206" t="s">
        <v>135</v>
      </c>
      <c r="I81" s="207"/>
      <c r="J81" s="147">
        <v>318</v>
      </c>
      <c r="K81" s="209">
        <v>298</v>
      </c>
      <c r="L81" s="209">
        <v>166</v>
      </c>
      <c r="M81" s="209">
        <v>151</v>
      </c>
      <c r="N81" s="209">
        <v>208</v>
      </c>
      <c r="O81" s="209">
        <v>226</v>
      </c>
      <c r="P81" s="209">
        <v>170</v>
      </c>
      <c r="Q81" s="209">
        <v>202</v>
      </c>
      <c r="R81" s="209">
        <v>205</v>
      </c>
      <c r="S81" s="209">
        <v>211</v>
      </c>
      <c r="T81" s="767" t="s">
        <v>41</v>
      </c>
    </row>
    <row r="82" spans="4:20" x14ac:dyDescent="0.2">
      <c r="D82" s="84"/>
      <c r="E82" s="85" t="s">
        <v>136</v>
      </c>
      <c r="F82" s="85"/>
      <c r="G82" s="85"/>
      <c r="H82" s="86" t="s">
        <v>137</v>
      </c>
      <c r="I82" s="87"/>
      <c r="J82" s="88">
        <v>991</v>
      </c>
      <c r="K82" s="126">
        <v>855</v>
      </c>
      <c r="L82" s="126">
        <v>674</v>
      </c>
      <c r="M82" s="126">
        <v>470</v>
      </c>
      <c r="N82" s="126">
        <v>343</v>
      </c>
      <c r="O82" s="126">
        <v>366</v>
      </c>
      <c r="P82" s="126">
        <v>277</v>
      </c>
      <c r="Q82" s="126">
        <v>281</v>
      </c>
      <c r="R82" s="126">
        <v>270</v>
      </c>
      <c r="S82" s="126">
        <v>288</v>
      </c>
      <c r="T82" s="252" t="s">
        <v>41</v>
      </c>
    </row>
    <row r="83" spans="4:20" ht="13.5" thickBot="1" x14ac:dyDescent="0.25">
      <c r="D83" s="204"/>
      <c r="E83" s="205"/>
      <c r="F83" s="205" t="s">
        <v>138</v>
      </c>
      <c r="G83" s="205"/>
      <c r="H83" s="206" t="s">
        <v>139</v>
      </c>
      <c r="I83" s="207"/>
      <c r="J83" s="147">
        <v>991</v>
      </c>
      <c r="K83" s="209">
        <v>855</v>
      </c>
      <c r="L83" s="209">
        <v>674</v>
      </c>
      <c r="M83" s="209">
        <v>470</v>
      </c>
      <c r="N83" s="209">
        <v>343</v>
      </c>
      <c r="O83" s="209">
        <v>366</v>
      </c>
      <c r="P83" s="209">
        <v>277</v>
      </c>
      <c r="Q83" s="209">
        <v>281</v>
      </c>
      <c r="R83" s="209">
        <v>270</v>
      </c>
      <c r="S83" s="209">
        <v>288</v>
      </c>
      <c r="T83" s="767" t="s">
        <v>41</v>
      </c>
    </row>
    <row r="84" spans="4:20" ht="13.5" x14ac:dyDescent="0.25">
      <c r="D84" s="52" t="s">
        <v>67</v>
      </c>
      <c r="E84" s="53"/>
      <c r="F84" s="53"/>
      <c r="G84" s="53"/>
      <c r="H84" s="53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61" t="s">
        <v>251</v>
      </c>
    </row>
    <row r="85" spans="4:20" ht="13.9" customHeight="1" x14ac:dyDescent="0.2">
      <c r="D85" s="42"/>
      <c r="E85" s="794" t="s">
        <v>306</v>
      </c>
      <c r="F85" s="794"/>
      <c r="G85" s="794"/>
      <c r="H85" s="794"/>
      <c r="I85" s="794"/>
      <c r="J85" s="794"/>
      <c r="K85" s="794"/>
      <c r="L85" s="794"/>
      <c r="M85" s="794"/>
      <c r="N85" s="794"/>
      <c r="O85" s="794"/>
      <c r="P85" s="794"/>
      <c r="Q85" s="794"/>
      <c r="R85" s="794"/>
      <c r="S85" s="794"/>
      <c r="T85" s="794"/>
    </row>
    <row r="87" spans="4:20" x14ac:dyDescent="0.2">
      <c r="E87" s="400"/>
    </row>
  </sheetData>
  <mergeCells count="13">
    <mergeCell ref="E85:T85"/>
    <mergeCell ref="D7:I11"/>
    <mergeCell ref="J7:J10"/>
    <mergeCell ref="T7:T10"/>
    <mergeCell ref="K7:K10"/>
    <mergeCell ref="L7:L10"/>
    <mergeCell ref="M7:M10"/>
    <mergeCell ref="N7:N10"/>
    <mergeCell ref="O7:O10"/>
    <mergeCell ref="S7:S10"/>
    <mergeCell ref="P7:P10"/>
    <mergeCell ref="Q7:Q10"/>
    <mergeCell ref="R7:R10"/>
  </mergeCells>
  <phoneticPr fontId="0" type="noConversion"/>
  <conditionalFormatting sqref="D6">
    <cfRule type="cellIs" dxfId="26" priority="4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25" priority="2" stopIfTrue="1">
      <formula>#REF!=" "</formula>
    </cfRule>
  </conditionalFormatting>
  <conditionalFormatting sqref="T84">
    <cfRule type="expression" dxfId="24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12">
    <pageSetUpPr autoPageBreaks="0"/>
  </sheetPr>
  <dimension ref="B1:AG86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4" hidden="1" customWidth="1"/>
    <col min="3" max="3" width="1.7109375" style="44" customWidth="1"/>
    <col min="4" max="4" width="1.140625" style="44" customWidth="1"/>
    <col min="5" max="6" width="2.140625" style="44" customWidth="1"/>
    <col min="7" max="7" width="6.85546875" style="44" customWidth="1"/>
    <col min="8" max="8" width="5.7109375" style="44" customWidth="1"/>
    <col min="9" max="9" width="2.7109375" style="44" customWidth="1"/>
    <col min="10" max="20" width="8.140625" style="44" customWidth="1"/>
    <col min="21" max="24" width="7.28515625" style="44" customWidth="1"/>
    <col min="25" max="16384" width="9.140625" style="44"/>
  </cols>
  <sheetData>
    <row r="1" spans="2:33" hidden="1" x14ac:dyDescent="0.2"/>
    <row r="2" spans="2:33" hidden="1" x14ac:dyDescent="0.2"/>
    <row r="3" spans="2:33" ht="9" customHeight="1" x14ac:dyDescent="0.2">
      <c r="C3" s="43"/>
    </row>
    <row r="4" spans="2:33" s="45" customFormat="1" ht="15.75" x14ac:dyDescent="0.2">
      <c r="D4" s="15" t="s">
        <v>147</v>
      </c>
      <c r="E4" s="46"/>
      <c r="F4" s="46"/>
      <c r="G4" s="46"/>
      <c r="H4" s="15" t="s">
        <v>87</v>
      </c>
      <c r="I4" s="15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</row>
    <row r="5" spans="2:33" s="45" customFormat="1" ht="15.75" x14ac:dyDescent="0.2">
      <c r="B5" s="232">
        <v>12</v>
      </c>
      <c r="D5" s="54" t="s">
        <v>318</v>
      </c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</row>
    <row r="6" spans="2:33" s="48" customFormat="1" ht="21" customHeight="1" thickBot="1" x14ac:dyDescent="0.25">
      <c r="D6" s="16"/>
      <c r="E6" s="49"/>
      <c r="F6" s="49"/>
      <c r="G6" s="49"/>
      <c r="H6" s="49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17"/>
    </row>
    <row r="7" spans="2:33" ht="6" customHeight="1" x14ac:dyDescent="0.2">
      <c r="C7" s="20"/>
      <c r="D7" s="795" t="s">
        <v>39</v>
      </c>
      <c r="E7" s="796"/>
      <c r="F7" s="796"/>
      <c r="G7" s="796"/>
      <c r="H7" s="796"/>
      <c r="I7" s="797"/>
      <c r="J7" s="804" t="s">
        <v>249</v>
      </c>
      <c r="K7" s="804" t="s">
        <v>255</v>
      </c>
      <c r="L7" s="804" t="s">
        <v>258</v>
      </c>
      <c r="M7" s="804" t="s">
        <v>262</v>
      </c>
      <c r="N7" s="804" t="s">
        <v>264</v>
      </c>
      <c r="O7" s="804" t="s">
        <v>272</v>
      </c>
      <c r="P7" s="804" t="s">
        <v>276</v>
      </c>
      <c r="Q7" s="804" t="s">
        <v>295</v>
      </c>
      <c r="R7" s="804" t="s">
        <v>296</v>
      </c>
      <c r="S7" s="804" t="s">
        <v>304</v>
      </c>
      <c r="T7" s="818" t="s">
        <v>313</v>
      </c>
    </row>
    <row r="8" spans="2:33" ht="6" customHeight="1" x14ac:dyDescent="0.2">
      <c r="C8" s="20"/>
      <c r="D8" s="798"/>
      <c r="E8" s="799"/>
      <c r="F8" s="799"/>
      <c r="G8" s="799"/>
      <c r="H8" s="799"/>
      <c r="I8" s="800"/>
      <c r="J8" s="805"/>
      <c r="K8" s="805"/>
      <c r="L8" s="805"/>
      <c r="M8" s="805"/>
      <c r="N8" s="805"/>
      <c r="O8" s="805"/>
      <c r="P8" s="805"/>
      <c r="Q8" s="805"/>
      <c r="R8" s="805"/>
      <c r="S8" s="805"/>
      <c r="T8" s="819"/>
    </row>
    <row r="9" spans="2:33" ht="6" customHeight="1" x14ac:dyDescent="0.2">
      <c r="C9" s="20"/>
      <c r="D9" s="798"/>
      <c r="E9" s="799"/>
      <c r="F9" s="799"/>
      <c r="G9" s="799"/>
      <c r="H9" s="799"/>
      <c r="I9" s="800"/>
      <c r="J9" s="805"/>
      <c r="K9" s="805"/>
      <c r="L9" s="805"/>
      <c r="M9" s="805"/>
      <c r="N9" s="805"/>
      <c r="O9" s="805"/>
      <c r="P9" s="805"/>
      <c r="Q9" s="805"/>
      <c r="R9" s="805"/>
      <c r="S9" s="805"/>
      <c r="T9" s="819"/>
    </row>
    <row r="10" spans="2:33" ht="6" customHeight="1" x14ac:dyDescent="0.2">
      <c r="C10" s="20"/>
      <c r="D10" s="798"/>
      <c r="E10" s="799"/>
      <c r="F10" s="799"/>
      <c r="G10" s="799"/>
      <c r="H10" s="799"/>
      <c r="I10" s="800"/>
      <c r="J10" s="805"/>
      <c r="K10" s="805"/>
      <c r="L10" s="805"/>
      <c r="M10" s="805"/>
      <c r="N10" s="805"/>
      <c r="O10" s="805"/>
      <c r="P10" s="805"/>
      <c r="Q10" s="805"/>
      <c r="R10" s="805"/>
      <c r="S10" s="805"/>
      <c r="T10" s="819"/>
    </row>
    <row r="11" spans="2:33" ht="15" customHeight="1" thickBot="1" x14ac:dyDescent="0.25">
      <c r="C11" s="20"/>
      <c r="D11" s="801"/>
      <c r="E11" s="802"/>
      <c r="F11" s="802"/>
      <c r="G11" s="802"/>
      <c r="H11" s="802"/>
      <c r="I11" s="803"/>
      <c r="J11" s="654"/>
      <c r="K11" s="654"/>
      <c r="L11" s="654"/>
      <c r="M11" s="654"/>
      <c r="N11" s="654"/>
      <c r="O11" s="654"/>
      <c r="P11" s="654"/>
      <c r="Q11" s="650"/>
      <c r="R11" s="650"/>
      <c r="S11" s="650"/>
      <c r="T11" s="655"/>
    </row>
    <row r="12" spans="2:33" ht="14.25" thickTop="1" thickBot="1" x14ac:dyDescent="0.25">
      <c r="C12" s="20"/>
      <c r="D12" s="110" t="s">
        <v>200</v>
      </c>
      <c r="E12" s="74"/>
      <c r="F12" s="74"/>
      <c r="G12" s="74"/>
      <c r="H12" s="74"/>
      <c r="I12" s="74"/>
      <c r="J12" s="404"/>
      <c r="K12" s="404"/>
      <c r="L12" s="404"/>
      <c r="M12" s="404"/>
      <c r="N12" s="404"/>
      <c r="O12" s="404"/>
      <c r="P12" s="404"/>
      <c r="Q12" s="287"/>
      <c r="R12" s="287"/>
      <c r="S12" s="287"/>
      <c r="T12" s="288"/>
    </row>
    <row r="13" spans="2:33" x14ac:dyDescent="0.2">
      <c r="C13" s="20"/>
      <c r="D13" s="90"/>
      <c r="E13" s="91" t="s">
        <v>52</v>
      </c>
      <c r="F13" s="91"/>
      <c r="G13" s="91"/>
      <c r="H13" s="92"/>
      <c r="I13" s="93"/>
      <c r="J13" s="405">
        <v>43875.8</v>
      </c>
      <c r="K13" s="405">
        <v>41788.800000000003</v>
      </c>
      <c r="L13" s="405">
        <v>40214.100000000006</v>
      </c>
      <c r="M13" s="405">
        <v>39070.1</v>
      </c>
      <c r="N13" s="405">
        <v>38385.900000000038</v>
      </c>
      <c r="O13" s="405">
        <v>38069.599999999999</v>
      </c>
      <c r="P13" s="405">
        <v>38114.900000000038</v>
      </c>
      <c r="Q13" s="390">
        <v>38223.400000000023</v>
      </c>
      <c r="R13" s="390">
        <v>39133.30000000001</v>
      </c>
      <c r="S13" s="390">
        <v>40193.299999999981</v>
      </c>
      <c r="T13" s="574">
        <v>41305.799999999996</v>
      </c>
      <c r="U13" s="397"/>
    </row>
    <row r="14" spans="2:33" x14ac:dyDescent="0.2">
      <c r="C14" s="20"/>
      <c r="D14" s="80"/>
      <c r="E14" s="857" t="s">
        <v>42</v>
      </c>
      <c r="F14" s="69" t="s">
        <v>43</v>
      </c>
      <c r="G14" s="69"/>
      <c r="H14" s="70"/>
      <c r="I14" s="71"/>
      <c r="J14" s="701">
        <v>37781</v>
      </c>
      <c r="K14" s="701">
        <v>36018.400000000001</v>
      </c>
      <c r="L14" s="701">
        <v>34728.300000000003</v>
      </c>
      <c r="M14" s="701">
        <v>33710.6</v>
      </c>
      <c r="N14" s="701">
        <v>33036.600000000035</v>
      </c>
      <c r="O14" s="701">
        <v>32630.9</v>
      </c>
      <c r="P14" s="701">
        <v>32568.200000000041</v>
      </c>
      <c r="Q14" s="700">
        <v>32616.400000000027</v>
      </c>
      <c r="R14" s="700">
        <v>33454.200000000012</v>
      </c>
      <c r="S14" s="700">
        <v>34326.299999999981</v>
      </c>
      <c r="T14" s="702">
        <v>35209.1</v>
      </c>
      <c r="AB14" s="148"/>
      <c r="AC14" s="148"/>
      <c r="AD14" s="148"/>
      <c r="AE14" s="148"/>
      <c r="AF14" s="148"/>
      <c r="AG14" s="148"/>
    </row>
    <row r="15" spans="2:33" x14ac:dyDescent="0.2">
      <c r="C15" s="20"/>
      <c r="D15" s="58"/>
      <c r="E15" s="858"/>
      <c r="F15" s="843" t="s">
        <v>42</v>
      </c>
      <c r="G15" s="33" t="s">
        <v>44</v>
      </c>
      <c r="H15" s="34"/>
      <c r="I15" s="35"/>
      <c r="J15" s="406">
        <v>333.1</v>
      </c>
      <c r="K15" s="406">
        <v>305.10000000000002</v>
      </c>
      <c r="L15" s="406">
        <v>311.10000000000002</v>
      </c>
      <c r="M15" s="406">
        <v>300.3</v>
      </c>
      <c r="N15" s="406">
        <v>297.40000000000003</v>
      </c>
      <c r="O15" s="406">
        <v>289</v>
      </c>
      <c r="P15" s="406">
        <v>277.99999999999994</v>
      </c>
      <c r="Q15" s="391">
        <v>271.59999999999991</v>
      </c>
      <c r="R15" s="391">
        <v>279.60000000000002</v>
      </c>
      <c r="S15" s="391">
        <v>276.69999999999993</v>
      </c>
      <c r="T15" s="575">
        <v>280.99999999999994</v>
      </c>
      <c r="AB15" s="148"/>
      <c r="AC15" s="148"/>
      <c r="AD15" s="148"/>
      <c r="AE15" s="148"/>
      <c r="AF15" s="148"/>
      <c r="AG15" s="148"/>
    </row>
    <row r="16" spans="2:33" x14ac:dyDescent="0.2">
      <c r="C16" s="20"/>
      <c r="D16" s="58"/>
      <c r="E16" s="858"/>
      <c r="F16" s="844"/>
      <c r="G16" s="27" t="s">
        <v>45</v>
      </c>
      <c r="H16" s="28"/>
      <c r="I16" s="29"/>
      <c r="J16" s="407">
        <v>309.3</v>
      </c>
      <c r="K16" s="407">
        <v>288.60000000000002</v>
      </c>
      <c r="L16" s="407">
        <v>301.89999999999998</v>
      </c>
      <c r="M16" s="407">
        <v>309.89999999999998</v>
      </c>
      <c r="N16" s="407">
        <v>320.40000000000003</v>
      </c>
      <c r="O16" s="407">
        <v>322</v>
      </c>
      <c r="P16" s="407">
        <v>333.3</v>
      </c>
      <c r="Q16" s="392">
        <v>336.9</v>
      </c>
      <c r="R16" s="392">
        <v>347.5</v>
      </c>
      <c r="S16" s="392">
        <v>350.00000000000006</v>
      </c>
      <c r="T16" s="576">
        <v>367.2</v>
      </c>
      <c r="AB16" s="148"/>
      <c r="AC16" s="148"/>
      <c r="AD16" s="148"/>
      <c r="AE16" s="148"/>
      <c r="AF16" s="148"/>
      <c r="AG16" s="148"/>
    </row>
    <row r="17" spans="3:33" x14ac:dyDescent="0.2">
      <c r="C17" s="20"/>
      <c r="D17" s="58"/>
      <c r="E17" s="858"/>
      <c r="F17" s="844"/>
      <c r="G17" s="144" t="s">
        <v>46</v>
      </c>
      <c r="H17" s="28"/>
      <c r="I17" s="29"/>
      <c r="J17" s="407">
        <v>37007</v>
      </c>
      <c r="K17" s="407">
        <v>35294.300000000003</v>
      </c>
      <c r="L17" s="407">
        <v>33970.9</v>
      </c>
      <c r="M17" s="407">
        <v>32961.5</v>
      </c>
      <c r="N17" s="407">
        <v>32279.200000000033</v>
      </c>
      <c r="O17" s="407">
        <v>31880.5</v>
      </c>
      <c r="P17" s="407">
        <v>31791.50000000004</v>
      </c>
      <c r="Q17" s="392">
        <v>31823.700000000026</v>
      </c>
      <c r="R17" s="392">
        <v>32633.900000000016</v>
      </c>
      <c r="S17" s="392">
        <v>33498.399999999987</v>
      </c>
      <c r="T17" s="576">
        <v>34349.9</v>
      </c>
      <c r="AB17" s="148"/>
      <c r="AC17" s="148"/>
      <c r="AD17" s="148"/>
      <c r="AE17" s="148"/>
      <c r="AF17" s="148"/>
      <c r="AG17" s="148"/>
    </row>
    <row r="18" spans="3:33" x14ac:dyDescent="0.2">
      <c r="C18" s="20"/>
      <c r="D18" s="58"/>
      <c r="E18" s="858"/>
      <c r="F18" s="845"/>
      <c r="G18" s="140" t="s">
        <v>47</v>
      </c>
      <c r="H18" s="141"/>
      <c r="I18" s="142"/>
      <c r="J18" s="704">
        <v>131.6</v>
      </c>
      <c r="K18" s="704">
        <v>130.4</v>
      </c>
      <c r="L18" s="704">
        <v>144.4</v>
      </c>
      <c r="M18" s="704">
        <v>138.9</v>
      </c>
      <c r="N18" s="704">
        <v>139.6</v>
      </c>
      <c r="O18" s="704">
        <v>139.4</v>
      </c>
      <c r="P18" s="704">
        <v>165.4</v>
      </c>
      <c r="Q18" s="703">
        <v>184.2</v>
      </c>
      <c r="R18" s="703">
        <v>193.2</v>
      </c>
      <c r="S18" s="703">
        <v>201.2</v>
      </c>
      <c r="T18" s="705">
        <v>211</v>
      </c>
      <c r="AB18" s="148"/>
      <c r="AC18" s="148"/>
      <c r="AD18" s="148"/>
      <c r="AE18" s="148"/>
      <c r="AF18" s="148"/>
      <c r="AG18" s="148"/>
    </row>
    <row r="19" spans="3:33" x14ac:dyDescent="0.2">
      <c r="C19" s="20"/>
      <c r="D19" s="58"/>
      <c r="E19" s="858"/>
      <c r="F19" s="69" t="s">
        <v>48</v>
      </c>
      <c r="G19" s="69"/>
      <c r="H19" s="70"/>
      <c r="I19" s="71"/>
      <c r="J19" s="701">
        <v>6094.8</v>
      </c>
      <c r="K19" s="701">
        <v>5770.4</v>
      </c>
      <c r="L19" s="701">
        <v>5485.8</v>
      </c>
      <c r="M19" s="701">
        <v>5359.5</v>
      </c>
      <c r="N19" s="701">
        <v>5349.3000000000011</v>
      </c>
      <c r="O19" s="701">
        <v>5438.7</v>
      </c>
      <c r="P19" s="701">
        <v>5546.7000000000007</v>
      </c>
      <c r="Q19" s="700">
        <v>5607</v>
      </c>
      <c r="R19" s="700">
        <v>5679.1</v>
      </c>
      <c r="S19" s="700">
        <v>5867</v>
      </c>
      <c r="T19" s="702">
        <v>6096.6999999999953</v>
      </c>
      <c r="AB19" s="148"/>
      <c r="AC19" s="148"/>
      <c r="AD19" s="148"/>
      <c r="AE19" s="148"/>
      <c r="AF19" s="148"/>
      <c r="AG19" s="148"/>
    </row>
    <row r="20" spans="3:33" x14ac:dyDescent="0.2">
      <c r="C20" s="20"/>
      <c r="D20" s="58"/>
      <c r="E20" s="858"/>
      <c r="F20" s="843" t="s">
        <v>42</v>
      </c>
      <c r="G20" s="33" t="s">
        <v>259</v>
      </c>
      <c r="H20" s="34"/>
      <c r="I20" s="35"/>
      <c r="J20" s="406">
        <v>5328.7</v>
      </c>
      <c r="K20" s="406">
        <v>5002.7</v>
      </c>
      <c r="L20" s="406">
        <v>4701.5</v>
      </c>
      <c r="M20" s="406">
        <v>4558.8</v>
      </c>
      <c r="N20" s="406">
        <v>4528.9000000000005</v>
      </c>
      <c r="O20" s="406">
        <v>4618.3999999999996</v>
      </c>
      <c r="P20" s="406">
        <v>4711.1000000000004</v>
      </c>
      <c r="Q20" s="391">
        <v>4764.4000000000005</v>
      </c>
      <c r="R20" s="391">
        <v>4845.2000000000007</v>
      </c>
      <c r="S20" s="391">
        <v>5004.0999999999995</v>
      </c>
      <c r="T20" s="575">
        <v>5185.9999999999955</v>
      </c>
      <c r="AB20" s="148"/>
      <c r="AC20" s="148"/>
      <c r="AD20" s="148"/>
      <c r="AE20" s="148"/>
      <c r="AF20" s="148"/>
      <c r="AG20" s="148"/>
    </row>
    <row r="21" spans="3:33" ht="13.5" thickBot="1" x14ac:dyDescent="0.25">
      <c r="C21" s="20"/>
      <c r="D21" s="59"/>
      <c r="E21" s="859"/>
      <c r="F21" s="846"/>
      <c r="G21" s="38" t="s">
        <v>49</v>
      </c>
      <c r="H21" s="39"/>
      <c r="I21" s="40"/>
      <c r="J21" s="408">
        <v>766.1</v>
      </c>
      <c r="K21" s="408">
        <v>767.7</v>
      </c>
      <c r="L21" s="408">
        <v>784.3</v>
      </c>
      <c r="M21" s="408">
        <v>800.7</v>
      </c>
      <c r="N21" s="408">
        <v>820.40000000000009</v>
      </c>
      <c r="O21" s="408">
        <v>820.3</v>
      </c>
      <c r="P21" s="408">
        <v>835.59999999999991</v>
      </c>
      <c r="Q21" s="393">
        <v>842.5999999999998</v>
      </c>
      <c r="R21" s="393">
        <v>833.9</v>
      </c>
      <c r="S21" s="393">
        <v>862.90000000000009</v>
      </c>
      <c r="T21" s="577">
        <v>910.7</v>
      </c>
      <c r="AB21" s="148"/>
      <c r="AC21" s="148"/>
      <c r="AD21" s="148"/>
      <c r="AE21" s="148"/>
      <c r="AF21" s="148"/>
      <c r="AG21" s="148"/>
    </row>
    <row r="22" spans="3:33" ht="13.5" thickBot="1" x14ac:dyDescent="0.25">
      <c r="C22" s="20"/>
      <c r="D22" s="110" t="s">
        <v>310</v>
      </c>
      <c r="E22" s="74"/>
      <c r="F22" s="74"/>
      <c r="G22" s="74"/>
      <c r="H22" s="74"/>
      <c r="I22" s="74"/>
      <c r="J22" s="409"/>
      <c r="K22" s="409"/>
      <c r="L22" s="409"/>
      <c r="M22" s="409"/>
      <c r="N22" s="409"/>
      <c r="O22" s="409"/>
      <c r="P22" s="409"/>
      <c r="Q22" s="394"/>
      <c r="R22" s="394"/>
      <c r="S22" s="394"/>
      <c r="T22" s="578"/>
      <c r="AB22" s="148"/>
      <c r="AC22" s="148"/>
      <c r="AD22" s="148"/>
      <c r="AE22" s="148"/>
      <c r="AF22" s="148"/>
      <c r="AG22" s="148"/>
    </row>
    <row r="23" spans="3:33" x14ac:dyDescent="0.2">
      <c r="C23" s="20"/>
      <c r="D23" s="90"/>
      <c r="E23" s="91" t="s">
        <v>52</v>
      </c>
      <c r="F23" s="91"/>
      <c r="G23" s="91"/>
      <c r="H23" s="92"/>
      <c r="I23" s="93"/>
      <c r="J23" s="405">
        <v>25948.799999999999</v>
      </c>
      <c r="K23" s="405">
        <v>24946.300000000003</v>
      </c>
      <c r="L23" s="405">
        <v>23984.9</v>
      </c>
      <c r="M23" s="405">
        <v>23386.2</v>
      </c>
      <c r="N23" s="405">
        <v>23052.699999999997</v>
      </c>
      <c r="O23" s="405">
        <v>22896.9</v>
      </c>
      <c r="P23" s="405">
        <v>22985.400000000023</v>
      </c>
      <c r="Q23" s="390">
        <v>23021.599999999988</v>
      </c>
      <c r="R23" s="390">
        <v>23604.400000000009</v>
      </c>
      <c r="S23" s="390">
        <v>24170.999999999993</v>
      </c>
      <c r="T23" s="574">
        <v>24800.19999999999</v>
      </c>
      <c r="AB23" s="148"/>
      <c r="AC23" s="148"/>
      <c r="AD23" s="148"/>
      <c r="AE23" s="148"/>
      <c r="AF23" s="148"/>
      <c r="AG23" s="148"/>
    </row>
    <row r="24" spans="3:33" x14ac:dyDescent="0.2">
      <c r="C24" s="20"/>
      <c r="D24" s="80"/>
      <c r="E24" s="857" t="s">
        <v>42</v>
      </c>
      <c r="F24" s="69" t="s">
        <v>43</v>
      </c>
      <c r="G24" s="69"/>
      <c r="H24" s="70"/>
      <c r="I24" s="71"/>
      <c r="J24" s="701">
        <v>22063.7</v>
      </c>
      <c r="K24" s="701">
        <v>21269.800000000003</v>
      </c>
      <c r="L24" s="701">
        <v>20523.300000000003</v>
      </c>
      <c r="M24" s="701">
        <v>19983</v>
      </c>
      <c r="N24" s="701">
        <v>19696.3</v>
      </c>
      <c r="O24" s="701">
        <v>19462.3</v>
      </c>
      <c r="P24" s="701">
        <v>19488.600000000024</v>
      </c>
      <c r="Q24" s="700">
        <v>19536.899999999987</v>
      </c>
      <c r="R24" s="700">
        <v>20044.400000000009</v>
      </c>
      <c r="S24" s="700">
        <v>20504.199999999993</v>
      </c>
      <c r="T24" s="702">
        <v>20987.899999999991</v>
      </c>
      <c r="AB24" s="148"/>
      <c r="AC24" s="148"/>
      <c r="AD24" s="148"/>
      <c r="AE24" s="148"/>
      <c r="AF24" s="148"/>
      <c r="AG24" s="148"/>
    </row>
    <row r="25" spans="3:33" x14ac:dyDescent="0.2">
      <c r="C25" s="20"/>
      <c r="D25" s="58"/>
      <c r="E25" s="858"/>
      <c r="F25" s="843" t="s">
        <v>42</v>
      </c>
      <c r="G25" s="33" t="s">
        <v>44</v>
      </c>
      <c r="H25" s="34"/>
      <c r="I25" s="35"/>
      <c r="J25" s="406">
        <v>182</v>
      </c>
      <c r="K25" s="406">
        <v>170.3</v>
      </c>
      <c r="L25" s="406">
        <v>179</v>
      </c>
      <c r="M25" s="406">
        <v>173.7</v>
      </c>
      <c r="N25" s="406">
        <v>165.79999999999995</v>
      </c>
      <c r="O25" s="406">
        <v>161.6</v>
      </c>
      <c r="P25" s="406">
        <v>161.59999999999997</v>
      </c>
      <c r="Q25" s="391">
        <v>155.30000000000001</v>
      </c>
      <c r="R25" s="391">
        <v>157.4</v>
      </c>
      <c r="S25" s="391">
        <v>152.9</v>
      </c>
      <c r="T25" s="575">
        <v>154.19999999999999</v>
      </c>
      <c r="AB25" s="148"/>
      <c r="AC25" s="148"/>
      <c r="AD25" s="148"/>
      <c r="AE25" s="148"/>
      <c r="AF25" s="148"/>
      <c r="AG25" s="148"/>
    </row>
    <row r="26" spans="3:33" x14ac:dyDescent="0.2">
      <c r="C26" s="20"/>
      <c r="D26" s="58"/>
      <c r="E26" s="858"/>
      <c r="F26" s="844"/>
      <c r="G26" s="27" t="s">
        <v>45</v>
      </c>
      <c r="H26" s="28"/>
      <c r="I26" s="29"/>
      <c r="J26" s="407">
        <v>192.2</v>
      </c>
      <c r="K26" s="407">
        <v>176.6</v>
      </c>
      <c r="L26" s="407">
        <v>187.7</v>
      </c>
      <c r="M26" s="407">
        <v>194.3</v>
      </c>
      <c r="N26" s="407">
        <v>202.80000000000007</v>
      </c>
      <c r="O26" s="407">
        <v>204.5</v>
      </c>
      <c r="P26" s="407">
        <v>214.90000000000003</v>
      </c>
      <c r="Q26" s="392">
        <v>224.7</v>
      </c>
      <c r="R26" s="392">
        <v>224.19999999999996</v>
      </c>
      <c r="S26" s="392">
        <v>229.20000000000002</v>
      </c>
      <c r="T26" s="576">
        <v>242.49999999999997</v>
      </c>
      <c r="AB26" s="148"/>
      <c r="AC26" s="148"/>
      <c r="AD26" s="148"/>
      <c r="AE26" s="148"/>
      <c r="AF26" s="148"/>
      <c r="AG26" s="148"/>
    </row>
    <row r="27" spans="3:33" x14ac:dyDescent="0.2">
      <c r="C27" s="20"/>
      <c r="D27" s="58"/>
      <c r="E27" s="858"/>
      <c r="F27" s="844"/>
      <c r="G27" s="144" t="s">
        <v>46</v>
      </c>
      <c r="H27" s="28"/>
      <c r="I27" s="29"/>
      <c r="J27" s="407">
        <v>21643.8</v>
      </c>
      <c r="K27" s="407">
        <v>20871.5</v>
      </c>
      <c r="L27" s="407">
        <v>20098.2</v>
      </c>
      <c r="M27" s="407">
        <v>19561.099999999999</v>
      </c>
      <c r="N27" s="407">
        <v>19275.100000000002</v>
      </c>
      <c r="O27" s="407">
        <v>19047.8</v>
      </c>
      <c r="P27" s="407">
        <v>19053.700000000023</v>
      </c>
      <c r="Q27" s="392">
        <v>19090.299999999988</v>
      </c>
      <c r="R27" s="392">
        <v>19586.200000000012</v>
      </c>
      <c r="S27" s="392">
        <v>20040.499999999996</v>
      </c>
      <c r="T27" s="576">
        <v>20490.19999999999</v>
      </c>
      <c r="AB27" s="148"/>
      <c r="AC27" s="148"/>
      <c r="AD27" s="148"/>
      <c r="AE27" s="148"/>
      <c r="AF27" s="148"/>
      <c r="AG27" s="148"/>
    </row>
    <row r="28" spans="3:33" x14ac:dyDescent="0.2">
      <c r="C28" s="20"/>
      <c r="D28" s="58"/>
      <c r="E28" s="858"/>
      <c r="F28" s="845"/>
      <c r="G28" s="140" t="s">
        <v>47</v>
      </c>
      <c r="H28" s="141"/>
      <c r="I28" s="142"/>
      <c r="J28" s="707">
        <v>45.7</v>
      </c>
      <c r="K28" s="707">
        <v>51.4</v>
      </c>
      <c r="L28" s="707">
        <v>58.4</v>
      </c>
      <c r="M28" s="707">
        <v>53.9</v>
      </c>
      <c r="N28" s="707">
        <v>52.6</v>
      </c>
      <c r="O28" s="707">
        <v>48.4</v>
      </c>
      <c r="P28" s="707">
        <v>58.4</v>
      </c>
      <c r="Q28" s="706">
        <v>66.599999999999994</v>
      </c>
      <c r="R28" s="706">
        <v>76.599999999999994</v>
      </c>
      <c r="S28" s="706">
        <v>81.599999999999994</v>
      </c>
      <c r="T28" s="708">
        <v>101</v>
      </c>
      <c r="AB28" s="148"/>
      <c r="AC28" s="148"/>
      <c r="AD28" s="148"/>
      <c r="AE28" s="148"/>
      <c r="AF28" s="148"/>
      <c r="AG28" s="148"/>
    </row>
    <row r="29" spans="3:33" x14ac:dyDescent="0.2">
      <c r="C29" s="20"/>
      <c r="D29" s="58"/>
      <c r="E29" s="858"/>
      <c r="F29" s="69" t="s">
        <v>48</v>
      </c>
      <c r="G29" s="69"/>
      <c r="H29" s="70"/>
      <c r="I29" s="71"/>
      <c r="J29" s="701">
        <v>3885.1</v>
      </c>
      <c r="K29" s="701">
        <v>3676.5</v>
      </c>
      <c r="L29" s="701">
        <v>3461.6</v>
      </c>
      <c r="M29" s="701">
        <v>3403.2000000000003</v>
      </c>
      <c r="N29" s="701">
        <v>3356.3999999999996</v>
      </c>
      <c r="O29" s="701">
        <v>3434.6000000000004</v>
      </c>
      <c r="P29" s="701">
        <v>3496.8000000000011</v>
      </c>
      <c r="Q29" s="700">
        <v>3484.7</v>
      </c>
      <c r="R29" s="700">
        <v>3559.9999999999991</v>
      </c>
      <c r="S29" s="700">
        <v>3666.7999999999984</v>
      </c>
      <c r="T29" s="702">
        <v>3812.2999999999997</v>
      </c>
      <c r="AB29" s="148"/>
      <c r="AC29" s="148"/>
      <c r="AD29" s="148"/>
      <c r="AE29" s="148"/>
      <c r="AF29" s="148"/>
      <c r="AG29" s="148"/>
    </row>
    <row r="30" spans="3:33" x14ac:dyDescent="0.2">
      <c r="C30" s="20"/>
      <c r="D30" s="58"/>
      <c r="E30" s="858"/>
      <c r="F30" s="843" t="s">
        <v>42</v>
      </c>
      <c r="G30" s="33" t="s">
        <v>259</v>
      </c>
      <c r="H30" s="34"/>
      <c r="I30" s="35"/>
      <c r="J30" s="406">
        <v>3340.2</v>
      </c>
      <c r="K30" s="406">
        <v>3123.2</v>
      </c>
      <c r="L30" s="406">
        <v>2896.6</v>
      </c>
      <c r="M30" s="406">
        <v>2821.8</v>
      </c>
      <c r="N30" s="406">
        <v>2765.0999999999995</v>
      </c>
      <c r="O30" s="406">
        <v>2849.9</v>
      </c>
      <c r="P30" s="406">
        <v>2903.6000000000013</v>
      </c>
      <c r="Q30" s="391">
        <v>2888.6</v>
      </c>
      <c r="R30" s="391">
        <v>2951.7999999999993</v>
      </c>
      <c r="S30" s="391">
        <v>3043.3999999999983</v>
      </c>
      <c r="T30" s="575">
        <v>3165</v>
      </c>
      <c r="AB30" s="148"/>
      <c r="AC30" s="148"/>
      <c r="AD30" s="148"/>
      <c r="AE30" s="148"/>
      <c r="AF30" s="148"/>
      <c r="AG30" s="148"/>
    </row>
    <row r="31" spans="3:33" ht="13.5" thickBot="1" x14ac:dyDescent="0.25">
      <c r="C31" s="20"/>
      <c r="D31" s="59"/>
      <c r="E31" s="859"/>
      <c r="F31" s="846"/>
      <c r="G31" s="38" t="s">
        <v>49</v>
      </c>
      <c r="H31" s="39"/>
      <c r="I31" s="40"/>
      <c r="J31" s="408">
        <v>544.9</v>
      </c>
      <c r="K31" s="408">
        <v>553.29999999999995</v>
      </c>
      <c r="L31" s="408">
        <v>565</v>
      </c>
      <c r="M31" s="408">
        <v>581.4</v>
      </c>
      <c r="N31" s="408">
        <v>591.29999999999995</v>
      </c>
      <c r="O31" s="408">
        <v>584.70000000000005</v>
      </c>
      <c r="P31" s="408">
        <v>593.19999999999993</v>
      </c>
      <c r="Q31" s="393">
        <v>596.10000000000014</v>
      </c>
      <c r="R31" s="393">
        <v>608.20000000000005</v>
      </c>
      <c r="S31" s="393">
        <v>623.4</v>
      </c>
      <c r="T31" s="577">
        <v>647.29999999999984</v>
      </c>
      <c r="AB31" s="148"/>
      <c r="AC31" s="148"/>
      <c r="AD31" s="148"/>
      <c r="AE31" s="148"/>
      <c r="AF31" s="148"/>
      <c r="AG31" s="148"/>
    </row>
    <row r="32" spans="3:33" ht="13.5" x14ac:dyDescent="0.25">
      <c r="D32" s="52"/>
      <c r="E32" s="53"/>
      <c r="F32" s="53"/>
      <c r="G32" s="53"/>
      <c r="H32" s="53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61" t="s">
        <v>251</v>
      </c>
      <c r="AB32" s="148"/>
      <c r="AC32" s="148"/>
      <c r="AD32" s="148"/>
      <c r="AE32" s="148"/>
      <c r="AF32" s="148"/>
      <c r="AG32" s="148"/>
    </row>
    <row r="34" spans="10:20" ht="12.75" customHeight="1" x14ac:dyDescent="0.2">
      <c r="J34" s="397"/>
      <c r="K34" s="397"/>
      <c r="L34" s="397"/>
      <c r="M34" s="397"/>
      <c r="N34" s="397"/>
      <c r="O34" s="397"/>
      <c r="P34" s="397"/>
      <c r="Q34" s="397"/>
      <c r="R34" s="397"/>
      <c r="S34" s="397"/>
      <c r="T34" s="397"/>
    </row>
    <row r="44" spans="10:20" ht="12.75" customHeight="1" x14ac:dyDescent="0.2"/>
    <row r="53" ht="23.25" customHeight="1" x14ac:dyDescent="0.2"/>
    <row r="86" spans="5:5" x14ac:dyDescent="0.2">
      <c r="E86" s="400"/>
    </row>
  </sheetData>
  <mergeCells count="18">
    <mergeCell ref="O7:O10"/>
    <mergeCell ref="J7:J10"/>
    <mergeCell ref="N7:N10"/>
    <mergeCell ref="T7:T10"/>
    <mergeCell ref="M7:M10"/>
    <mergeCell ref="L7:L10"/>
    <mergeCell ref="K7:K10"/>
    <mergeCell ref="P7:P10"/>
    <mergeCell ref="Q7:Q10"/>
    <mergeCell ref="R7:R10"/>
    <mergeCell ref="S7:S10"/>
    <mergeCell ref="D7:I11"/>
    <mergeCell ref="F30:F31"/>
    <mergeCell ref="E24:E31"/>
    <mergeCell ref="E14:E21"/>
    <mergeCell ref="F15:F18"/>
    <mergeCell ref="F20:F21"/>
    <mergeCell ref="F25:F28"/>
  </mergeCells>
  <phoneticPr fontId="0" type="noConversion"/>
  <conditionalFormatting sqref="D6">
    <cfRule type="cellIs" dxfId="23" priority="2" stopIfTrue="1" operator="equal">
      <formula>"   sem poznámku, proč vývojová řada nezačíná jako obvykle - nebo červenou buňku vymazat"</formula>
    </cfRule>
  </conditionalFormatting>
  <conditionalFormatting sqref="G6">
    <cfRule type="expression" dxfId="22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11">
    <pageSetUpPr autoPageBreaks="0"/>
  </sheetPr>
  <dimension ref="C1:U66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150" hidden="1" customWidth="1"/>
    <col min="3" max="3" width="1.7109375" style="150" customWidth="1"/>
    <col min="4" max="4" width="1.140625" style="150" customWidth="1"/>
    <col min="5" max="5" width="2.140625" style="150" customWidth="1"/>
    <col min="6" max="6" width="1.7109375" style="150" customWidth="1"/>
    <col min="7" max="7" width="15.28515625" style="150" customWidth="1"/>
    <col min="8" max="8" width="11" style="150" customWidth="1"/>
    <col min="9" max="9" width="1.140625" style="150" customWidth="1"/>
    <col min="10" max="20" width="8.140625" style="150" customWidth="1"/>
    <col min="21" max="47" width="1.7109375" style="150" customWidth="1"/>
    <col min="48" max="16384" width="9.140625" style="150"/>
  </cols>
  <sheetData>
    <row r="1" spans="3:21" hidden="1" x14ac:dyDescent="0.2"/>
    <row r="2" spans="3:21" hidden="1" x14ac:dyDescent="0.2"/>
    <row r="3" spans="3:21" ht="9" customHeight="1" x14ac:dyDescent="0.2">
      <c r="C3" s="337"/>
    </row>
    <row r="4" spans="3:21" s="338" customFormat="1" ht="15.75" x14ac:dyDescent="0.2">
      <c r="D4" s="339" t="s">
        <v>294</v>
      </c>
      <c r="E4" s="339"/>
      <c r="F4" s="339"/>
      <c r="G4" s="339"/>
      <c r="H4" s="340" t="s">
        <v>292</v>
      </c>
      <c r="I4" s="341"/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339"/>
    </row>
    <row r="5" spans="3:21" s="338" customFormat="1" ht="15.75" x14ac:dyDescent="0.2">
      <c r="D5" s="342" t="s">
        <v>326</v>
      </c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343"/>
      <c r="Q5" s="343"/>
      <c r="R5" s="343"/>
      <c r="S5" s="343"/>
      <c r="T5" s="343"/>
    </row>
    <row r="6" spans="3:21" s="344" customFormat="1" ht="21" customHeight="1" thickBot="1" x14ac:dyDescent="0.25">
      <c r="D6" s="345"/>
      <c r="E6" s="346"/>
      <c r="F6" s="346"/>
      <c r="G6" s="346"/>
      <c r="H6" s="346"/>
      <c r="I6" s="347"/>
      <c r="J6" s="347"/>
      <c r="K6" s="347"/>
      <c r="L6" s="347"/>
      <c r="M6" s="347"/>
      <c r="N6" s="347"/>
      <c r="O6" s="347"/>
      <c r="P6" s="347"/>
      <c r="Q6" s="347"/>
      <c r="R6" s="347"/>
      <c r="S6" s="347"/>
      <c r="T6" s="348"/>
      <c r="U6" s="349" t="s">
        <v>66</v>
      </c>
    </row>
    <row r="7" spans="3:21" ht="6" customHeight="1" x14ac:dyDescent="0.2">
      <c r="C7" s="350"/>
      <c r="D7" s="860" t="s">
        <v>204</v>
      </c>
      <c r="E7" s="861"/>
      <c r="F7" s="861"/>
      <c r="G7" s="861"/>
      <c r="H7" s="861"/>
      <c r="I7" s="862"/>
      <c r="J7" s="804">
        <v>2011</v>
      </c>
      <c r="K7" s="804">
        <v>2012</v>
      </c>
      <c r="L7" s="804">
        <v>2013</v>
      </c>
      <c r="M7" s="804">
        <v>2014</v>
      </c>
      <c r="N7" s="804">
        <v>2015</v>
      </c>
      <c r="O7" s="804">
        <v>2016</v>
      </c>
      <c r="P7" s="804">
        <v>2017</v>
      </c>
      <c r="Q7" s="804">
        <v>2018</v>
      </c>
      <c r="R7" s="804">
        <v>2019</v>
      </c>
      <c r="S7" s="804">
        <v>2020</v>
      </c>
      <c r="T7" s="818">
        <v>2021</v>
      </c>
    </row>
    <row r="8" spans="3:21" ht="6" customHeight="1" x14ac:dyDescent="0.2">
      <c r="C8" s="350"/>
      <c r="D8" s="863"/>
      <c r="E8" s="864"/>
      <c r="F8" s="864"/>
      <c r="G8" s="864"/>
      <c r="H8" s="864"/>
      <c r="I8" s="865"/>
      <c r="J8" s="805"/>
      <c r="K8" s="805"/>
      <c r="L8" s="805"/>
      <c r="M8" s="805"/>
      <c r="N8" s="805"/>
      <c r="O8" s="805"/>
      <c r="P8" s="805"/>
      <c r="Q8" s="805"/>
      <c r="R8" s="805"/>
      <c r="S8" s="805"/>
      <c r="T8" s="819"/>
    </row>
    <row r="9" spans="3:21" ht="6" customHeight="1" x14ac:dyDescent="0.2">
      <c r="C9" s="350"/>
      <c r="D9" s="863"/>
      <c r="E9" s="864"/>
      <c r="F9" s="864"/>
      <c r="G9" s="864"/>
      <c r="H9" s="864"/>
      <c r="I9" s="865"/>
      <c r="J9" s="805"/>
      <c r="K9" s="805"/>
      <c r="L9" s="805"/>
      <c r="M9" s="805"/>
      <c r="N9" s="805"/>
      <c r="O9" s="805"/>
      <c r="P9" s="805"/>
      <c r="Q9" s="805"/>
      <c r="R9" s="805"/>
      <c r="S9" s="805"/>
      <c r="T9" s="819"/>
    </row>
    <row r="10" spans="3:21" ht="6" customHeight="1" x14ac:dyDescent="0.2">
      <c r="C10" s="350"/>
      <c r="D10" s="863"/>
      <c r="E10" s="864"/>
      <c r="F10" s="864"/>
      <c r="G10" s="864"/>
      <c r="H10" s="864"/>
      <c r="I10" s="865"/>
      <c r="J10" s="805"/>
      <c r="K10" s="805"/>
      <c r="L10" s="805"/>
      <c r="M10" s="805"/>
      <c r="N10" s="805"/>
      <c r="O10" s="805"/>
      <c r="P10" s="805"/>
      <c r="Q10" s="805"/>
      <c r="R10" s="805"/>
      <c r="S10" s="805"/>
      <c r="T10" s="819"/>
    </row>
    <row r="11" spans="3:21" ht="15" customHeight="1" thickBot="1" x14ac:dyDescent="0.25">
      <c r="C11" s="350"/>
      <c r="D11" s="866"/>
      <c r="E11" s="867"/>
      <c r="F11" s="867"/>
      <c r="G11" s="867"/>
      <c r="H11" s="867"/>
      <c r="I11" s="868"/>
      <c r="J11" s="412"/>
      <c r="K11" s="412"/>
      <c r="L11" s="412"/>
      <c r="M11" s="412"/>
      <c r="N11" s="412"/>
      <c r="O11" s="412"/>
      <c r="P11" s="412"/>
      <c r="Q11" s="584"/>
      <c r="R11" s="584"/>
      <c r="S11" s="584"/>
      <c r="T11" s="579"/>
    </row>
    <row r="12" spans="3:21" ht="14.25" thickTop="1" thickBot="1" x14ac:dyDescent="0.25">
      <c r="C12" s="351"/>
      <c r="D12" s="81" t="s">
        <v>291</v>
      </c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138"/>
      <c r="R12" s="330"/>
      <c r="S12" s="330"/>
      <c r="T12" s="83"/>
    </row>
    <row r="13" spans="3:21" x14ac:dyDescent="0.2">
      <c r="C13" s="351"/>
      <c r="D13" s="352"/>
      <c r="E13" s="353" t="s">
        <v>213</v>
      </c>
      <c r="F13" s="354"/>
      <c r="G13" s="354"/>
      <c r="H13" s="355"/>
      <c r="I13" s="356"/>
      <c r="J13" s="413">
        <v>3.3766144537432832E-2</v>
      </c>
      <c r="K13" s="413">
        <v>3.1408268016318283E-2</v>
      </c>
      <c r="L13" s="413">
        <v>2.7429645065267263E-2</v>
      </c>
      <c r="M13" s="413">
        <v>2.4891133180682295E-2</v>
      </c>
      <c r="N13" s="413">
        <v>2.1880048117209797E-2</v>
      </c>
      <c r="O13" s="413">
        <v>2.13036948594033E-2</v>
      </c>
      <c r="P13" s="413">
        <v>2.0200764765124911E-2</v>
      </c>
      <c r="Q13" s="585">
        <v>1.9166849307142606E-2</v>
      </c>
      <c r="R13" s="585">
        <v>2.0524181812359647E-2</v>
      </c>
      <c r="S13" s="585">
        <v>2.2219978030896832E-2</v>
      </c>
      <c r="T13" s="580">
        <v>2.4819367366537663E-2</v>
      </c>
    </row>
    <row r="14" spans="3:21" x14ac:dyDescent="0.2">
      <c r="C14" s="351"/>
      <c r="D14" s="368"/>
      <c r="E14" s="369" t="s">
        <v>214</v>
      </c>
      <c r="F14" s="369"/>
      <c r="G14" s="369"/>
      <c r="H14" s="370"/>
      <c r="I14" s="371"/>
      <c r="J14" s="416">
        <v>0.21566872641901821</v>
      </c>
      <c r="K14" s="416">
        <v>0.19498429318781335</v>
      </c>
      <c r="L14" s="416">
        <v>0.18928685031263601</v>
      </c>
      <c r="M14" s="416">
        <v>0.18116550271160289</v>
      </c>
      <c r="N14" s="416">
        <v>0.17451638771892874</v>
      </c>
      <c r="O14" s="416">
        <v>0.16648365122428815</v>
      </c>
      <c r="P14" s="416">
        <v>0.16045516256443809</v>
      </c>
      <c r="Q14" s="586">
        <v>0.1546666730129129</v>
      </c>
      <c r="R14" s="586">
        <v>0.15238101723685935</v>
      </c>
      <c r="S14" s="586">
        <v>0.15208459864798796</v>
      </c>
      <c r="T14" s="581">
        <v>0.14994742462124516</v>
      </c>
    </row>
    <row r="15" spans="3:21" x14ac:dyDescent="0.2">
      <c r="C15" s="351"/>
      <c r="D15" s="368"/>
      <c r="E15" s="369" t="s">
        <v>215</v>
      </c>
      <c r="F15" s="369"/>
      <c r="G15" s="369"/>
      <c r="H15" s="370"/>
      <c r="I15" s="371"/>
      <c r="J15" s="416">
        <v>1.4004445613932676E-2</v>
      </c>
      <c r="K15" s="416">
        <v>1.4277510602062986E-2</v>
      </c>
      <c r="L15" s="416">
        <v>1.5174930456544064E-2</v>
      </c>
      <c r="M15" s="416">
        <v>1.7470805762060448E-2</v>
      </c>
      <c r="N15" s="416">
        <v>1.5783945776487864E-2</v>
      </c>
      <c r="O15" s="416">
        <v>1.5095760111546003E-2</v>
      </c>
      <c r="P15" s="416">
        <v>1.5232597841592118E-2</v>
      </c>
      <c r="Q15" s="586">
        <v>1.3716814126385018E-2</v>
      </c>
      <c r="R15" s="586">
        <v>1.3788800330554482E-2</v>
      </c>
      <c r="S15" s="586">
        <v>1.4085888435051343E-2</v>
      </c>
      <c r="T15" s="581">
        <v>1.4027887361289263E-2</v>
      </c>
    </row>
    <row r="16" spans="3:21" x14ac:dyDescent="0.2">
      <c r="C16" s="351"/>
      <c r="D16" s="357"/>
      <c r="E16" s="358" t="s">
        <v>278</v>
      </c>
      <c r="F16" s="358"/>
      <c r="G16" s="358"/>
      <c r="H16" s="359"/>
      <c r="I16" s="360"/>
      <c r="J16" s="414">
        <v>4.0408206700156969E-2</v>
      </c>
      <c r="K16" s="414">
        <v>3.9728875303162756E-2</v>
      </c>
      <c r="L16" s="414">
        <v>4.2700062534702037E-2</v>
      </c>
      <c r="M16" s="414">
        <v>4.8379033283781882E-2</v>
      </c>
      <c r="N16" s="414">
        <v>5.0787600281103143E-2</v>
      </c>
      <c r="O16" s="414">
        <v>4.9484091566750051E-2</v>
      </c>
      <c r="P16" s="414">
        <v>5.0014923185114052E-2</v>
      </c>
      <c r="Q16" s="587">
        <v>5.0148364554009402E-2</v>
      </c>
      <c r="R16" s="587">
        <v>5.2211741757017732E-2</v>
      </c>
      <c r="S16" s="587">
        <v>5.3880226515393655E-2</v>
      </c>
      <c r="T16" s="582">
        <v>5.5743194732201781E-2</v>
      </c>
    </row>
    <row r="17" spans="3:21" x14ac:dyDescent="0.2">
      <c r="C17" s="351"/>
      <c r="D17" s="357"/>
      <c r="E17" s="358" t="s">
        <v>279</v>
      </c>
      <c r="F17" s="358"/>
      <c r="G17" s="358"/>
      <c r="H17" s="359"/>
      <c r="I17" s="360"/>
      <c r="J17" s="414">
        <v>0.67899595613996777</v>
      </c>
      <c r="K17" s="414">
        <v>0.70202575308265402</v>
      </c>
      <c r="L17" s="414">
        <v>0.70663702280928142</v>
      </c>
      <c r="M17" s="414">
        <v>0.70893690079516791</v>
      </c>
      <c r="N17" s="414">
        <v>0.71774396191482792</v>
      </c>
      <c r="O17" s="414">
        <v>0.72692999252222734</v>
      </c>
      <c r="P17" s="414">
        <v>0.73172055561407912</v>
      </c>
      <c r="Q17" s="587">
        <v>0.73850473860001609</v>
      </c>
      <c r="R17" s="587">
        <v>0.73717280993024237</v>
      </c>
      <c r="S17" s="587">
        <v>0.73347571922980559</v>
      </c>
      <c r="T17" s="582">
        <v>0.73069839186249419</v>
      </c>
    </row>
    <row r="18" spans="3:21" ht="13.5" thickBot="1" x14ac:dyDescent="0.25">
      <c r="C18" s="351"/>
      <c r="D18" s="361"/>
      <c r="E18" s="362" t="s">
        <v>280</v>
      </c>
      <c r="F18" s="362"/>
      <c r="G18" s="362"/>
      <c r="H18" s="363"/>
      <c r="I18" s="364"/>
      <c r="J18" s="415">
        <v>1.7156520589491454E-2</v>
      </c>
      <c r="K18" s="415">
        <v>1.757533504717964E-2</v>
      </c>
      <c r="L18" s="415">
        <v>1.8771488821569114E-2</v>
      </c>
      <c r="M18" s="415">
        <v>1.9156587822878633E-2</v>
      </c>
      <c r="N18" s="415">
        <v>1.9288056191442585E-2</v>
      </c>
      <c r="O18" s="415">
        <v>2.070280971578492E-2</v>
      </c>
      <c r="P18" s="415">
        <v>2.2375996029651752E-2</v>
      </c>
      <c r="Q18" s="588">
        <v>2.3796560399533973E-2</v>
      </c>
      <c r="R18" s="588">
        <v>2.3921448932966549E-2</v>
      </c>
      <c r="S18" s="588">
        <v>2.4253589140864548E-2</v>
      </c>
      <c r="T18" s="583">
        <v>2.4763734056232025E-2</v>
      </c>
    </row>
    <row r="19" spans="3:21" ht="13.5" x14ac:dyDescent="0.25">
      <c r="D19" s="365"/>
      <c r="E19" s="366"/>
      <c r="F19" s="366"/>
      <c r="G19" s="366"/>
      <c r="H19" s="366"/>
      <c r="I19" s="365"/>
      <c r="J19" s="367"/>
      <c r="K19" s="367"/>
      <c r="L19" s="367"/>
      <c r="M19" s="367"/>
      <c r="N19" s="367"/>
      <c r="O19" s="367"/>
      <c r="P19" s="367"/>
      <c r="Q19" s="367"/>
      <c r="R19" s="367"/>
      <c r="S19" s="367"/>
      <c r="T19" s="367" t="s">
        <v>251</v>
      </c>
      <c r="U19" s="150" t="s">
        <v>66</v>
      </c>
    </row>
    <row r="20" spans="3:21" ht="11.25" customHeight="1" x14ac:dyDescent="0.2"/>
    <row r="66" spans="5:5" x14ac:dyDescent="0.2">
      <c r="E66" s="401"/>
    </row>
  </sheetData>
  <mergeCells count="12">
    <mergeCell ref="O7:O10"/>
    <mergeCell ref="T7:T10"/>
    <mergeCell ref="D7:I11"/>
    <mergeCell ref="N7:N10"/>
    <mergeCell ref="J7:J10"/>
    <mergeCell ref="K7:K10"/>
    <mergeCell ref="M7:M10"/>
    <mergeCell ref="L7:L10"/>
    <mergeCell ref="P7:P10"/>
    <mergeCell ref="Q7:Q10"/>
    <mergeCell ref="R7:R10"/>
    <mergeCell ref="S7:S10"/>
  </mergeCells>
  <phoneticPr fontId="0" type="noConversion"/>
  <conditionalFormatting sqref="D6">
    <cfRule type="cellIs" dxfId="21" priority="2" stopIfTrue="1" operator="equal">
      <formula>"   sem (do závorky) poznámku, proč vývojová řada nezačíná jako obvykle - nebo červenou buňku vymazat"</formula>
    </cfRule>
  </conditionalFormatting>
  <conditionalFormatting sqref="G4">
    <cfRule type="expression" dxfId="20" priority="3" stopIfTrue="1">
      <formula>#REF!=" ?"</formula>
    </cfRule>
  </conditionalFormatting>
  <conditionalFormatting sqref="G6">
    <cfRule type="expression" dxfId="19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autoPageBreaks="0"/>
  </sheetPr>
  <dimension ref="C1:W85"/>
  <sheetViews>
    <sheetView showGridLines="0" topLeftCell="C3" zoomScale="90" zoomScaleNormal="90" workbookViewId="0"/>
  </sheetViews>
  <sheetFormatPr defaultColWidth="9.140625" defaultRowHeight="12.75" x14ac:dyDescent="0.2"/>
  <cols>
    <col min="1" max="2" width="0" style="615" hidden="1" customWidth="1"/>
    <col min="3" max="3" width="1.7109375" style="615" customWidth="1"/>
    <col min="4" max="4" width="1.140625" style="615" customWidth="1"/>
    <col min="5" max="6" width="1.7109375" style="615" customWidth="1"/>
    <col min="7" max="7" width="15.7109375" style="615" customWidth="1"/>
    <col min="8" max="8" width="15.5703125" style="615" customWidth="1"/>
    <col min="9" max="20" width="8.140625" style="615" customWidth="1"/>
    <col min="21" max="36" width="7.5703125" style="615" customWidth="1"/>
    <col min="37" max="16384" width="9.140625" style="615"/>
  </cols>
  <sheetData>
    <row r="1" spans="3:23" hidden="1" x14ac:dyDescent="0.2"/>
    <row r="2" spans="3:23" hidden="1" x14ac:dyDescent="0.2"/>
    <row r="3" spans="3:23" ht="9" customHeight="1" x14ac:dyDescent="0.2">
      <c r="C3" s="616"/>
    </row>
    <row r="4" spans="3:23" s="617" customFormat="1" ht="15.75" x14ac:dyDescent="0.2">
      <c r="D4" s="618" t="s">
        <v>65</v>
      </c>
      <c r="E4" s="619"/>
      <c r="F4" s="619"/>
      <c r="G4" s="619"/>
      <c r="H4" s="618" t="s">
        <v>74</v>
      </c>
      <c r="I4" s="618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</row>
    <row r="5" spans="3:23" s="617" customFormat="1" ht="15.75" x14ac:dyDescent="0.2">
      <c r="D5" s="620" t="s">
        <v>314</v>
      </c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</row>
    <row r="6" spans="3:23" s="622" customFormat="1" ht="21" customHeight="1" thickBot="1" x14ac:dyDescent="0.25">
      <c r="D6" s="623"/>
      <c r="E6" s="624"/>
      <c r="F6" s="624"/>
      <c r="G6" s="624"/>
      <c r="H6" s="624"/>
      <c r="I6" s="625"/>
      <c r="J6" s="625"/>
      <c r="K6" s="625"/>
      <c r="L6" s="625"/>
      <c r="M6" s="625"/>
      <c r="N6" s="625"/>
      <c r="O6" s="625"/>
      <c r="P6" s="625"/>
      <c r="Q6" s="625"/>
      <c r="R6" s="625"/>
      <c r="S6" s="625"/>
      <c r="T6" s="626"/>
    </row>
    <row r="7" spans="3:23" ht="6" customHeight="1" x14ac:dyDescent="0.2">
      <c r="C7" s="627"/>
      <c r="D7" s="785"/>
      <c r="E7" s="786"/>
      <c r="F7" s="786"/>
      <c r="G7" s="786"/>
      <c r="H7" s="786"/>
      <c r="I7" s="787"/>
      <c r="J7" s="783" t="s">
        <v>249</v>
      </c>
      <c r="K7" s="783" t="s">
        <v>255</v>
      </c>
      <c r="L7" s="783" t="s">
        <v>258</v>
      </c>
      <c r="M7" s="783" t="s">
        <v>262</v>
      </c>
      <c r="N7" s="783" t="s">
        <v>264</v>
      </c>
      <c r="O7" s="783" t="s">
        <v>272</v>
      </c>
      <c r="P7" s="783" t="s">
        <v>276</v>
      </c>
      <c r="Q7" s="783" t="s">
        <v>295</v>
      </c>
      <c r="R7" s="783" t="s">
        <v>296</v>
      </c>
      <c r="S7" s="783" t="s">
        <v>304</v>
      </c>
      <c r="T7" s="781" t="s">
        <v>313</v>
      </c>
    </row>
    <row r="8" spans="3:23" ht="6" customHeight="1" x14ac:dyDescent="0.2">
      <c r="C8" s="627"/>
      <c r="D8" s="788"/>
      <c r="E8" s="789"/>
      <c r="F8" s="789"/>
      <c r="G8" s="789"/>
      <c r="H8" s="789"/>
      <c r="I8" s="790"/>
      <c r="J8" s="784"/>
      <c r="K8" s="784"/>
      <c r="L8" s="784"/>
      <c r="M8" s="784"/>
      <c r="N8" s="784"/>
      <c r="O8" s="784"/>
      <c r="P8" s="784"/>
      <c r="Q8" s="784"/>
      <c r="R8" s="784"/>
      <c r="S8" s="784"/>
      <c r="T8" s="782"/>
    </row>
    <row r="9" spans="3:23" ht="6" customHeight="1" x14ac:dyDescent="0.2">
      <c r="C9" s="627"/>
      <c r="D9" s="788"/>
      <c r="E9" s="789"/>
      <c r="F9" s="789"/>
      <c r="G9" s="789"/>
      <c r="H9" s="789"/>
      <c r="I9" s="790"/>
      <c r="J9" s="784"/>
      <c r="K9" s="784"/>
      <c r="L9" s="784"/>
      <c r="M9" s="784"/>
      <c r="N9" s="784"/>
      <c r="O9" s="784"/>
      <c r="P9" s="784"/>
      <c r="Q9" s="784"/>
      <c r="R9" s="784"/>
      <c r="S9" s="784"/>
      <c r="T9" s="782"/>
    </row>
    <row r="10" spans="3:23" ht="6" customHeight="1" x14ac:dyDescent="0.2">
      <c r="C10" s="627"/>
      <c r="D10" s="788"/>
      <c r="E10" s="789"/>
      <c r="F10" s="789"/>
      <c r="G10" s="789"/>
      <c r="H10" s="789"/>
      <c r="I10" s="790"/>
      <c r="J10" s="784"/>
      <c r="K10" s="784"/>
      <c r="L10" s="784"/>
      <c r="M10" s="784"/>
      <c r="N10" s="784"/>
      <c r="O10" s="784"/>
      <c r="P10" s="784"/>
      <c r="Q10" s="784"/>
      <c r="R10" s="784"/>
      <c r="S10" s="784"/>
      <c r="T10" s="782"/>
    </row>
    <row r="11" spans="3:23" ht="15" customHeight="1" thickBot="1" x14ac:dyDescent="0.25">
      <c r="C11" s="627"/>
      <c r="D11" s="791"/>
      <c r="E11" s="792"/>
      <c r="F11" s="792"/>
      <c r="G11" s="792"/>
      <c r="H11" s="792"/>
      <c r="I11" s="793"/>
      <c r="J11" s="97"/>
      <c r="K11" s="97"/>
      <c r="L11" s="97"/>
      <c r="M11" s="97"/>
      <c r="N11" s="97"/>
      <c r="O11" s="97"/>
      <c r="P11" s="97"/>
      <c r="Q11" s="18"/>
      <c r="R11" s="18"/>
      <c r="S11" s="18"/>
      <c r="T11" s="124"/>
    </row>
    <row r="12" spans="3:23" ht="13.5" thickTop="1" x14ac:dyDescent="0.2">
      <c r="C12" s="627"/>
      <c r="D12" s="628"/>
      <c r="E12" s="629" t="s">
        <v>188</v>
      </c>
      <c r="F12" s="629"/>
      <c r="G12" s="629"/>
      <c r="H12" s="630"/>
      <c r="I12" s="631"/>
      <c r="J12" s="135">
        <v>349286</v>
      </c>
      <c r="K12" s="135">
        <v>328412</v>
      </c>
      <c r="L12" s="135">
        <v>313130</v>
      </c>
      <c r="M12" s="135">
        <v>306092</v>
      </c>
      <c r="N12" s="135">
        <v>303305</v>
      </c>
      <c r="O12" s="135">
        <v>304824</v>
      </c>
      <c r="P12" s="135">
        <v>306324</v>
      </c>
      <c r="Q12" s="25">
        <v>308460</v>
      </c>
      <c r="R12" s="25">
        <v>310852</v>
      </c>
      <c r="S12" s="25">
        <v>317933</v>
      </c>
      <c r="T12" s="505">
        <v>329054</v>
      </c>
      <c r="V12" s="632"/>
    </row>
    <row r="13" spans="3:23" x14ac:dyDescent="0.2">
      <c r="C13" s="627"/>
      <c r="D13" s="633"/>
      <c r="E13" s="634"/>
      <c r="F13" s="634" t="s">
        <v>36</v>
      </c>
      <c r="G13" s="634"/>
      <c r="H13" s="635"/>
      <c r="I13" s="636"/>
      <c r="J13" s="123">
        <v>40885</v>
      </c>
      <c r="K13" s="123">
        <v>40549</v>
      </c>
      <c r="L13" s="123">
        <v>40419</v>
      </c>
      <c r="M13" s="123">
        <v>40409</v>
      </c>
      <c r="N13" s="123">
        <v>40495</v>
      </c>
      <c r="O13" s="123">
        <v>40980</v>
      </c>
      <c r="P13" s="123">
        <v>41260</v>
      </c>
      <c r="Q13" s="30">
        <v>41611</v>
      </c>
      <c r="R13" s="30">
        <v>41997</v>
      </c>
      <c r="S13" s="30">
        <v>41798</v>
      </c>
      <c r="T13" s="506">
        <v>41566</v>
      </c>
      <c r="U13" s="632"/>
    </row>
    <row r="14" spans="3:23" x14ac:dyDescent="0.2">
      <c r="C14" s="627"/>
      <c r="D14" s="633"/>
      <c r="E14" s="634" t="s">
        <v>37</v>
      </c>
      <c r="F14" s="634"/>
      <c r="G14" s="634"/>
      <c r="H14" s="635"/>
      <c r="I14" s="636"/>
      <c r="J14" s="123">
        <v>103660</v>
      </c>
      <c r="K14" s="123">
        <v>100173</v>
      </c>
      <c r="L14" s="123">
        <v>96571</v>
      </c>
      <c r="M14" s="123">
        <v>93601</v>
      </c>
      <c r="N14" s="123">
        <v>90705</v>
      </c>
      <c r="O14" s="123">
        <v>88354</v>
      </c>
      <c r="P14" s="123">
        <v>86342</v>
      </c>
      <c r="Q14" s="30">
        <v>85653</v>
      </c>
      <c r="R14" s="30">
        <v>87771</v>
      </c>
      <c r="S14" s="30">
        <v>89482</v>
      </c>
      <c r="T14" s="506">
        <v>90140</v>
      </c>
      <c r="W14" s="632"/>
    </row>
    <row r="15" spans="3:23" x14ac:dyDescent="0.2">
      <c r="C15" s="627"/>
      <c r="D15" s="637"/>
      <c r="E15" s="638" t="s">
        <v>38</v>
      </c>
      <c r="F15" s="638"/>
      <c r="G15" s="638"/>
      <c r="H15" s="639"/>
      <c r="I15" s="640"/>
      <c r="J15" s="125">
        <v>412061</v>
      </c>
      <c r="K15" s="125">
        <v>388036</v>
      </c>
      <c r="L15" s="125">
        <v>369282</v>
      </c>
      <c r="M15" s="125">
        <v>359284</v>
      </c>
      <c r="N15" s="125">
        <v>353515</v>
      </c>
      <c r="O15" s="125">
        <v>352198</v>
      </c>
      <c r="P15" s="125">
        <v>351406</v>
      </c>
      <c r="Q15" s="36">
        <v>352502</v>
      </c>
      <c r="R15" s="36">
        <v>356626</v>
      </c>
      <c r="S15" s="36">
        <v>365617</v>
      </c>
      <c r="T15" s="507">
        <v>377628</v>
      </c>
    </row>
    <row r="16" spans="3:23" ht="13.5" thickBot="1" x14ac:dyDescent="0.25">
      <c r="C16" s="627"/>
      <c r="D16" s="641"/>
      <c r="E16" s="642" t="s">
        <v>212</v>
      </c>
      <c r="F16" s="642"/>
      <c r="G16" s="642"/>
      <c r="H16" s="643"/>
      <c r="I16" s="644"/>
      <c r="J16" s="128">
        <v>0.98654947938488646</v>
      </c>
      <c r="K16" s="128">
        <v>1.0014969441691444</v>
      </c>
      <c r="L16" s="128">
        <v>0.99581215365324205</v>
      </c>
      <c r="M16" s="128">
        <v>0.98620405698443636</v>
      </c>
      <c r="N16" s="128">
        <v>0.96946121085640791</v>
      </c>
      <c r="O16" s="128">
        <v>0.96349530286533425</v>
      </c>
      <c r="P16" s="128">
        <v>0.95128600085002479</v>
      </c>
      <c r="Q16" s="41">
        <v>0.93938659069892627</v>
      </c>
      <c r="R16" s="41">
        <v>0.9295995662532518</v>
      </c>
      <c r="S16" s="41">
        <v>0.92605341276354314</v>
      </c>
      <c r="T16" s="508">
        <v>0.92917989222706132</v>
      </c>
    </row>
    <row r="17" spans="4:23" ht="13.5" x14ac:dyDescent="0.25">
      <c r="D17" s="645" t="s">
        <v>67</v>
      </c>
      <c r="E17" s="646"/>
      <c r="F17" s="646"/>
      <c r="G17" s="646"/>
      <c r="H17" s="646"/>
      <c r="I17" s="645"/>
      <c r="J17" s="645"/>
      <c r="K17" s="645"/>
      <c r="L17" s="645"/>
      <c r="M17" s="645"/>
      <c r="N17" s="645"/>
      <c r="O17" s="645"/>
      <c r="P17" s="645"/>
      <c r="Q17" s="645"/>
      <c r="R17" s="645"/>
      <c r="S17" s="645"/>
      <c r="T17" s="647" t="s">
        <v>252</v>
      </c>
    </row>
    <row r="18" spans="4:23" x14ac:dyDescent="0.2">
      <c r="D18" s="648"/>
      <c r="E18" s="780" t="s">
        <v>305</v>
      </c>
      <c r="F18" s="780"/>
      <c r="G18" s="780"/>
      <c r="H18" s="780"/>
      <c r="I18" s="780"/>
      <c r="J18" s="780"/>
      <c r="K18" s="780"/>
      <c r="L18" s="780"/>
      <c r="M18" s="780"/>
      <c r="N18" s="780"/>
      <c r="O18" s="780"/>
      <c r="P18" s="780"/>
      <c r="Q18" s="780"/>
      <c r="R18" s="780"/>
      <c r="S18" s="780"/>
      <c r="T18" s="780"/>
      <c r="W18" s="632"/>
    </row>
    <row r="19" spans="4:23" x14ac:dyDescent="0.2">
      <c r="J19" s="632"/>
      <c r="K19" s="632"/>
      <c r="L19" s="632"/>
      <c r="M19" s="632"/>
      <c r="N19" s="632"/>
      <c r="O19" s="632"/>
      <c r="P19" s="632"/>
      <c r="Q19" s="632"/>
      <c r="R19" s="632"/>
      <c r="S19" s="632"/>
      <c r="T19" s="632"/>
    </row>
    <row r="20" spans="4:23" x14ac:dyDescent="0.2">
      <c r="J20" s="632"/>
      <c r="K20" s="632"/>
      <c r="L20" s="632"/>
      <c r="M20" s="632"/>
      <c r="N20" s="632"/>
      <c r="O20" s="632"/>
      <c r="P20" s="632"/>
      <c r="Q20" s="632"/>
      <c r="R20" s="632"/>
      <c r="S20" s="632"/>
      <c r="T20" s="632"/>
    </row>
    <row r="21" spans="4:23" x14ac:dyDescent="0.2">
      <c r="S21" s="632"/>
      <c r="T21" s="632"/>
    </row>
    <row r="22" spans="4:23" x14ac:dyDescent="0.2">
      <c r="P22" s="632"/>
      <c r="Q22" s="632"/>
      <c r="R22" s="632"/>
      <c r="S22" s="632"/>
      <c r="T22" s="632"/>
    </row>
    <row r="23" spans="4:23" x14ac:dyDescent="0.2">
      <c r="P23" s="686"/>
      <c r="Q23" s="686"/>
      <c r="R23" s="686"/>
      <c r="S23" s="686"/>
      <c r="T23" s="686"/>
    </row>
    <row r="24" spans="4:23" x14ac:dyDescent="0.2">
      <c r="H24" s="687"/>
      <c r="J24" s="688"/>
      <c r="K24" s="688"/>
      <c r="L24" s="688"/>
      <c r="M24" s="688"/>
      <c r="N24" s="688"/>
      <c r="O24" s="688"/>
      <c r="P24" s="688"/>
      <c r="Q24" s="688"/>
      <c r="R24" s="688"/>
      <c r="S24" s="688"/>
      <c r="T24" s="688"/>
    </row>
    <row r="25" spans="4:23" x14ac:dyDescent="0.2">
      <c r="H25" s="687"/>
      <c r="J25" s="688"/>
      <c r="K25" s="688"/>
      <c r="L25" s="688"/>
      <c r="M25" s="688"/>
      <c r="N25" s="688"/>
      <c r="O25" s="688"/>
      <c r="P25" s="688"/>
      <c r="Q25" s="688"/>
      <c r="R25" s="688"/>
      <c r="S25" s="688"/>
      <c r="T25" s="688"/>
    </row>
    <row r="26" spans="4:23" x14ac:dyDescent="0.2">
      <c r="H26" s="687"/>
      <c r="J26" s="688"/>
      <c r="K26" s="688"/>
      <c r="L26" s="688"/>
      <c r="M26" s="688"/>
      <c r="N26" s="688"/>
      <c r="O26" s="688"/>
      <c r="P26" s="688"/>
      <c r="Q26" s="688"/>
      <c r="R26" s="688"/>
      <c r="S26" s="688"/>
      <c r="T26" s="688"/>
    </row>
    <row r="27" spans="4:23" x14ac:dyDescent="0.2">
      <c r="H27" s="687"/>
      <c r="J27" s="688"/>
      <c r="K27" s="688"/>
      <c r="L27" s="688"/>
      <c r="M27" s="688"/>
      <c r="N27" s="688"/>
      <c r="O27" s="688"/>
      <c r="P27" s="688"/>
      <c r="Q27" s="688"/>
      <c r="R27" s="688"/>
      <c r="S27" s="688"/>
      <c r="T27" s="688"/>
    </row>
    <row r="28" spans="4:23" x14ac:dyDescent="0.2">
      <c r="H28" s="687"/>
      <c r="J28" s="688"/>
      <c r="K28" s="688"/>
      <c r="L28" s="688"/>
      <c r="M28" s="688"/>
      <c r="N28" s="688"/>
      <c r="O28" s="688"/>
      <c r="P28" s="688"/>
      <c r="Q28" s="688"/>
      <c r="R28" s="688"/>
      <c r="S28" s="688"/>
      <c r="T28" s="688"/>
    </row>
    <row r="30" spans="4:23" x14ac:dyDescent="0.2">
      <c r="J30" s="686"/>
      <c r="K30" s="686"/>
      <c r="L30" s="686"/>
      <c r="M30" s="686"/>
      <c r="N30" s="686"/>
      <c r="O30" s="686"/>
      <c r="P30" s="686"/>
      <c r="Q30" s="686"/>
      <c r="R30" s="686"/>
      <c r="S30" s="686"/>
      <c r="T30" s="686"/>
    </row>
    <row r="32" spans="4:23" x14ac:dyDescent="0.2">
      <c r="J32" s="632"/>
      <c r="K32" s="632"/>
      <c r="L32" s="632"/>
      <c r="M32" s="632"/>
      <c r="N32" s="632"/>
      <c r="O32" s="632"/>
      <c r="P32" s="632"/>
      <c r="Q32" s="632"/>
      <c r="R32" s="632"/>
      <c r="S32" s="632"/>
      <c r="T32" s="632"/>
    </row>
    <row r="33" spans="10:20" x14ac:dyDescent="0.2">
      <c r="J33" s="632"/>
      <c r="K33" s="632"/>
      <c r="L33" s="632"/>
      <c r="M33" s="632"/>
      <c r="N33" s="632"/>
      <c r="O33" s="632"/>
      <c r="P33" s="632"/>
      <c r="Q33" s="632"/>
      <c r="R33" s="632"/>
      <c r="S33" s="632"/>
      <c r="T33" s="632"/>
    </row>
    <row r="85" spans="5:5" x14ac:dyDescent="0.2">
      <c r="E85" s="649"/>
    </row>
  </sheetData>
  <mergeCells count="13">
    <mergeCell ref="E18:T18"/>
    <mergeCell ref="T7:T10"/>
    <mergeCell ref="M7:M10"/>
    <mergeCell ref="L7:L10"/>
    <mergeCell ref="D7:I11"/>
    <mergeCell ref="K7:K10"/>
    <mergeCell ref="J7:J10"/>
    <mergeCell ref="R7:R10"/>
    <mergeCell ref="O7:O10"/>
    <mergeCell ref="P7:P10"/>
    <mergeCell ref="N7:N10"/>
    <mergeCell ref="Q7:Q10"/>
    <mergeCell ref="S7:S10"/>
  </mergeCells>
  <phoneticPr fontId="0" type="noConversion"/>
  <conditionalFormatting sqref="D6">
    <cfRule type="cellIs" dxfId="57" priority="2" stopIfTrue="1" operator="equal">
      <formula>"   sem poznámku, proč vývojová řada nezačíná jako obvykle - nebo červenou buňku vymazat"</formula>
    </cfRule>
  </conditionalFormatting>
  <conditionalFormatting sqref="G6">
    <cfRule type="expression" dxfId="56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26">
    <pageSetUpPr autoPageBreaks="0"/>
  </sheetPr>
  <dimension ref="C1:U66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150" hidden="1" customWidth="1"/>
    <col min="3" max="3" width="1.7109375" style="150" customWidth="1"/>
    <col min="4" max="4" width="0.85546875" style="150" customWidth="1"/>
    <col min="5" max="5" width="1.7109375" style="150" customWidth="1"/>
    <col min="6" max="6" width="2.5703125" style="150" customWidth="1"/>
    <col min="7" max="7" width="8.5703125" style="150" customWidth="1"/>
    <col min="8" max="8" width="4.140625" style="150" customWidth="1"/>
    <col min="9" max="9" width="1.140625" style="150" customWidth="1"/>
    <col min="10" max="20" width="8.140625" style="150" customWidth="1"/>
    <col min="21" max="47" width="1.7109375" style="150" customWidth="1"/>
    <col min="48" max="16384" width="9.140625" style="150"/>
  </cols>
  <sheetData>
    <row r="1" spans="3:21" hidden="1" x14ac:dyDescent="0.2"/>
    <row r="2" spans="3:21" hidden="1" x14ac:dyDescent="0.2"/>
    <row r="3" spans="3:21" ht="9" customHeight="1" x14ac:dyDescent="0.2">
      <c r="C3" s="337"/>
    </row>
    <row r="4" spans="3:21" s="338" customFormat="1" ht="15.75" x14ac:dyDescent="0.2">
      <c r="D4" s="339" t="s">
        <v>293</v>
      </c>
      <c r="E4" s="339"/>
      <c r="F4" s="339"/>
      <c r="G4" s="339"/>
      <c r="H4" s="340" t="s">
        <v>292</v>
      </c>
      <c r="I4" s="341"/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339"/>
    </row>
    <row r="5" spans="3:21" s="338" customFormat="1" ht="15.75" x14ac:dyDescent="0.2">
      <c r="D5" s="342" t="s">
        <v>327</v>
      </c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343"/>
      <c r="Q5" s="343"/>
      <c r="R5" s="343"/>
      <c r="S5" s="343"/>
      <c r="T5" s="343"/>
    </row>
    <row r="6" spans="3:21" s="344" customFormat="1" ht="21" customHeight="1" thickBot="1" x14ac:dyDescent="0.25">
      <c r="D6" s="345"/>
      <c r="E6" s="346"/>
      <c r="F6" s="346"/>
      <c r="G6" s="346"/>
      <c r="H6" s="346"/>
      <c r="I6" s="347"/>
      <c r="J6" s="347"/>
      <c r="K6" s="347"/>
      <c r="L6" s="347"/>
      <c r="M6" s="347"/>
      <c r="N6" s="347"/>
      <c r="O6" s="347"/>
      <c r="P6" s="347"/>
      <c r="Q6" s="347"/>
      <c r="R6" s="347"/>
      <c r="S6" s="347"/>
      <c r="T6" s="348"/>
      <c r="U6" s="349" t="s">
        <v>66</v>
      </c>
    </row>
    <row r="7" spans="3:21" ht="6" customHeight="1" x14ac:dyDescent="0.2">
      <c r="C7" s="350"/>
      <c r="D7" s="860" t="s">
        <v>205</v>
      </c>
      <c r="E7" s="861"/>
      <c r="F7" s="861"/>
      <c r="G7" s="861"/>
      <c r="H7" s="861"/>
      <c r="I7" s="862"/>
      <c r="J7" s="804">
        <v>2011</v>
      </c>
      <c r="K7" s="804">
        <v>2012</v>
      </c>
      <c r="L7" s="804">
        <v>2013</v>
      </c>
      <c r="M7" s="804">
        <v>2014</v>
      </c>
      <c r="N7" s="804">
        <v>2015</v>
      </c>
      <c r="O7" s="804">
        <v>2016</v>
      </c>
      <c r="P7" s="804">
        <v>2017</v>
      </c>
      <c r="Q7" s="804">
        <v>2018</v>
      </c>
      <c r="R7" s="804">
        <v>2019</v>
      </c>
      <c r="S7" s="804">
        <v>2020</v>
      </c>
      <c r="T7" s="818">
        <v>2021</v>
      </c>
    </row>
    <row r="8" spans="3:21" ht="6" customHeight="1" x14ac:dyDescent="0.2">
      <c r="C8" s="350"/>
      <c r="D8" s="863"/>
      <c r="E8" s="864"/>
      <c r="F8" s="864"/>
      <c r="G8" s="864"/>
      <c r="H8" s="864"/>
      <c r="I8" s="865"/>
      <c r="J8" s="805"/>
      <c r="K8" s="805"/>
      <c r="L8" s="805"/>
      <c r="M8" s="805"/>
      <c r="N8" s="805"/>
      <c r="O8" s="805"/>
      <c r="P8" s="805"/>
      <c r="Q8" s="805"/>
      <c r="R8" s="805"/>
      <c r="S8" s="805"/>
      <c r="T8" s="819"/>
    </row>
    <row r="9" spans="3:21" ht="6" customHeight="1" x14ac:dyDescent="0.2">
      <c r="C9" s="350"/>
      <c r="D9" s="863"/>
      <c r="E9" s="864"/>
      <c r="F9" s="864"/>
      <c r="G9" s="864"/>
      <c r="H9" s="864"/>
      <c r="I9" s="865"/>
      <c r="J9" s="805"/>
      <c r="K9" s="805"/>
      <c r="L9" s="805"/>
      <c r="M9" s="805"/>
      <c r="N9" s="805"/>
      <c r="O9" s="805"/>
      <c r="P9" s="805"/>
      <c r="Q9" s="805"/>
      <c r="R9" s="805"/>
      <c r="S9" s="805"/>
      <c r="T9" s="819"/>
    </row>
    <row r="10" spans="3:21" ht="6" customHeight="1" x14ac:dyDescent="0.2">
      <c r="C10" s="350"/>
      <c r="D10" s="863"/>
      <c r="E10" s="864"/>
      <c r="F10" s="864"/>
      <c r="G10" s="864"/>
      <c r="H10" s="864"/>
      <c r="I10" s="865"/>
      <c r="J10" s="805"/>
      <c r="K10" s="805"/>
      <c r="L10" s="805"/>
      <c r="M10" s="805"/>
      <c r="N10" s="805"/>
      <c r="O10" s="805"/>
      <c r="P10" s="805"/>
      <c r="Q10" s="805"/>
      <c r="R10" s="805"/>
      <c r="S10" s="805"/>
      <c r="T10" s="819"/>
    </row>
    <row r="11" spans="3:21" ht="15" customHeight="1" thickBot="1" x14ac:dyDescent="0.25">
      <c r="C11" s="350"/>
      <c r="D11" s="866"/>
      <c r="E11" s="867"/>
      <c r="F11" s="867"/>
      <c r="G11" s="867"/>
      <c r="H11" s="867"/>
      <c r="I11" s="868"/>
      <c r="J11" s="412"/>
      <c r="K11" s="412"/>
      <c r="L11" s="412"/>
      <c r="M11" s="412"/>
      <c r="N11" s="412"/>
      <c r="O11" s="412"/>
      <c r="P11" s="412"/>
      <c r="Q11" s="584"/>
      <c r="R11" s="584"/>
      <c r="S11" s="584"/>
      <c r="T11" s="579"/>
    </row>
    <row r="12" spans="3:21" ht="14.25" thickTop="1" thickBot="1" x14ac:dyDescent="0.25">
      <c r="C12" s="351"/>
      <c r="D12" s="81" t="s">
        <v>291</v>
      </c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138"/>
      <c r="R12" s="330"/>
      <c r="S12" s="330"/>
      <c r="T12" s="83"/>
    </row>
    <row r="13" spans="3:21" x14ac:dyDescent="0.2">
      <c r="C13" s="351"/>
      <c r="D13" s="352"/>
      <c r="E13" s="353" t="s">
        <v>281</v>
      </c>
      <c r="F13" s="354"/>
      <c r="G13" s="354"/>
      <c r="H13" s="355"/>
      <c r="I13" s="356"/>
      <c r="J13" s="413">
        <v>5.8167780628082845E-3</v>
      </c>
      <c r="K13" s="413">
        <v>4.7153350428296463E-3</v>
      </c>
      <c r="L13" s="413">
        <v>3.5188882639154853E-3</v>
      </c>
      <c r="M13" s="413">
        <v>3.6746667264991382E-3</v>
      </c>
      <c r="N13" s="413">
        <v>3.6410432220418069E-3</v>
      </c>
      <c r="O13" s="413">
        <v>3.2629132377638083E-3</v>
      </c>
      <c r="P13" s="413">
        <v>4.1990599452005973E-3</v>
      </c>
      <c r="Q13" s="585">
        <v>4.9340744913194418E-3</v>
      </c>
      <c r="R13" s="585">
        <v>5.7819929618360246E-3</v>
      </c>
      <c r="S13" s="585">
        <v>6.4138110331232959E-3</v>
      </c>
      <c r="T13" s="580">
        <v>7.3633426108977093E-3</v>
      </c>
    </row>
    <row r="14" spans="3:21" x14ac:dyDescent="0.2">
      <c r="C14" s="351"/>
      <c r="D14" s="368"/>
      <c r="E14" s="369" t="s">
        <v>282</v>
      </c>
      <c r="F14" s="369"/>
      <c r="G14" s="369"/>
      <c r="H14" s="370"/>
      <c r="I14" s="371"/>
      <c r="J14" s="416">
        <v>6.0211979702588563E-2</v>
      </c>
      <c r="K14" s="416">
        <v>5.5665892977033601E-2</v>
      </c>
      <c r="L14" s="416">
        <v>4.8545340027825595E-2</v>
      </c>
      <c r="M14" s="416">
        <v>4.3255366556519431E-2</v>
      </c>
      <c r="N14" s="416">
        <v>3.8302976901868895E-2</v>
      </c>
      <c r="O14" s="416">
        <v>3.6059112074535056E-2</v>
      </c>
      <c r="P14" s="416">
        <v>3.5315170821174253E-2</v>
      </c>
      <c r="Q14" s="586">
        <v>3.3924749057239974E-2</v>
      </c>
      <c r="R14" s="586">
        <v>3.4721851734878746E-2</v>
      </c>
      <c r="S14" s="586">
        <v>3.6118286940088506E-2</v>
      </c>
      <c r="T14" s="581">
        <v>3.8677728600779754E-2</v>
      </c>
    </row>
    <row r="15" spans="3:21" x14ac:dyDescent="0.2">
      <c r="C15" s="351"/>
      <c r="D15" s="368"/>
      <c r="E15" s="369" t="s">
        <v>283</v>
      </c>
      <c r="F15" s="369"/>
      <c r="G15" s="369"/>
      <c r="H15" s="370"/>
      <c r="I15" s="371"/>
      <c r="J15" s="416">
        <v>8.7546206475308433E-2</v>
      </c>
      <c r="K15" s="416">
        <v>8.5031928672971338E-2</v>
      </c>
      <c r="L15" s="416">
        <v>8.075749282260615E-2</v>
      </c>
      <c r="M15" s="416">
        <v>7.5466901364361294E-2</v>
      </c>
      <c r="N15" s="416">
        <v>7.1493091436279618E-2</v>
      </c>
      <c r="O15" s="416">
        <v>6.4552668511171668E-2</v>
      </c>
      <c r="P15" s="416">
        <v>5.7658179442055944E-2</v>
      </c>
      <c r="Q15" s="586">
        <v>5.3034010084613489E-2</v>
      </c>
      <c r="R15" s="586">
        <v>5.1321095161608064E-2</v>
      </c>
      <c r="S15" s="586">
        <v>5.1484701859881833E-2</v>
      </c>
      <c r="T15" s="581">
        <v>5.1398103042603463E-2</v>
      </c>
    </row>
    <row r="16" spans="3:21" x14ac:dyDescent="0.2">
      <c r="C16" s="351"/>
      <c r="D16" s="368"/>
      <c r="E16" s="369" t="s">
        <v>284</v>
      </c>
      <c r="F16" s="369"/>
      <c r="G16" s="369"/>
      <c r="H16" s="370"/>
      <c r="I16" s="371"/>
      <c r="J16" s="416">
        <v>0.1051118829890383</v>
      </c>
      <c r="K16" s="416">
        <v>0.11343752568017884</v>
      </c>
      <c r="L16" s="416">
        <v>0.12014751815016257</v>
      </c>
      <c r="M16" s="416">
        <v>0.12114855908088638</v>
      </c>
      <c r="N16" s="416">
        <v>0.11985850384518246</v>
      </c>
      <c r="O16" s="416">
        <v>0.11239839658904631</v>
      </c>
      <c r="P16" s="416">
        <v>0.10426737356411456</v>
      </c>
      <c r="Q16" s="586">
        <v>9.7960354439586964E-2</v>
      </c>
      <c r="R16" s="586">
        <v>8.9770415192663738E-2</v>
      </c>
      <c r="S16" s="586">
        <v>8.667208162957854E-2</v>
      </c>
      <c r="T16" s="581">
        <v>8.533700527020173E-2</v>
      </c>
    </row>
    <row r="17" spans="3:20" x14ac:dyDescent="0.2">
      <c r="C17" s="351"/>
      <c r="D17" s="368"/>
      <c r="E17" s="369" t="s">
        <v>285</v>
      </c>
      <c r="F17" s="369"/>
      <c r="G17" s="369"/>
      <c r="H17" s="370"/>
      <c r="I17" s="371"/>
      <c r="J17" s="416">
        <v>0.1189527753271527</v>
      </c>
      <c r="K17" s="416">
        <v>0.11758101380175097</v>
      </c>
      <c r="L17" s="416">
        <v>0.11654987685486702</v>
      </c>
      <c r="M17" s="416">
        <v>0.12068689607353025</v>
      </c>
      <c r="N17" s="416">
        <v>0.12609873040686237</v>
      </c>
      <c r="O17" s="416">
        <v>0.13623794828840266</v>
      </c>
      <c r="P17" s="416">
        <v>0.14460582299347308</v>
      </c>
      <c r="Q17" s="586">
        <v>0.14806710711206589</v>
      </c>
      <c r="R17" s="586">
        <v>0.149010320802972</v>
      </c>
      <c r="S17" s="586">
        <v>0.14654184603496212</v>
      </c>
      <c r="T17" s="581">
        <v>0.1402943984390386</v>
      </c>
    </row>
    <row r="18" spans="3:20" x14ac:dyDescent="0.2">
      <c r="C18" s="351"/>
      <c r="D18" s="368"/>
      <c r="E18" s="369" t="s">
        <v>286</v>
      </c>
      <c r="F18" s="369"/>
      <c r="G18" s="369"/>
      <c r="H18" s="370"/>
      <c r="I18" s="371"/>
      <c r="J18" s="416">
        <v>0.16890761483011801</v>
      </c>
      <c r="K18" s="416">
        <v>0.16012370648764473</v>
      </c>
      <c r="L18" s="416">
        <v>0.15059770926898358</v>
      </c>
      <c r="M18" s="416">
        <v>0.14075854304554278</v>
      </c>
      <c r="N18" s="416">
        <v>0.13452978796629672</v>
      </c>
      <c r="O18" s="416">
        <v>0.13036658202530568</v>
      </c>
      <c r="P18" s="416">
        <v>0.1301040297609766</v>
      </c>
      <c r="Q18" s="586">
        <v>0.13259451310498191</v>
      </c>
      <c r="R18" s="586">
        <v>0.13773263503192984</v>
      </c>
      <c r="S18" s="586">
        <v>0.14523053607427494</v>
      </c>
      <c r="T18" s="581">
        <v>0.15538476484397501</v>
      </c>
    </row>
    <row r="19" spans="3:20" x14ac:dyDescent="0.2">
      <c r="C19" s="351"/>
      <c r="D19" s="368"/>
      <c r="E19" s="369" t="s">
        <v>287</v>
      </c>
      <c r="F19" s="369"/>
      <c r="G19" s="369"/>
      <c r="H19" s="370"/>
      <c r="I19" s="371"/>
      <c r="J19" s="416">
        <v>0.19035874823742627</v>
      </c>
      <c r="K19" s="416">
        <v>0.19043756788651356</v>
      </c>
      <c r="L19" s="416">
        <v>0.19245659426151021</v>
      </c>
      <c r="M19" s="416">
        <v>0.19356183305944297</v>
      </c>
      <c r="N19" s="416">
        <v>0.18692291514818024</v>
      </c>
      <c r="O19" s="416">
        <v>0.18103440055961739</v>
      </c>
      <c r="P19" s="416">
        <v>0.17073578222806357</v>
      </c>
      <c r="Q19" s="586">
        <v>0.15928442714503696</v>
      </c>
      <c r="R19" s="586">
        <v>0.14683335542852988</v>
      </c>
      <c r="S19" s="586">
        <v>0.13859714185317262</v>
      </c>
      <c r="T19" s="581">
        <v>0.13621541164954593</v>
      </c>
    </row>
    <row r="20" spans="3:20" x14ac:dyDescent="0.2">
      <c r="C20" s="351"/>
      <c r="D20" s="357"/>
      <c r="E20" s="358" t="s">
        <v>288</v>
      </c>
      <c r="F20" s="358"/>
      <c r="G20" s="358"/>
      <c r="H20" s="359"/>
      <c r="I20" s="360"/>
      <c r="J20" s="414">
        <v>0.16658060488741538</v>
      </c>
      <c r="K20" s="414">
        <v>0.17061980701363069</v>
      </c>
      <c r="L20" s="414">
        <v>0.17753259341887762</v>
      </c>
      <c r="M20" s="414">
        <v>0.18240234128321109</v>
      </c>
      <c r="N20" s="414">
        <v>0.19337038347815877</v>
      </c>
      <c r="O20" s="414">
        <v>0.19829422862695187</v>
      </c>
      <c r="P20" s="414">
        <v>0.19881490721970999</v>
      </c>
      <c r="Q20" s="587">
        <v>0.1992688736579529</v>
      </c>
      <c r="R20" s="587">
        <v>0.19930047543602655</v>
      </c>
      <c r="S20" s="587">
        <v>0.19033399496882411</v>
      </c>
      <c r="T20" s="582">
        <v>0.18069574756608067</v>
      </c>
    </row>
    <row r="21" spans="3:20" x14ac:dyDescent="0.2">
      <c r="C21" s="351"/>
      <c r="D21" s="357"/>
      <c r="E21" s="358" t="s">
        <v>289</v>
      </c>
      <c r="F21" s="358"/>
      <c r="G21" s="358"/>
      <c r="H21" s="359"/>
      <c r="I21" s="360"/>
      <c r="J21" s="414">
        <v>7.6961597129383816E-2</v>
      </c>
      <c r="K21" s="414">
        <v>8.1704825665476502E-2</v>
      </c>
      <c r="L21" s="414">
        <v>8.8011919968056268E-2</v>
      </c>
      <c r="M21" s="414">
        <v>9.4398667376453485E-2</v>
      </c>
      <c r="N21" s="414">
        <v>9.8574837030259058E-2</v>
      </c>
      <c r="O21" s="414">
        <v>0.10715851797987418</v>
      </c>
      <c r="P21" s="414">
        <v>0.1182939416215574</v>
      </c>
      <c r="Q21" s="587">
        <v>0.12953989228263263</v>
      </c>
      <c r="R21" s="587">
        <v>0.1392128056227987</v>
      </c>
      <c r="S21" s="587">
        <v>0.14651244484588039</v>
      </c>
      <c r="T21" s="582">
        <v>0.14888340767485908</v>
      </c>
    </row>
    <row r="22" spans="3:20" ht="13.5" thickBot="1" x14ac:dyDescent="0.25">
      <c r="C22" s="351"/>
      <c r="D22" s="361"/>
      <c r="E22" s="362" t="s">
        <v>290</v>
      </c>
      <c r="F22" s="362"/>
      <c r="G22" s="362"/>
      <c r="H22" s="363"/>
      <c r="I22" s="364"/>
      <c r="J22" s="415">
        <v>1.9551812358760263E-2</v>
      </c>
      <c r="K22" s="415">
        <v>2.0682361832951239E-2</v>
      </c>
      <c r="L22" s="415">
        <v>2.1882066963195529E-2</v>
      </c>
      <c r="M22" s="415">
        <v>2.4646189244558352E-2</v>
      </c>
      <c r="N22" s="415">
        <v>2.7207730564869921E-2</v>
      </c>
      <c r="O22" s="415">
        <v>3.0635232107331326E-2</v>
      </c>
      <c r="P22" s="415">
        <v>3.6009445100354191E-2</v>
      </c>
      <c r="Q22" s="588">
        <v>4.1391998624569826E-2</v>
      </c>
      <c r="R22" s="588">
        <v>4.6315052626756587E-2</v>
      </c>
      <c r="S22" s="588">
        <v>5.2095154760213723E-2</v>
      </c>
      <c r="T22" s="583">
        <v>5.5750090302018204E-2</v>
      </c>
    </row>
    <row r="23" spans="3:20" ht="13.5" x14ac:dyDescent="0.25">
      <c r="D23" s="365"/>
      <c r="E23" s="366"/>
      <c r="F23" s="366"/>
      <c r="G23" s="366"/>
      <c r="H23" s="366"/>
      <c r="I23" s="365"/>
      <c r="J23" s="367"/>
      <c r="K23" s="367"/>
      <c r="L23" s="367"/>
      <c r="M23" s="367"/>
      <c r="N23" s="367"/>
      <c r="O23" s="367"/>
      <c r="P23" s="367"/>
      <c r="Q23" s="367"/>
      <c r="R23" s="367"/>
      <c r="S23" s="367"/>
      <c r="T23" s="367" t="s">
        <v>251</v>
      </c>
    </row>
    <row r="66" spans="5:5" x14ac:dyDescent="0.2">
      <c r="E66" s="401"/>
    </row>
  </sheetData>
  <mergeCells count="12">
    <mergeCell ref="O7:O10"/>
    <mergeCell ref="D7:I11"/>
    <mergeCell ref="T7:T10"/>
    <mergeCell ref="N7:N10"/>
    <mergeCell ref="J7:J10"/>
    <mergeCell ref="K7:K10"/>
    <mergeCell ref="M7:M10"/>
    <mergeCell ref="L7:L10"/>
    <mergeCell ref="P7:P10"/>
    <mergeCell ref="Q7:Q10"/>
    <mergeCell ref="R7:R10"/>
    <mergeCell ref="S7:S10"/>
  </mergeCells>
  <phoneticPr fontId="0" type="noConversion"/>
  <conditionalFormatting sqref="D6">
    <cfRule type="cellIs" dxfId="18" priority="2" stopIfTrue="1" operator="equal">
      <formula>"   sem (do závorky) poznámku, proč vývojová řada nezačíná jako obvykle - nebo červenou buňku vymazat"</formula>
    </cfRule>
  </conditionalFormatting>
  <conditionalFormatting sqref="G4">
    <cfRule type="expression" dxfId="17" priority="3" stopIfTrue="1">
      <formula>#REF!=" ?"</formula>
    </cfRule>
  </conditionalFormatting>
  <conditionalFormatting sqref="G6">
    <cfRule type="expression" dxfId="16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23">
    <pageSetUpPr autoPageBreaks="0"/>
  </sheetPr>
  <dimension ref="B1:AR86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4" hidden="1" customWidth="1"/>
    <col min="3" max="3" width="1.7109375" style="44" customWidth="1"/>
    <col min="4" max="4" width="1.85546875" style="44" customWidth="1"/>
    <col min="5" max="5" width="2.28515625" style="44" customWidth="1"/>
    <col min="6" max="6" width="1.5703125" style="44" customWidth="1"/>
    <col min="7" max="7" width="5.7109375" style="44" customWidth="1"/>
    <col min="8" max="8" width="9.28515625" style="44" customWidth="1"/>
    <col min="9" max="9" width="2.7109375" style="44" customWidth="1"/>
    <col min="10" max="20" width="8.140625" style="44" customWidth="1"/>
    <col min="21" max="42" width="1.7109375" style="44" customWidth="1"/>
    <col min="43" max="16384" width="9.140625" style="44"/>
  </cols>
  <sheetData>
    <row r="1" spans="2:44" hidden="1" x14ac:dyDescent="0.2"/>
    <row r="2" spans="2:44" hidden="1" x14ac:dyDescent="0.2"/>
    <row r="3" spans="2:44" ht="9" customHeight="1" x14ac:dyDescent="0.2">
      <c r="C3" s="43"/>
    </row>
    <row r="4" spans="2:44" s="45" customFormat="1" ht="15.75" x14ac:dyDescent="0.2">
      <c r="D4" s="15" t="s">
        <v>180</v>
      </c>
      <c r="E4" s="46"/>
      <c r="F4" s="46"/>
      <c r="G4" s="46"/>
      <c r="H4" s="46" t="s">
        <v>13</v>
      </c>
      <c r="I4" s="15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151"/>
    </row>
    <row r="5" spans="2:44" s="45" customFormat="1" ht="15.75" x14ac:dyDescent="0.2">
      <c r="B5" s="291">
        <v>93</v>
      </c>
      <c r="D5" s="54" t="s">
        <v>328</v>
      </c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</row>
    <row r="6" spans="2:44" s="48" customFormat="1" ht="21" customHeight="1" thickBot="1" x14ac:dyDescent="0.25">
      <c r="D6" s="16"/>
      <c r="E6" s="49"/>
      <c r="F6" s="49"/>
      <c r="G6" s="49"/>
      <c r="H6" s="49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AA6" s="45"/>
    </row>
    <row r="7" spans="2:44" ht="8.1" customHeight="1" x14ac:dyDescent="0.2">
      <c r="C7" s="20"/>
      <c r="D7" s="795"/>
      <c r="E7" s="796"/>
      <c r="F7" s="796"/>
      <c r="G7" s="796"/>
      <c r="H7" s="796"/>
      <c r="I7" s="797"/>
      <c r="J7" s="804">
        <v>2011</v>
      </c>
      <c r="K7" s="804">
        <v>2012</v>
      </c>
      <c r="L7" s="804">
        <v>2013</v>
      </c>
      <c r="M7" s="804">
        <v>2014</v>
      </c>
      <c r="N7" s="804">
        <v>2015</v>
      </c>
      <c r="O7" s="804">
        <v>2016</v>
      </c>
      <c r="P7" s="804">
        <v>2017</v>
      </c>
      <c r="Q7" s="804">
        <v>2018</v>
      </c>
      <c r="R7" s="873">
        <v>2019</v>
      </c>
      <c r="S7" s="804">
        <v>2020</v>
      </c>
      <c r="T7" s="818">
        <v>2021</v>
      </c>
    </row>
    <row r="8" spans="2:44" ht="8.1" customHeight="1" x14ac:dyDescent="0.2">
      <c r="C8" s="20"/>
      <c r="D8" s="798"/>
      <c r="E8" s="799"/>
      <c r="F8" s="799"/>
      <c r="G8" s="799"/>
      <c r="H8" s="799"/>
      <c r="I8" s="800"/>
      <c r="J8" s="805"/>
      <c r="K8" s="805"/>
      <c r="L8" s="805"/>
      <c r="M8" s="805"/>
      <c r="N8" s="805"/>
      <c r="O8" s="805"/>
      <c r="P8" s="805"/>
      <c r="Q8" s="805"/>
      <c r="R8" s="874"/>
      <c r="S8" s="805"/>
      <c r="T8" s="819"/>
    </row>
    <row r="9" spans="2:44" ht="8.1" customHeight="1" x14ac:dyDescent="0.2">
      <c r="C9" s="20"/>
      <c r="D9" s="798"/>
      <c r="E9" s="799"/>
      <c r="F9" s="799"/>
      <c r="G9" s="799"/>
      <c r="H9" s="799"/>
      <c r="I9" s="800"/>
      <c r="J9" s="805"/>
      <c r="K9" s="805"/>
      <c r="L9" s="805"/>
      <c r="M9" s="805"/>
      <c r="N9" s="805"/>
      <c r="O9" s="805"/>
      <c r="P9" s="805"/>
      <c r="Q9" s="805"/>
      <c r="R9" s="874"/>
      <c r="S9" s="805"/>
      <c r="T9" s="819"/>
    </row>
    <row r="10" spans="2:44" ht="8.1" customHeight="1" x14ac:dyDescent="0.2">
      <c r="C10" s="20"/>
      <c r="D10" s="798"/>
      <c r="E10" s="799"/>
      <c r="F10" s="799"/>
      <c r="G10" s="799"/>
      <c r="H10" s="799"/>
      <c r="I10" s="800"/>
      <c r="J10" s="805"/>
      <c r="K10" s="805"/>
      <c r="L10" s="805"/>
      <c r="M10" s="805"/>
      <c r="N10" s="805"/>
      <c r="O10" s="805"/>
      <c r="P10" s="805"/>
      <c r="Q10" s="805"/>
      <c r="R10" s="874"/>
      <c r="S10" s="805"/>
      <c r="T10" s="819"/>
    </row>
    <row r="11" spans="2:44" ht="13.5" customHeight="1" thickBot="1" x14ac:dyDescent="0.25">
      <c r="C11" s="20"/>
      <c r="D11" s="801"/>
      <c r="E11" s="802"/>
      <c r="F11" s="802"/>
      <c r="G11" s="802"/>
      <c r="H11" s="802"/>
      <c r="I11" s="803"/>
      <c r="J11" s="97"/>
      <c r="K11" s="97"/>
      <c r="L11" s="97"/>
      <c r="M11" s="97"/>
      <c r="N11" s="97"/>
      <c r="O11" s="97"/>
      <c r="P11" s="97"/>
      <c r="Q11" s="97"/>
      <c r="R11" s="18"/>
      <c r="S11" s="18"/>
      <c r="T11" s="124"/>
      <c r="V11" s="150"/>
    </row>
    <row r="12" spans="2:44" ht="14.25" thickTop="1" thickBot="1" x14ac:dyDescent="0.25">
      <c r="C12" s="20"/>
      <c r="D12" s="114" t="s">
        <v>209</v>
      </c>
      <c r="E12" s="376"/>
      <c r="F12" s="376"/>
      <c r="G12" s="376"/>
      <c r="H12" s="376"/>
      <c r="I12" s="376"/>
      <c r="J12" s="210"/>
      <c r="K12" s="210"/>
      <c r="L12" s="210"/>
      <c r="M12" s="210"/>
      <c r="N12" s="210"/>
      <c r="O12" s="210"/>
      <c r="P12" s="210"/>
      <c r="Q12" s="210"/>
      <c r="R12" s="713"/>
      <c r="S12" s="777"/>
      <c r="T12" s="211"/>
      <c r="V12" s="150"/>
    </row>
    <row r="13" spans="2:44" ht="13.5" thickBot="1" x14ac:dyDescent="0.25">
      <c r="C13" s="20"/>
      <c r="D13" s="114" t="s">
        <v>201</v>
      </c>
      <c r="E13" s="376"/>
      <c r="F13" s="376"/>
      <c r="G13" s="376"/>
      <c r="H13" s="376"/>
      <c r="I13" s="376"/>
      <c r="J13" s="210"/>
      <c r="K13" s="210"/>
      <c r="L13" s="210"/>
      <c r="M13" s="210"/>
      <c r="N13" s="210"/>
      <c r="O13" s="210"/>
      <c r="P13" s="210"/>
      <c r="Q13" s="210"/>
      <c r="R13" s="713"/>
      <c r="S13" s="777"/>
      <c r="T13" s="211"/>
      <c r="AR13" s="148"/>
    </row>
    <row r="14" spans="2:44" x14ac:dyDescent="0.2">
      <c r="C14" s="20"/>
      <c r="D14" s="21"/>
      <c r="E14" s="117" t="s">
        <v>61</v>
      </c>
      <c r="F14" s="22"/>
      <c r="G14" s="22"/>
      <c r="H14" s="23"/>
      <c r="I14" s="289"/>
      <c r="J14" s="607">
        <f t="shared" ref="J14:T14" si="0">SUM(J18,J22,J26)</f>
        <v>59769.264000000003</v>
      </c>
      <c r="K14" s="607">
        <f t="shared" si="0"/>
        <v>57440.85900000004</v>
      </c>
      <c r="L14" s="607">
        <f t="shared" si="0"/>
        <v>55196.555</v>
      </c>
      <c r="M14" s="607">
        <f t="shared" si="0"/>
        <v>53732.075999999957</v>
      </c>
      <c r="N14" s="607">
        <f t="shared" si="0"/>
        <v>52635.552000000003</v>
      </c>
      <c r="O14" s="607">
        <f t="shared" si="0"/>
        <v>51783.095000000067</v>
      </c>
      <c r="P14" s="607">
        <f t="shared" si="0"/>
        <v>51748.787000000004</v>
      </c>
      <c r="Q14" s="607">
        <f t="shared" si="0"/>
        <v>51807.184900000029</v>
      </c>
      <c r="R14" s="714">
        <f t="shared" si="0"/>
        <v>52262.954099999966</v>
      </c>
      <c r="S14" s="714">
        <f t="shared" ref="S14" si="1">SUM(S18,S22,S26)</f>
        <v>53174.425699999978</v>
      </c>
      <c r="T14" s="709">
        <f t="shared" si="0"/>
        <v>54312.321600000025</v>
      </c>
    </row>
    <row r="15" spans="2:44" ht="15.75" thickBot="1" x14ac:dyDescent="0.25">
      <c r="C15" s="20"/>
      <c r="D15" s="121"/>
      <c r="E15" s="111"/>
      <c r="F15" s="111" t="s">
        <v>194</v>
      </c>
      <c r="G15" s="111"/>
      <c r="H15" s="112"/>
      <c r="I15" s="373"/>
      <c r="J15" s="608">
        <f t="shared" ref="J15:T15" si="2">SUM(J19,J23,J27)</f>
        <v>39224.192000000017</v>
      </c>
      <c r="K15" s="608">
        <f t="shared" si="2"/>
        <v>37885.927000000018</v>
      </c>
      <c r="L15" s="608">
        <f t="shared" si="2"/>
        <v>36378.017999999975</v>
      </c>
      <c r="M15" s="608">
        <f t="shared" si="2"/>
        <v>35209.344000000005</v>
      </c>
      <c r="N15" s="608">
        <f t="shared" si="2"/>
        <v>34420.605000000054</v>
      </c>
      <c r="O15" s="608">
        <f t="shared" si="2"/>
        <v>33798.402000000002</v>
      </c>
      <c r="P15" s="608">
        <f t="shared" si="2"/>
        <v>33756.559000000037</v>
      </c>
      <c r="Q15" s="608">
        <f t="shared" si="2"/>
        <v>33738.188200000011</v>
      </c>
      <c r="R15" s="715">
        <f t="shared" si="2"/>
        <v>34052.873700000004</v>
      </c>
      <c r="S15" s="715">
        <f t="shared" ref="S15" si="3">SUM(S19,S23,S27)</f>
        <v>34878.46409999999</v>
      </c>
      <c r="T15" s="710">
        <f t="shared" si="2"/>
        <v>35760.566099999996</v>
      </c>
      <c r="AR15" s="148"/>
    </row>
    <row r="16" spans="2:44" ht="15.75" thickBot="1" x14ac:dyDescent="0.25">
      <c r="D16" s="374"/>
      <c r="E16" s="869" t="s">
        <v>42</v>
      </c>
      <c r="F16" s="118" t="s">
        <v>8</v>
      </c>
      <c r="G16" s="89"/>
      <c r="H16" s="89"/>
      <c r="I16" s="89"/>
      <c r="J16" s="609"/>
      <c r="K16" s="609"/>
      <c r="L16" s="609"/>
      <c r="M16" s="609"/>
      <c r="N16" s="609"/>
      <c r="O16" s="609"/>
      <c r="P16" s="609"/>
      <c r="Q16" s="609"/>
      <c r="R16" s="716"/>
      <c r="S16" s="778"/>
      <c r="T16" s="610"/>
    </row>
    <row r="17" spans="4:20" ht="13.5" thickBot="1" x14ac:dyDescent="0.25">
      <c r="D17" s="372"/>
      <c r="E17" s="870"/>
      <c r="F17" s="377" t="s">
        <v>201</v>
      </c>
      <c r="G17" s="376"/>
      <c r="H17" s="376"/>
      <c r="I17" s="376"/>
      <c r="J17" s="611"/>
      <c r="K17" s="611"/>
      <c r="L17" s="611"/>
      <c r="M17" s="611"/>
      <c r="N17" s="611"/>
      <c r="O17" s="611"/>
      <c r="P17" s="611"/>
      <c r="Q17" s="611"/>
      <c r="R17" s="717"/>
      <c r="S17" s="779"/>
      <c r="T17" s="612"/>
    </row>
    <row r="18" spans="4:20" x14ac:dyDescent="0.2">
      <c r="D18" s="58"/>
      <c r="E18" s="871"/>
      <c r="F18" s="378" t="s">
        <v>61</v>
      </c>
      <c r="G18" s="140"/>
      <c r="H18" s="141"/>
      <c r="I18" s="375"/>
      <c r="J18" s="613">
        <v>56800.645000000004</v>
      </c>
      <c r="K18" s="613">
        <v>54482.062000000042</v>
      </c>
      <c r="L18" s="613">
        <v>52310.39</v>
      </c>
      <c r="M18" s="613">
        <v>50871.864999999954</v>
      </c>
      <c r="N18" s="613">
        <v>49823.91</v>
      </c>
      <c r="O18" s="613">
        <v>49090.108000000066</v>
      </c>
      <c r="P18" s="613">
        <v>49160.959000000003</v>
      </c>
      <c r="Q18" s="613">
        <v>49310.737600000029</v>
      </c>
      <c r="R18" s="718">
        <v>49855.624899999966</v>
      </c>
      <c r="S18" s="718">
        <v>50836.246999999981</v>
      </c>
      <c r="T18" s="711">
        <v>51945.783300000025</v>
      </c>
    </row>
    <row r="19" spans="4:20" ht="15.75" thickBot="1" x14ac:dyDescent="0.25">
      <c r="D19" s="58"/>
      <c r="E19" s="871"/>
      <c r="F19" s="38"/>
      <c r="G19" s="38" t="s">
        <v>194</v>
      </c>
      <c r="H19" s="39"/>
      <c r="I19" s="290"/>
      <c r="J19" s="614">
        <v>36935.537000000018</v>
      </c>
      <c r="K19" s="614">
        <v>35588.705000000016</v>
      </c>
      <c r="L19" s="614">
        <v>34124.22199999998</v>
      </c>
      <c r="M19" s="614">
        <v>32971.589000000007</v>
      </c>
      <c r="N19" s="614">
        <v>32219.581000000053</v>
      </c>
      <c r="O19" s="614">
        <v>31689.78</v>
      </c>
      <c r="P19" s="614">
        <v>31728.979000000039</v>
      </c>
      <c r="Q19" s="614">
        <v>31789.600300000009</v>
      </c>
      <c r="R19" s="719">
        <v>32191.69590000001</v>
      </c>
      <c r="S19" s="719">
        <v>33055.966199999988</v>
      </c>
      <c r="T19" s="712">
        <v>33903.657800000001</v>
      </c>
    </row>
    <row r="20" spans="4:20" ht="13.5" thickBot="1" x14ac:dyDescent="0.25">
      <c r="D20" s="372"/>
      <c r="E20" s="871"/>
      <c r="F20" s="118" t="s">
        <v>208</v>
      </c>
      <c r="G20" s="89"/>
      <c r="H20" s="89"/>
      <c r="I20" s="89"/>
      <c r="J20" s="609"/>
      <c r="K20" s="609"/>
      <c r="L20" s="609"/>
      <c r="M20" s="609"/>
      <c r="N20" s="609"/>
      <c r="O20" s="609"/>
      <c r="P20" s="609"/>
      <c r="Q20" s="609"/>
      <c r="R20" s="716"/>
      <c r="S20" s="778"/>
      <c r="T20" s="610"/>
    </row>
    <row r="21" spans="4:20" ht="13.5" thickBot="1" x14ac:dyDescent="0.25">
      <c r="D21" s="372"/>
      <c r="E21" s="871"/>
      <c r="F21" s="377" t="s">
        <v>201</v>
      </c>
      <c r="G21" s="376"/>
      <c r="H21" s="376"/>
      <c r="I21" s="376"/>
      <c r="J21" s="611"/>
      <c r="K21" s="611"/>
      <c r="L21" s="611"/>
      <c r="M21" s="611"/>
      <c r="N21" s="611"/>
      <c r="O21" s="611"/>
      <c r="P21" s="611"/>
      <c r="Q21" s="611"/>
      <c r="R21" s="717"/>
      <c r="S21" s="779"/>
      <c r="T21" s="612"/>
    </row>
    <row r="22" spans="4:20" x14ac:dyDescent="0.2">
      <c r="D22" s="58"/>
      <c r="E22" s="871"/>
      <c r="F22" s="378" t="s">
        <v>61</v>
      </c>
      <c r="G22" s="140"/>
      <c r="H22" s="141"/>
      <c r="I22" s="375"/>
      <c r="J22" s="613">
        <v>1097.413</v>
      </c>
      <c r="K22" s="613">
        <v>1115.1890000000001</v>
      </c>
      <c r="L22" s="613">
        <v>1095.2620000000002</v>
      </c>
      <c r="M22" s="613">
        <v>1126.643</v>
      </c>
      <c r="N22" s="613">
        <v>1136.1379999999999</v>
      </c>
      <c r="O22" s="613">
        <v>1131.5250000000001</v>
      </c>
      <c r="P22" s="613">
        <v>1129.0840000000001</v>
      </c>
      <c r="Q22" s="613">
        <v>1123.029</v>
      </c>
      <c r="R22" s="718">
        <v>1148.0791000000002</v>
      </c>
      <c r="S22" s="718">
        <v>1162.8705</v>
      </c>
      <c r="T22" s="711">
        <v>1191.7932000000001</v>
      </c>
    </row>
    <row r="23" spans="4:20" ht="15.75" thickBot="1" x14ac:dyDescent="0.25">
      <c r="D23" s="58"/>
      <c r="E23" s="871"/>
      <c r="F23" s="38"/>
      <c r="G23" s="38" t="s">
        <v>194</v>
      </c>
      <c r="H23" s="39"/>
      <c r="I23" s="290"/>
      <c r="J23" s="614">
        <v>898.89200000000005</v>
      </c>
      <c r="K23" s="614">
        <v>923.53400000000011</v>
      </c>
      <c r="L23" s="614">
        <v>905.75300000000004</v>
      </c>
      <c r="M23" s="614">
        <v>929.74599999999987</v>
      </c>
      <c r="N23" s="614">
        <v>938.54200000000014</v>
      </c>
      <c r="O23" s="614">
        <v>933.76699999999983</v>
      </c>
      <c r="P23" s="614">
        <v>931.99400000000014</v>
      </c>
      <c r="Q23" s="614">
        <v>922.74450000000002</v>
      </c>
      <c r="R23" s="719">
        <v>940.26089999999999</v>
      </c>
      <c r="S23" s="719">
        <v>965.6506999999998</v>
      </c>
      <c r="T23" s="712">
        <v>994.65160000000003</v>
      </c>
    </row>
    <row r="24" spans="4:20" ht="13.5" thickBot="1" x14ac:dyDescent="0.25">
      <c r="D24" s="372"/>
      <c r="E24" s="871"/>
      <c r="F24" s="118" t="s">
        <v>207</v>
      </c>
      <c r="G24" s="89"/>
      <c r="H24" s="89"/>
      <c r="I24" s="89"/>
      <c r="J24" s="609"/>
      <c r="K24" s="609"/>
      <c r="L24" s="609"/>
      <c r="M24" s="609"/>
      <c r="N24" s="609"/>
      <c r="O24" s="609"/>
      <c r="P24" s="609"/>
      <c r="Q24" s="609"/>
      <c r="R24" s="716"/>
      <c r="S24" s="778"/>
      <c r="T24" s="610"/>
    </row>
    <row r="25" spans="4:20" ht="13.5" thickBot="1" x14ac:dyDescent="0.25">
      <c r="D25" s="372"/>
      <c r="E25" s="871"/>
      <c r="F25" s="377" t="s">
        <v>201</v>
      </c>
      <c r="G25" s="376"/>
      <c r="H25" s="376"/>
      <c r="I25" s="376"/>
      <c r="J25" s="611"/>
      <c r="K25" s="611"/>
      <c r="L25" s="611"/>
      <c r="M25" s="611"/>
      <c r="N25" s="611"/>
      <c r="O25" s="611"/>
      <c r="P25" s="611"/>
      <c r="Q25" s="611"/>
      <c r="R25" s="717"/>
      <c r="S25" s="779"/>
      <c r="T25" s="612"/>
    </row>
    <row r="26" spans="4:20" x14ac:dyDescent="0.2">
      <c r="D26" s="58"/>
      <c r="E26" s="871"/>
      <c r="F26" s="378" t="s">
        <v>61</v>
      </c>
      <c r="G26" s="140"/>
      <c r="H26" s="141"/>
      <c r="I26" s="375"/>
      <c r="J26" s="613">
        <v>1871.2059999999988</v>
      </c>
      <c r="K26" s="613">
        <v>1843.6079999999995</v>
      </c>
      <c r="L26" s="613">
        <v>1790.9030000000005</v>
      </c>
      <c r="M26" s="613">
        <v>1733.5680000000018</v>
      </c>
      <c r="N26" s="613">
        <v>1675.504000000001</v>
      </c>
      <c r="O26" s="613">
        <v>1561.462</v>
      </c>
      <c r="P26" s="613">
        <v>1458.7439999999995</v>
      </c>
      <c r="Q26" s="613">
        <v>1373.4182999999998</v>
      </c>
      <c r="R26" s="718">
        <v>1259.2501</v>
      </c>
      <c r="S26" s="718">
        <v>1175.3082000000002</v>
      </c>
      <c r="T26" s="711">
        <v>1174.7450999999992</v>
      </c>
    </row>
    <row r="27" spans="4:20" ht="15.75" thickBot="1" x14ac:dyDescent="0.25">
      <c r="D27" s="59"/>
      <c r="E27" s="872"/>
      <c r="F27" s="38"/>
      <c r="G27" s="38" t="s">
        <v>194</v>
      </c>
      <c r="H27" s="39"/>
      <c r="I27" s="290"/>
      <c r="J27" s="614">
        <v>1389.7629999999999</v>
      </c>
      <c r="K27" s="614">
        <v>1373.6879999999999</v>
      </c>
      <c r="L27" s="614">
        <v>1348.0430000000001</v>
      </c>
      <c r="M27" s="614">
        <v>1308.0089999999993</v>
      </c>
      <c r="N27" s="614">
        <v>1262.4820000000007</v>
      </c>
      <c r="O27" s="614">
        <v>1174.855</v>
      </c>
      <c r="P27" s="614">
        <v>1095.5860000000002</v>
      </c>
      <c r="Q27" s="614">
        <v>1025.8434000000007</v>
      </c>
      <c r="R27" s="719">
        <v>920.91689999999994</v>
      </c>
      <c r="S27" s="719">
        <v>856.8472000000005</v>
      </c>
      <c r="T27" s="712">
        <v>862.25670000000002</v>
      </c>
    </row>
    <row r="28" spans="4:20" ht="13.5" x14ac:dyDescent="0.25">
      <c r="D28" s="52" t="s">
        <v>67</v>
      </c>
      <c r="E28" s="53"/>
      <c r="F28" s="53"/>
      <c r="G28" s="53"/>
      <c r="H28" s="53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61" t="s">
        <v>251</v>
      </c>
    </row>
    <row r="29" spans="4:20" x14ac:dyDescent="0.2">
      <c r="D29" s="42" t="s">
        <v>40</v>
      </c>
      <c r="E29" s="794" t="s">
        <v>193</v>
      </c>
      <c r="F29" s="794"/>
      <c r="G29" s="794"/>
      <c r="H29" s="794"/>
      <c r="I29" s="794"/>
      <c r="J29" s="794"/>
      <c r="K29" s="794"/>
      <c r="L29" s="794"/>
      <c r="M29" s="794"/>
      <c r="N29" s="794"/>
      <c r="O29" s="794"/>
      <c r="P29" s="794"/>
      <c r="Q29" s="794"/>
      <c r="R29" s="794"/>
      <c r="S29" s="794"/>
      <c r="T29" s="794"/>
    </row>
    <row r="86" spans="5:5" x14ac:dyDescent="0.2">
      <c r="E86" s="400"/>
    </row>
  </sheetData>
  <mergeCells count="14">
    <mergeCell ref="S7:S10"/>
    <mergeCell ref="Q7:Q10"/>
    <mergeCell ref="P7:P10"/>
    <mergeCell ref="E29:T29"/>
    <mergeCell ref="J7:J10"/>
    <mergeCell ref="K7:K10"/>
    <mergeCell ref="L7:L10"/>
    <mergeCell ref="M7:M10"/>
    <mergeCell ref="N7:N10"/>
    <mergeCell ref="D7:I11"/>
    <mergeCell ref="E16:E27"/>
    <mergeCell ref="T7:T10"/>
    <mergeCell ref="O7:O10"/>
    <mergeCell ref="R7:R10"/>
  </mergeCells>
  <phoneticPr fontId="0" type="noConversion"/>
  <conditionalFormatting sqref="D6">
    <cfRule type="cellIs" dxfId="15" priority="2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14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20">
    <pageSetUpPr autoPageBreaks="0"/>
  </sheetPr>
  <dimension ref="A1:AD86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1" width="9.140625" style="44" hidden="1" customWidth="1"/>
    <col min="2" max="2" width="9.7109375" style="44" hidden="1" customWidth="1"/>
    <col min="3" max="3" width="1.7109375" style="44" customWidth="1"/>
    <col min="4" max="4" width="1.85546875" style="44" customWidth="1"/>
    <col min="5" max="5" width="2.42578125" style="44" customWidth="1"/>
    <col min="6" max="6" width="1.5703125" style="44" customWidth="1"/>
    <col min="7" max="7" width="11.140625" style="44" customWidth="1"/>
    <col min="8" max="8" width="7.7109375" style="44" customWidth="1"/>
    <col min="9" max="9" width="3.7109375" style="44" customWidth="1"/>
    <col min="10" max="20" width="8.140625" style="44" customWidth="1"/>
    <col min="21" max="37" width="1.7109375" style="44" customWidth="1"/>
    <col min="38" max="38" width="20.28515625" style="44" customWidth="1"/>
    <col min="39" max="44" width="1.7109375" style="44" customWidth="1"/>
    <col min="45" max="16384" width="9.140625" style="44"/>
  </cols>
  <sheetData>
    <row r="1" spans="2:28" hidden="1" x14ac:dyDescent="0.2"/>
    <row r="2" spans="2:28" hidden="1" x14ac:dyDescent="0.2"/>
    <row r="3" spans="2:28" ht="7.5" customHeight="1" x14ac:dyDescent="0.2">
      <c r="C3" s="43"/>
    </row>
    <row r="4" spans="2:28" s="45" customFormat="1" ht="15.75" x14ac:dyDescent="0.2">
      <c r="D4" s="15" t="s">
        <v>220</v>
      </c>
      <c r="E4" s="46"/>
      <c r="F4" s="46"/>
      <c r="G4" s="46"/>
      <c r="H4" s="213" t="s">
        <v>14</v>
      </c>
      <c r="I4" s="15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Y4" s="151"/>
    </row>
    <row r="5" spans="2:28" s="45" customFormat="1" ht="15.75" x14ac:dyDescent="0.2">
      <c r="B5" s="232">
        <v>168</v>
      </c>
      <c r="D5" s="54" t="s">
        <v>328</v>
      </c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Y5" s="151"/>
    </row>
    <row r="6" spans="2:28" s="48" customFormat="1" ht="21" customHeight="1" thickBot="1" x14ac:dyDescent="0.25">
      <c r="D6" s="16"/>
      <c r="E6" s="49"/>
      <c r="F6" s="49"/>
      <c r="G6" s="49"/>
      <c r="H6" s="49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14"/>
      <c r="Y6" s="45"/>
      <c r="Z6" s="45"/>
      <c r="AB6" s="45"/>
    </row>
    <row r="7" spans="2:28" ht="8.1" customHeight="1" x14ac:dyDescent="0.2">
      <c r="C7" s="20"/>
      <c r="D7" s="795"/>
      <c r="E7" s="796"/>
      <c r="F7" s="796"/>
      <c r="G7" s="796"/>
      <c r="H7" s="796"/>
      <c r="I7" s="797"/>
      <c r="J7" s="804">
        <v>2011</v>
      </c>
      <c r="K7" s="804">
        <v>2012</v>
      </c>
      <c r="L7" s="804">
        <v>2013</v>
      </c>
      <c r="M7" s="804">
        <v>2014</v>
      </c>
      <c r="N7" s="804">
        <v>2015</v>
      </c>
      <c r="O7" s="804">
        <v>2016</v>
      </c>
      <c r="P7" s="804">
        <v>2017</v>
      </c>
      <c r="Q7" s="804">
        <v>2018</v>
      </c>
      <c r="R7" s="804">
        <v>2019</v>
      </c>
      <c r="S7" s="804">
        <v>2020</v>
      </c>
      <c r="T7" s="818">
        <v>2021</v>
      </c>
      <c r="U7" s="51"/>
      <c r="Y7" s="45"/>
    </row>
    <row r="8" spans="2:28" ht="8.1" customHeight="1" x14ac:dyDescent="0.2">
      <c r="C8" s="20"/>
      <c r="D8" s="798"/>
      <c r="E8" s="799"/>
      <c r="F8" s="799"/>
      <c r="G8" s="799"/>
      <c r="H8" s="799"/>
      <c r="I8" s="800"/>
      <c r="J8" s="805"/>
      <c r="K8" s="805"/>
      <c r="L8" s="805"/>
      <c r="M8" s="805"/>
      <c r="N8" s="805"/>
      <c r="O8" s="805"/>
      <c r="P8" s="805"/>
      <c r="Q8" s="805"/>
      <c r="R8" s="805"/>
      <c r="S8" s="805"/>
      <c r="T8" s="819"/>
      <c r="U8" s="51"/>
    </row>
    <row r="9" spans="2:28" ht="8.1" customHeight="1" x14ac:dyDescent="0.2">
      <c r="C9" s="20"/>
      <c r="D9" s="798"/>
      <c r="E9" s="799"/>
      <c r="F9" s="799"/>
      <c r="G9" s="799"/>
      <c r="H9" s="799"/>
      <c r="I9" s="800"/>
      <c r="J9" s="805"/>
      <c r="K9" s="805"/>
      <c r="L9" s="805"/>
      <c r="M9" s="805"/>
      <c r="N9" s="805"/>
      <c r="O9" s="805"/>
      <c r="P9" s="805"/>
      <c r="Q9" s="805"/>
      <c r="R9" s="805"/>
      <c r="S9" s="805"/>
      <c r="T9" s="819"/>
      <c r="U9" s="51"/>
    </row>
    <row r="10" spans="2:28" ht="8.1" customHeight="1" x14ac:dyDescent="0.2">
      <c r="C10" s="20"/>
      <c r="D10" s="798"/>
      <c r="E10" s="799"/>
      <c r="F10" s="799"/>
      <c r="G10" s="799"/>
      <c r="H10" s="799"/>
      <c r="I10" s="800"/>
      <c r="J10" s="805"/>
      <c r="K10" s="805"/>
      <c r="L10" s="805"/>
      <c r="M10" s="805"/>
      <c r="N10" s="805"/>
      <c r="O10" s="805"/>
      <c r="P10" s="805"/>
      <c r="Q10" s="805"/>
      <c r="R10" s="805"/>
      <c r="S10" s="805"/>
      <c r="T10" s="819"/>
      <c r="U10" s="51"/>
    </row>
    <row r="11" spans="2:28" ht="21" customHeight="1" thickBot="1" x14ac:dyDescent="0.25">
      <c r="C11" s="20"/>
      <c r="D11" s="801"/>
      <c r="E11" s="802"/>
      <c r="F11" s="802"/>
      <c r="G11" s="802"/>
      <c r="H11" s="802"/>
      <c r="I11" s="803"/>
      <c r="J11" s="97"/>
      <c r="K11" s="97"/>
      <c r="L11" s="97"/>
      <c r="M11" s="97"/>
      <c r="N11" s="97"/>
      <c r="O11" s="97"/>
      <c r="P11" s="97"/>
      <c r="Q11" s="18"/>
      <c r="R11" s="18"/>
      <c r="S11" s="18"/>
      <c r="T11" s="124"/>
      <c r="U11" s="51"/>
    </row>
    <row r="12" spans="2:28" ht="14.25" thickTop="1" thickBot="1" x14ac:dyDescent="0.25">
      <c r="C12" s="20"/>
      <c r="D12" s="81" t="s">
        <v>211</v>
      </c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138"/>
      <c r="R12" s="330"/>
      <c r="S12" s="330"/>
      <c r="T12" s="83"/>
      <c r="U12" s="51"/>
    </row>
    <row r="13" spans="2:28" ht="13.5" thickBot="1" x14ac:dyDescent="0.25">
      <c r="C13" s="20"/>
      <c r="D13" s="73" t="s">
        <v>62</v>
      </c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227"/>
      <c r="R13" s="480"/>
      <c r="S13" s="480"/>
      <c r="T13" s="119"/>
      <c r="U13" s="51"/>
    </row>
    <row r="14" spans="2:28" x14ac:dyDescent="0.2">
      <c r="C14" s="20"/>
      <c r="D14" s="117"/>
      <c r="E14" s="117" t="s">
        <v>61</v>
      </c>
      <c r="F14" s="22"/>
      <c r="G14" s="22"/>
      <c r="H14" s="23"/>
      <c r="I14" s="24"/>
      <c r="J14" s="309">
        <f>(J22*'B5.1.20'!J18+'B5.1.21'!J30*'B5.1.20'!J22+'B5.1.21'!J38*'B5.1.20'!J26)/'B5.1.20'!J14</f>
        <v>24935.253506718789</v>
      </c>
      <c r="K14" s="309">
        <f>(K22*'B5.1.20'!K18+'B5.1.21'!K30*'B5.1.20'!K22+'B5.1.21'!K38*'B5.1.20'!K26)/'B5.1.20'!K14</f>
        <v>25220.050608922771</v>
      </c>
      <c r="L14" s="309">
        <f>(L22*'B5.1.20'!L18+'B5.1.21'!L30*'B5.1.20'!L22+'B5.1.21'!L38*'B5.1.20'!L26)/'B5.1.20'!L14</f>
        <v>25406.197071538252</v>
      </c>
      <c r="M14" s="120">
        <f>(M22*'B5.1.20'!M18+'B5.1.21'!M30*'B5.1.20'!M22+'B5.1.21'!M38*'B5.1.20'!M26)/'B5.1.20'!M14</f>
        <v>25901.514685256818</v>
      </c>
      <c r="N14" s="309">
        <f>(N22*'B5.1.20'!N18+'B5.1.21'!N30*'B5.1.20'!N22+'B5.1.21'!N38*'B5.1.20'!N26)/'B5.1.20'!N14</f>
        <v>26302.461528273805</v>
      </c>
      <c r="O14" s="309">
        <f>(O22*'B5.1.20'!O18+'B5.1.21'!O30*'B5.1.20'!O22+'B5.1.21'!O38*'B5.1.20'!O26)/'B5.1.20'!O14</f>
        <v>27490.245180071426</v>
      </c>
      <c r="P14" s="309">
        <f>(P22*'B5.1.20'!P18+'B5.1.21'!P30*'B5.1.20'!P22+'B5.1.21'!P38*'B5.1.20'!P26)/'B5.1.20'!P14</f>
        <v>29745.20791827127</v>
      </c>
      <c r="Q14" s="120">
        <f>(Q22*'B5.1.20'!Q18+'B5.1.21'!Q30*'B5.1.20'!Q22+'B5.1.21'!Q38*'B5.1.20'!Q26)/'B5.1.20'!Q14</f>
        <v>33128.742051285066</v>
      </c>
      <c r="R14" s="120">
        <f>(R22*'B5.1.20'!R18+'B5.1.21'!R30*'B5.1.20'!R22+'B5.1.21'!R38*'B5.1.20'!R26)/'B5.1.20'!R14</f>
        <v>37811.598132885978</v>
      </c>
      <c r="S14" s="120">
        <f>(S22*'B5.1.20'!S18+'B5.1.21'!S30*'B5.1.20'!S22+'B5.1.21'!S38*'B5.1.20'!S26)/'B5.1.20'!S14</f>
        <v>41876.22025412877</v>
      </c>
      <c r="T14" s="589">
        <f>(T22*'B5.1.20'!T18+'B5.1.21'!T30*'B5.1.20'!T22+'B5.1.21'!T38*'B5.1.20'!T26)/'B5.1.20'!T14</f>
        <v>45404.356944606589</v>
      </c>
      <c r="U14" s="51"/>
    </row>
    <row r="15" spans="2:28" ht="15.75" thickBot="1" x14ac:dyDescent="0.25">
      <c r="C15" s="20"/>
      <c r="D15" s="121"/>
      <c r="E15" s="111"/>
      <c r="F15" s="111" t="s">
        <v>194</v>
      </c>
      <c r="G15" s="111"/>
      <c r="H15" s="112"/>
      <c r="I15" s="113"/>
      <c r="J15" s="310">
        <f>(J23*'B5.1.20'!J19+'B5.1.21'!J31*'B5.1.20'!J23+'B5.1.21'!J39*'B5.1.20'!J27)/'B5.1.20'!J15</f>
        <v>27887.134658291139</v>
      </c>
      <c r="K15" s="310">
        <f>(K23*'B5.1.20'!K19+'B5.1.21'!K31*'B5.1.20'!K23+'B5.1.21'!K39*'B5.1.20'!K27)/'B5.1.20'!K15</f>
        <v>28020.273565784253</v>
      </c>
      <c r="L15" s="310">
        <f>(L23*'B5.1.20'!L19+'B5.1.21'!L31*'B5.1.20'!L23+'B5.1.21'!L39*'B5.1.20'!L27)/'B5.1.20'!L15</f>
        <v>28209.182740522076</v>
      </c>
      <c r="M15" s="292">
        <f>(M23*'B5.1.20'!M19+'B5.1.21'!M31*'B5.1.20'!M23+'B5.1.21'!M39*'B5.1.20'!M27)/'B5.1.20'!M15</f>
        <v>28767.860100337737</v>
      </c>
      <c r="N15" s="310">
        <f>(N23*'B5.1.20'!N19+'B5.1.21'!N31*'B5.1.20'!N23+'B5.1.21'!N39*'B5.1.20'!N27)/'B5.1.20'!N15</f>
        <v>31100.885406639598</v>
      </c>
      <c r="O15" s="310">
        <f>(O23*'B5.1.20'!O19+'B5.1.21'!O31*'B5.1.20'!O23+'B5.1.21'!O39*'B5.1.20'!O27)/'B5.1.20'!O15</f>
        <v>32677.579217192386</v>
      </c>
      <c r="P15" s="310">
        <f>(P23*'B5.1.20'!P19+'B5.1.21'!P31*'B5.1.20'!P23+'B5.1.21'!P39*'B5.1.20'!P27)/'B5.1.20'!P15</f>
        <v>33267.031887541183</v>
      </c>
      <c r="Q15" s="292">
        <f>(Q23*'B5.1.20'!Q19+'B5.1.21'!Q31*'B5.1.20'!Q23+'B5.1.21'!Q39*'B5.1.20'!Q27)/'B5.1.20'!Q15</f>
        <v>37023.227796043429</v>
      </c>
      <c r="R15" s="292">
        <f>(R23*'B5.1.20'!R19+'B5.1.21'!R31*'B5.1.20'!R23+'B5.1.21'!R39*'B5.1.20'!R27)/'B5.1.20'!R15</f>
        <v>42389.096831691641</v>
      </c>
      <c r="S15" s="292">
        <f>(S23*'B5.1.20'!S19+'B5.1.21'!S31*'B5.1.20'!S23+'B5.1.21'!S39*'B5.1.20'!S27)/'B5.1.20'!S15</f>
        <v>46897.307941282539</v>
      </c>
      <c r="T15" s="590">
        <f>(T23*'B5.1.20'!T19+'B5.1.21'!T31*'B5.1.20'!T23+'B5.1.21'!T39*'B5.1.20'!T27)/'B5.1.20'!T15</f>
        <v>50958.731907490692</v>
      </c>
      <c r="U15" s="51"/>
    </row>
    <row r="16" spans="2:28" ht="13.5" thickBot="1" x14ac:dyDescent="0.25">
      <c r="C16" s="20"/>
      <c r="D16" s="118" t="s">
        <v>277</v>
      </c>
      <c r="E16" s="89"/>
      <c r="F16" s="89"/>
      <c r="G16" s="89"/>
      <c r="H16" s="89"/>
      <c r="I16" s="89"/>
      <c r="J16" s="288"/>
      <c r="K16" s="288"/>
      <c r="L16" s="288"/>
      <c r="M16" s="286"/>
      <c r="N16" s="293"/>
      <c r="O16" s="293"/>
      <c r="P16" s="293"/>
      <c r="Q16" s="287"/>
      <c r="R16" s="287"/>
      <c r="S16" s="287"/>
      <c r="T16" s="288"/>
      <c r="U16" s="51"/>
    </row>
    <row r="17" spans="3:29" x14ac:dyDescent="0.2">
      <c r="C17" s="20"/>
      <c r="D17" s="21"/>
      <c r="E17" s="117" t="s">
        <v>61</v>
      </c>
      <c r="F17" s="22"/>
      <c r="G17" s="22"/>
      <c r="H17" s="23"/>
      <c r="I17" s="24"/>
      <c r="J17" s="309">
        <f t="shared" ref="J17:Q17" si="0">J14/J44*100</f>
        <v>26303.010028184377</v>
      </c>
      <c r="K17" s="309">
        <f t="shared" si="0"/>
        <v>25761.032286948692</v>
      </c>
      <c r="L17" s="309">
        <f t="shared" si="0"/>
        <v>25585.294130451413</v>
      </c>
      <c r="M17" s="120">
        <f t="shared" si="0"/>
        <v>25979.453044389986</v>
      </c>
      <c r="N17" s="309">
        <f t="shared" si="0"/>
        <v>26302.461528273809</v>
      </c>
      <c r="O17" s="309">
        <f t="shared" si="0"/>
        <v>27299.151122215913</v>
      </c>
      <c r="P17" s="309">
        <f t="shared" si="0"/>
        <v>28850.83212247456</v>
      </c>
      <c r="Q17" s="120">
        <f t="shared" si="0"/>
        <v>31461.293495997215</v>
      </c>
      <c r="R17" s="120">
        <f>R14/R44*100</f>
        <v>34913.756355388716</v>
      </c>
      <c r="S17" s="120">
        <f>S14/S44*100</f>
        <v>37456.368742512321</v>
      </c>
      <c r="T17" s="589">
        <f>T14/T44*100</f>
        <v>39447.747128242045</v>
      </c>
      <c r="U17" s="51"/>
      <c r="AA17" s="150"/>
      <c r="AB17" s="150"/>
    </row>
    <row r="18" spans="3:29" ht="15.75" thickBot="1" x14ac:dyDescent="0.25">
      <c r="C18" s="20"/>
      <c r="D18" s="121"/>
      <c r="E18" s="111"/>
      <c r="F18" s="111" t="s">
        <v>194</v>
      </c>
      <c r="G18" s="111"/>
      <c r="H18" s="112"/>
      <c r="I18" s="113"/>
      <c r="J18" s="310">
        <f t="shared" ref="J18:Q18" si="1">J15/J44*100</f>
        <v>29416.808711277576</v>
      </c>
      <c r="K18" s="310">
        <f t="shared" si="1"/>
        <v>28621.321313364915</v>
      </c>
      <c r="L18" s="310">
        <f t="shared" si="1"/>
        <v>28408.039013617399</v>
      </c>
      <c r="M18" s="292">
        <f t="shared" si="1"/>
        <v>28854.42337044908</v>
      </c>
      <c r="N18" s="310">
        <f t="shared" si="1"/>
        <v>31100.885406639602</v>
      </c>
      <c r="O18" s="310">
        <f t="shared" si="1"/>
        <v>32450.426233557482</v>
      </c>
      <c r="P18" s="310">
        <f t="shared" si="1"/>
        <v>32266.762257556922</v>
      </c>
      <c r="Q18" s="292">
        <f t="shared" si="1"/>
        <v>35159.760490069733</v>
      </c>
      <c r="R18" s="292">
        <f>R15/R44*100</f>
        <v>39140.440287803918</v>
      </c>
      <c r="S18" s="292">
        <f>S15/S44*100</f>
        <v>41947.502630843061</v>
      </c>
      <c r="T18" s="590">
        <f>T15/T44*100</f>
        <v>44273.442143779925</v>
      </c>
      <c r="U18" s="51"/>
    </row>
    <row r="19" spans="3:29" ht="15.75" thickBot="1" x14ac:dyDescent="0.25">
      <c r="D19" s="379"/>
      <c r="E19" s="877" t="s">
        <v>206</v>
      </c>
      <c r="F19" s="74" t="s">
        <v>8</v>
      </c>
      <c r="G19" s="74"/>
      <c r="H19" s="74"/>
      <c r="I19" s="74"/>
      <c r="J19" s="74"/>
      <c r="K19" s="74"/>
      <c r="L19" s="74"/>
      <c r="M19" s="227"/>
      <c r="N19" s="74"/>
      <c r="O19" s="74"/>
      <c r="P19" s="74"/>
      <c r="Q19" s="480"/>
      <c r="R19" s="480"/>
      <c r="S19" s="480"/>
      <c r="T19" s="119"/>
    </row>
    <row r="20" spans="3:29" ht="13.5" thickBot="1" x14ac:dyDescent="0.25">
      <c r="D20" s="380"/>
      <c r="E20" s="871"/>
      <c r="F20" s="122" t="s">
        <v>201</v>
      </c>
      <c r="G20" s="122"/>
      <c r="H20" s="122"/>
      <c r="I20" s="122"/>
      <c r="J20" s="122"/>
      <c r="K20" s="122"/>
      <c r="L20" s="122"/>
      <c r="M20" s="479"/>
      <c r="N20" s="122"/>
      <c r="O20" s="122"/>
      <c r="P20" s="122"/>
      <c r="Q20" s="594"/>
      <c r="R20" s="594"/>
      <c r="S20" s="594"/>
      <c r="T20" s="591"/>
    </row>
    <row r="21" spans="3:29" ht="13.5" thickBot="1" x14ac:dyDescent="0.25">
      <c r="D21" s="380"/>
      <c r="E21" s="871"/>
      <c r="F21" s="74" t="s">
        <v>62</v>
      </c>
      <c r="G21" s="74"/>
      <c r="H21" s="74"/>
      <c r="I21" s="74"/>
      <c r="J21" s="74"/>
      <c r="K21" s="74"/>
      <c r="L21" s="74"/>
      <c r="M21" s="227"/>
      <c r="N21" s="74"/>
      <c r="O21" s="74"/>
      <c r="P21" s="74"/>
      <c r="Q21" s="480"/>
      <c r="R21" s="480"/>
      <c r="S21" s="480"/>
      <c r="T21" s="119"/>
    </row>
    <row r="22" spans="3:29" x14ac:dyDescent="0.2">
      <c r="D22" s="380"/>
      <c r="E22" s="871"/>
      <c r="F22" s="117" t="s">
        <v>224</v>
      </c>
      <c r="G22" s="22"/>
      <c r="H22" s="23"/>
      <c r="I22" s="24"/>
      <c r="J22" s="309">
        <v>24855.351824496611</v>
      </c>
      <c r="K22" s="309">
        <v>25152.762340994555</v>
      </c>
      <c r="L22" s="309">
        <v>25339.946949353656</v>
      </c>
      <c r="M22" s="120">
        <v>25832.334554342273</v>
      </c>
      <c r="N22" s="309">
        <v>26222.870343096758</v>
      </c>
      <c r="O22" s="309">
        <v>27409.144716411378</v>
      </c>
      <c r="P22" s="309">
        <v>29680.346549654034</v>
      </c>
      <c r="Q22" s="120">
        <v>33076.258744707913</v>
      </c>
      <c r="R22" s="120">
        <v>37785.250327557966</v>
      </c>
      <c r="S22" s="120">
        <v>41831.484642575437</v>
      </c>
      <c r="T22" s="589">
        <v>45378.181338028509</v>
      </c>
    </row>
    <row r="23" spans="3:29" ht="15.75" thickBot="1" x14ac:dyDescent="0.25">
      <c r="D23" s="380"/>
      <c r="E23" s="871"/>
      <c r="F23" s="111"/>
      <c r="G23" s="111" t="s">
        <v>194</v>
      </c>
      <c r="H23" s="112"/>
      <c r="I23" s="113"/>
      <c r="J23" s="310">
        <v>27843.182136488213</v>
      </c>
      <c r="K23" s="310">
        <v>27990.609782888474</v>
      </c>
      <c r="L23" s="310">
        <v>28184.435086412654</v>
      </c>
      <c r="M23" s="292">
        <v>28736.340381310281</v>
      </c>
      <c r="N23" s="310">
        <v>31184.116230919928</v>
      </c>
      <c r="O23" s="310">
        <v>32773.683419476154</v>
      </c>
      <c r="P23" s="310">
        <v>33261.383250518877</v>
      </c>
      <c r="Q23" s="292">
        <v>37037.272013136993</v>
      </c>
      <c r="R23" s="292">
        <v>42438.180954403593</v>
      </c>
      <c r="S23" s="292">
        <v>46930.777083139721</v>
      </c>
      <c r="T23" s="590">
        <v>51017.822736224043</v>
      </c>
    </row>
    <row r="24" spans="3:29" ht="13.5" thickBot="1" x14ac:dyDescent="0.25">
      <c r="D24" s="380"/>
      <c r="E24" s="871"/>
      <c r="F24" s="89" t="s">
        <v>277</v>
      </c>
      <c r="G24" s="89"/>
      <c r="H24" s="89"/>
      <c r="I24" s="89"/>
      <c r="J24" s="293"/>
      <c r="K24" s="293"/>
      <c r="L24" s="293"/>
      <c r="M24" s="286"/>
      <c r="N24" s="293"/>
      <c r="O24" s="293"/>
      <c r="P24" s="293"/>
      <c r="Q24" s="287"/>
      <c r="R24" s="287"/>
      <c r="S24" s="287"/>
      <c r="T24" s="288"/>
    </row>
    <row r="25" spans="3:29" x14ac:dyDescent="0.2">
      <c r="D25" s="380"/>
      <c r="E25" s="871"/>
      <c r="F25" s="117" t="s">
        <v>224</v>
      </c>
      <c r="G25" s="22"/>
      <c r="H25" s="23"/>
      <c r="I25" s="24"/>
      <c r="J25" s="309">
        <f t="shared" ref="J25:Q25" si="2">J22/J44*100</f>
        <v>26218.725553266468</v>
      </c>
      <c r="K25" s="309">
        <f t="shared" si="2"/>
        <v>25692.300654744184</v>
      </c>
      <c r="L25" s="309">
        <f t="shared" si="2"/>
        <v>25518.576988271558</v>
      </c>
      <c r="M25" s="120">
        <f t="shared" si="2"/>
        <v>25910.064748588036</v>
      </c>
      <c r="N25" s="309">
        <f t="shared" si="2"/>
        <v>26222.870343096758</v>
      </c>
      <c r="O25" s="309">
        <f t="shared" si="2"/>
        <v>27218.614415502856</v>
      </c>
      <c r="P25" s="309">
        <f t="shared" si="2"/>
        <v>28787.920998694506</v>
      </c>
      <c r="Q25" s="120">
        <f t="shared" si="2"/>
        <v>31411.451799342751</v>
      </c>
      <c r="R25" s="120">
        <f>R22/R44*100</f>
        <v>34889.427818613083</v>
      </c>
      <c r="S25" s="120">
        <f>S22/S44*100</f>
        <v>37416.354778690016</v>
      </c>
      <c r="T25" s="589">
        <f>T22/T44*100</f>
        <v>39425.005506540845</v>
      </c>
      <c r="AC25" s="150"/>
    </row>
    <row r="26" spans="3:29" ht="15.75" thickBot="1" x14ac:dyDescent="0.25">
      <c r="D26" s="380"/>
      <c r="E26" s="871"/>
      <c r="F26" s="111"/>
      <c r="G26" s="111" t="s">
        <v>194</v>
      </c>
      <c r="H26" s="112"/>
      <c r="I26" s="113"/>
      <c r="J26" s="310">
        <f t="shared" ref="J26:Q26" si="3">J23/J44*100</f>
        <v>29370.445291654232</v>
      </c>
      <c r="K26" s="310">
        <f t="shared" si="3"/>
        <v>28591.021228690981</v>
      </c>
      <c r="L26" s="310">
        <f t="shared" si="3"/>
        <v>28383.116904745872</v>
      </c>
      <c r="M26" s="292">
        <f t="shared" si="3"/>
        <v>28822.80880773348</v>
      </c>
      <c r="N26" s="310">
        <f t="shared" si="3"/>
        <v>31184.116230919928</v>
      </c>
      <c r="O26" s="310">
        <f t="shared" si="3"/>
        <v>32545.862382796578</v>
      </c>
      <c r="P26" s="310">
        <f t="shared" si="3"/>
        <v>32261.283463160889</v>
      </c>
      <c r="Q26" s="292">
        <f t="shared" si="3"/>
        <v>35173.097828240258</v>
      </c>
      <c r="R26" s="292">
        <f>R23/R44*100</f>
        <v>39185.762654112274</v>
      </c>
      <c r="S26" s="292">
        <f>S23/S44*100</f>
        <v>41977.439251466654</v>
      </c>
      <c r="T26" s="590">
        <f>T23/T44*100</f>
        <v>44324.780830776755</v>
      </c>
    </row>
    <row r="27" spans="3:29" ht="13.5" thickBot="1" x14ac:dyDescent="0.25">
      <c r="D27" s="380"/>
      <c r="E27" s="871"/>
      <c r="F27" s="74" t="s">
        <v>208</v>
      </c>
      <c r="G27" s="74"/>
      <c r="H27" s="74"/>
      <c r="I27" s="74"/>
      <c r="J27" s="74"/>
      <c r="K27" s="74"/>
      <c r="L27" s="74"/>
      <c r="M27" s="227"/>
      <c r="N27" s="74"/>
      <c r="O27" s="74"/>
      <c r="P27" s="74"/>
      <c r="Q27" s="480"/>
      <c r="R27" s="480"/>
      <c r="S27" s="480"/>
      <c r="T27" s="119"/>
    </row>
    <row r="28" spans="3:29" ht="13.5" thickBot="1" x14ac:dyDescent="0.25">
      <c r="D28" s="380"/>
      <c r="E28" s="871"/>
      <c r="F28" s="122" t="s">
        <v>201</v>
      </c>
      <c r="G28" s="122"/>
      <c r="H28" s="122"/>
      <c r="I28" s="122"/>
      <c r="J28" s="122"/>
      <c r="K28" s="122"/>
      <c r="L28" s="122"/>
      <c r="M28" s="479"/>
      <c r="N28" s="122"/>
      <c r="O28" s="122"/>
      <c r="P28" s="122"/>
      <c r="Q28" s="594"/>
      <c r="R28" s="594"/>
      <c r="S28" s="594"/>
      <c r="T28" s="591"/>
    </row>
    <row r="29" spans="3:29" ht="13.5" thickBot="1" x14ac:dyDescent="0.25">
      <c r="D29" s="380"/>
      <c r="E29" s="871"/>
      <c r="F29" s="74" t="s">
        <v>62</v>
      </c>
      <c r="G29" s="74"/>
      <c r="H29" s="74"/>
      <c r="I29" s="74"/>
      <c r="J29" s="74"/>
      <c r="K29" s="74"/>
      <c r="L29" s="74"/>
      <c r="M29" s="227"/>
      <c r="N29" s="74"/>
      <c r="O29" s="74"/>
      <c r="P29" s="74"/>
      <c r="Q29" s="480"/>
      <c r="R29" s="480"/>
      <c r="S29" s="480"/>
      <c r="T29" s="119"/>
    </row>
    <row r="30" spans="3:29" x14ac:dyDescent="0.2">
      <c r="D30" s="380"/>
      <c r="E30" s="871"/>
      <c r="F30" s="117" t="s">
        <v>224</v>
      </c>
      <c r="G30" s="22"/>
      <c r="H30" s="23"/>
      <c r="I30" s="24"/>
      <c r="J30" s="309">
        <v>26373.307041195974</v>
      </c>
      <c r="K30" s="309">
        <v>25838.151500179192</v>
      </c>
      <c r="L30" s="309">
        <v>25684.562232598226</v>
      </c>
      <c r="M30" s="120">
        <v>26414.967518548467</v>
      </c>
      <c r="N30" s="309">
        <v>27444.167433885679</v>
      </c>
      <c r="O30" s="309">
        <v>28562.104681734821</v>
      </c>
      <c r="P30" s="309">
        <v>30879.988557095832</v>
      </c>
      <c r="Q30" s="120">
        <v>34168</v>
      </c>
      <c r="R30" s="120">
        <v>38879.156279388757</v>
      </c>
      <c r="S30" s="120">
        <v>42752.681403475268</v>
      </c>
      <c r="T30" s="589">
        <v>45699.503487685608</v>
      </c>
    </row>
    <row r="31" spans="3:29" ht="15.75" thickBot="1" x14ac:dyDescent="0.25">
      <c r="D31" s="380"/>
      <c r="E31" s="871"/>
      <c r="F31" s="111"/>
      <c r="G31" s="111" t="s">
        <v>194</v>
      </c>
      <c r="H31" s="112"/>
      <c r="I31" s="113"/>
      <c r="J31" s="310">
        <v>27849.82372743333</v>
      </c>
      <c r="K31" s="310">
        <v>27163.415568168941</v>
      </c>
      <c r="L31" s="310">
        <v>27118.590921954808</v>
      </c>
      <c r="M31" s="292">
        <v>27938.628489214621</v>
      </c>
      <c r="N31" s="310">
        <v>29018.519593866517</v>
      </c>
      <c r="O31" s="310">
        <v>30310.194352552626</v>
      </c>
      <c r="P31" s="310">
        <v>32645.162504622698</v>
      </c>
      <c r="Q31" s="292">
        <v>36118.9</v>
      </c>
      <c r="R31" s="292">
        <v>41349.926653336326</v>
      </c>
      <c r="S31" s="292">
        <v>45278.318978763935</v>
      </c>
      <c r="T31" s="590">
        <v>48563.508234105953</v>
      </c>
    </row>
    <row r="32" spans="3:29" ht="13.5" thickBot="1" x14ac:dyDescent="0.25">
      <c r="D32" s="380"/>
      <c r="E32" s="871"/>
      <c r="F32" s="89" t="s">
        <v>277</v>
      </c>
      <c r="G32" s="89"/>
      <c r="H32" s="89"/>
      <c r="I32" s="89"/>
      <c r="J32" s="293"/>
      <c r="K32" s="293"/>
      <c r="L32" s="293"/>
      <c r="M32" s="286"/>
      <c r="N32" s="293"/>
      <c r="O32" s="293"/>
      <c r="P32" s="293"/>
      <c r="Q32" s="287"/>
      <c r="R32" s="287"/>
      <c r="S32" s="287"/>
      <c r="T32" s="288"/>
    </row>
    <row r="33" spans="4:30" x14ac:dyDescent="0.2">
      <c r="D33" s="380"/>
      <c r="E33" s="871"/>
      <c r="F33" s="117" t="s">
        <v>224</v>
      </c>
      <c r="G33" s="22"/>
      <c r="H33" s="23"/>
      <c r="I33" s="24"/>
      <c r="J33" s="309">
        <f t="shared" ref="J33:P33" si="4">J30/J44*100</f>
        <v>27819.944136282676</v>
      </c>
      <c r="K33" s="309">
        <f t="shared" si="4"/>
        <v>26392.391726434311</v>
      </c>
      <c r="L33" s="309">
        <f t="shared" si="4"/>
        <v>25865.621583684013</v>
      </c>
      <c r="M33" s="120">
        <f t="shared" si="4"/>
        <v>26494.450871161949</v>
      </c>
      <c r="N33" s="309">
        <f t="shared" si="4"/>
        <v>27444.167433885679</v>
      </c>
      <c r="O33" s="309">
        <f t="shared" si="4"/>
        <v>28363.559763391084</v>
      </c>
      <c r="P33" s="309">
        <f t="shared" si="4"/>
        <v>29951.492295922242</v>
      </c>
      <c r="Q33" s="120">
        <f t="shared" ref="Q33:T33" si="5">Q30/Q44*100</f>
        <v>32448.243114909779</v>
      </c>
      <c r="R33" s="120">
        <f t="shared" ref="R33:S33" si="6">R30/R44*100</f>
        <v>35899.497949574106</v>
      </c>
      <c r="S33" s="120">
        <f t="shared" si="6"/>
        <v>38240.323258922421</v>
      </c>
      <c r="T33" s="589">
        <f t="shared" si="5"/>
        <v>39704.173316842403</v>
      </c>
      <c r="AC33" s="150"/>
    </row>
    <row r="34" spans="4:30" ht="15.75" thickBot="1" x14ac:dyDescent="0.25">
      <c r="D34" s="380"/>
      <c r="E34" s="871"/>
      <c r="F34" s="111"/>
      <c r="G34" s="111" t="s">
        <v>194</v>
      </c>
      <c r="H34" s="112"/>
      <c r="I34" s="113"/>
      <c r="J34" s="310">
        <f t="shared" ref="J34:P34" si="7">J31/J44*100</f>
        <v>29377.451189275667</v>
      </c>
      <c r="K34" s="310">
        <f t="shared" si="7"/>
        <v>27746.083317843659</v>
      </c>
      <c r="L34" s="310">
        <f t="shared" si="7"/>
        <v>27309.759236611088</v>
      </c>
      <c r="M34" s="292">
        <f t="shared" si="7"/>
        <v>28022.696578951472</v>
      </c>
      <c r="N34" s="310">
        <f t="shared" si="7"/>
        <v>29018.519593866517</v>
      </c>
      <c r="O34" s="310">
        <f t="shared" si="7"/>
        <v>30099.497867480262</v>
      </c>
      <c r="P34" s="310">
        <f t="shared" si="7"/>
        <v>31663.591178101553</v>
      </c>
      <c r="Q34" s="292">
        <f t="shared" ref="Q34:T34" si="8">Q31/Q44*100</f>
        <v>34300.94966761634</v>
      </c>
      <c r="R34" s="292">
        <f t="shared" ref="R34:S34" si="9">R31/R44*100</f>
        <v>38180.911037244994</v>
      </c>
      <c r="S34" s="292">
        <f t="shared" si="9"/>
        <v>40499.390857570601</v>
      </c>
      <c r="T34" s="590">
        <f t="shared" si="8"/>
        <v>42192.448509214555</v>
      </c>
    </row>
    <row r="35" spans="4:30" ht="13.5" thickBot="1" x14ac:dyDescent="0.25">
      <c r="D35" s="380"/>
      <c r="E35" s="871"/>
      <c r="F35" s="74" t="s">
        <v>210</v>
      </c>
      <c r="G35" s="74"/>
      <c r="H35" s="74"/>
      <c r="I35" s="74"/>
      <c r="J35" s="74"/>
      <c r="K35" s="74"/>
      <c r="L35" s="74"/>
      <c r="M35" s="227"/>
      <c r="N35" s="74"/>
      <c r="O35" s="74"/>
      <c r="P35" s="74"/>
      <c r="Q35" s="480"/>
      <c r="R35" s="480"/>
      <c r="S35" s="480"/>
      <c r="T35" s="119"/>
    </row>
    <row r="36" spans="4:30" ht="13.5" thickBot="1" x14ac:dyDescent="0.25">
      <c r="D36" s="380"/>
      <c r="E36" s="871"/>
      <c r="F36" s="122" t="s">
        <v>201</v>
      </c>
      <c r="G36" s="122"/>
      <c r="H36" s="122"/>
      <c r="I36" s="122"/>
      <c r="J36" s="122"/>
      <c r="K36" s="122"/>
      <c r="L36" s="122"/>
      <c r="M36" s="479"/>
      <c r="N36" s="122"/>
      <c r="O36" s="122"/>
      <c r="P36" s="122"/>
      <c r="Q36" s="594"/>
      <c r="R36" s="594"/>
      <c r="S36" s="594"/>
      <c r="T36" s="591"/>
    </row>
    <row r="37" spans="4:30" ht="13.5" thickBot="1" x14ac:dyDescent="0.25">
      <c r="D37" s="380"/>
      <c r="E37" s="871"/>
      <c r="F37" s="74" t="s">
        <v>62</v>
      </c>
      <c r="G37" s="74"/>
      <c r="H37" s="74"/>
      <c r="I37" s="74"/>
      <c r="J37" s="74"/>
      <c r="K37" s="74"/>
      <c r="L37" s="74"/>
      <c r="M37" s="227"/>
      <c r="N37" s="74"/>
      <c r="O37" s="74"/>
      <c r="P37" s="74"/>
      <c r="Q37" s="480"/>
      <c r="R37" s="480"/>
      <c r="S37" s="480"/>
      <c r="T37" s="119"/>
    </row>
    <row r="38" spans="4:30" x14ac:dyDescent="0.2">
      <c r="D38" s="380"/>
      <c r="E38" s="871"/>
      <c r="F38" s="117" t="s">
        <v>224</v>
      </c>
      <c r="G38" s="22"/>
      <c r="H38" s="23"/>
      <c r="I38" s="24"/>
      <c r="J38" s="309">
        <v>26517.296554557164</v>
      </c>
      <c r="K38" s="309">
        <v>26834.658633143998</v>
      </c>
      <c r="L38" s="309">
        <v>27171.053652822065</v>
      </c>
      <c r="M38" s="120">
        <v>27597.92592502859</v>
      </c>
      <c r="N38" s="309">
        <v>27895.062072864821</v>
      </c>
      <c r="O38" s="309">
        <v>29263.195592762859</v>
      </c>
      <c r="P38" s="309">
        <v>31052.760456941058</v>
      </c>
      <c r="Q38" s="120">
        <v>34163.294848578451</v>
      </c>
      <c r="R38" s="120">
        <v>37881.437399396134</v>
      </c>
      <c r="S38" s="120">
        <v>42944.008076633298</v>
      </c>
      <c r="T38" s="589">
        <v>46262.380309850509</v>
      </c>
    </row>
    <row r="39" spans="4:30" ht="15.75" thickBot="1" x14ac:dyDescent="0.25">
      <c r="D39" s="380"/>
      <c r="E39" s="871"/>
      <c r="F39" s="111"/>
      <c r="G39" s="111" t="s">
        <v>194</v>
      </c>
      <c r="H39" s="112"/>
      <c r="I39" s="113"/>
      <c r="J39" s="310">
        <v>29079.387216861203</v>
      </c>
      <c r="K39" s="310">
        <v>29364.853348552697</v>
      </c>
      <c r="L39" s="310">
        <v>29568.413309763357</v>
      </c>
      <c r="M39" s="292">
        <v>30151.818463532509</v>
      </c>
      <c r="N39" s="310">
        <v>30524.818175625482</v>
      </c>
      <c r="O39" s="310">
        <v>31966.908398625095</v>
      </c>
      <c r="P39" s="310">
        <v>33959.632942248871</v>
      </c>
      <c r="Q39" s="292">
        <v>37401.456531604454</v>
      </c>
      <c r="R39" s="292">
        <v>41734.303695950577</v>
      </c>
      <c r="S39" s="292">
        <v>47430.685424425697</v>
      </c>
      <c r="T39" s="590">
        <v>51398.296856763569</v>
      </c>
    </row>
    <row r="40" spans="4:30" ht="13.5" thickBot="1" x14ac:dyDescent="0.25">
      <c r="D40" s="380"/>
      <c r="E40" s="871"/>
      <c r="F40" s="89" t="s">
        <v>277</v>
      </c>
      <c r="G40" s="89"/>
      <c r="H40" s="89"/>
      <c r="I40" s="89"/>
      <c r="J40" s="293"/>
      <c r="K40" s="293"/>
      <c r="L40" s="293"/>
      <c r="M40" s="286"/>
      <c r="N40" s="293"/>
      <c r="O40" s="293"/>
      <c r="P40" s="293"/>
      <c r="Q40" s="287"/>
      <c r="R40" s="287"/>
      <c r="S40" s="287"/>
      <c r="T40" s="288"/>
    </row>
    <row r="41" spans="4:30" x14ac:dyDescent="0.2">
      <c r="D41" s="380"/>
      <c r="E41" s="871"/>
      <c r="F41" s="117" t="s">
        <v>224</v>
      </c>
      <c r="G41" s="22"/>
      <c r="H41" s="23"/>
      <c r="I41" s="24"/>
      <c r="J41" s="309">
        <f t="shared" ref="J41:Q41" si="10">J38/J44*100</f>
        <v>27971.831808604606</v>
      </c>
      <c r="K41" s="309">
        <f t="shared" si="10"/>
        <v>27410.274395448414</v>
      </c>
      <c r="L41" s="309">
        <f t="shared" si="10"/>
        <v>27362.591795389795</v>
      </c>
      <c r="M41" s="120">
        <f t="shared" si="10"/>
        <v>27680.968831523161</v>
      </c>
      <c r="N41" s="309">
        <f t="shared" si="10"/>
        <v>27895.062072864825</v>
      </c>
      <c r="O41" s="309">
        <f t="shared" si="10"/>
        <v>29059.777152693998</v>
      </c>
      <c r="P41" s="309">
        <f t="shared" si="10"/>
        <v>30119.06930838124</v>
      </c>
      <c r="Q41" s="120">
        <f t="shared" si="10"/>
        <v>32443.77478497479</v>
      </c>
      <c r="R41" s="120">
        <f>R38/R44*100</f>
        <v>34978.243212738809</v>
      </c>
      <c r="S41" s="120">
        <f>S38/S44*100</f>
        <v>38411.456240280233</v>
      </c>
      <c r="T41" s="589">
        <f>T38/T44*100</f>
        <v>40193.206177107306</v>
      </c>
      <c r="AD41" s="150"/>
    </row>
    <row r="42" spans="4:30" ht="15.75" thickBot="1" x14ac:dyDescent="0.25">
      <c r="D42" s="381"/>
      <c r="E42" s="872"/>
      <c r="F42" s="111"/>
      <c r="G42" s="111" t="s">
        <v>194</v>
      </c>
      <c r="H42" s="112"/>
      <c r="I42" s="113"/>
      <c r="J42" s="310">
        <f t="shared" ref="J42:Q42" si="11">J39/J44*100</f>
        <v>30674.45908951604</v>
      </c>
      <c r="K42" s="310">
        <f t="shared" si="11"/>
        <v>29994.742950513479</v>
      </c>
      <c r="L42" s="310">
        <f t="shared" si="11"/>
        <v>29776.851268643866</v>
      </c>
      <c r="M42" s="292">
        <f t="shared" si="11"/>
        <v>30242.546101838023</v>
      </c>
      <c r="N42" s="310">
        <f t="shared" si="11"/>
        <v>30524.818175625485</v>
      </c>
      <c r="O42" s="310">
        <f t="shared" si="11"/>
        <v>31744.695529915687</v>
      </c>
      <c r="P42" s="310">
        <f t="shared" si="11"/>
        <v>32938.538256303465</v>
      </c>
      <c r="Q42" s="292">
        <f t="shared" si="11"/>
        <v>35518.952071799104</v>
      </c>
      <c r="R42" s="292">
        <f>R39/R44*100</f>
        <v>38535.82982082232</v>
      </c>
      <c r="S42" s="292">
        <f>S39/S44*100</f>
        <v>42424.584458341415</v>
      </c>
      <c r="T42" s="590">
        <f>T39/T44*100</f>
        <v>44655.340448969218</v>
      </c>
    </row>
    <row r="43" spans="4:30" ht="13.5" thickBot="1" x14ac:dyDescent="0.25">
      <c r="D43" s="118" t="s">
        <v>63</v>
      </c>
      <c r="E43" s="89"/>
      <c r="F43" s="89"/>
      <c r="G43" s="89"/>
      <c r="H43" s="89"/>
      <c r="I43" s="89"/>
      <c r="J43" s="288"/>
      <c r="K43" s="288"/>
      <c r="L43" s="288"/>
      <c r="M43" s="286"/>
      <c r="N43" s="293"/>
      <c r="O43" s="293"/>
      <c r="P43" s="293"/>
      <c r="Q43" s="287"/>
      <c r="R43" s="287"/>
      <c r="S43" s="287"/>
      <c r="T43" s="288"/>
    </row>
    <row r="44" spans="4:30" x14ac:dyDescent="0.2">
      <c r="D44" s="115"/>
      <c r="E44" s="875" t="s">
        <v>275</v>
      </c>
      <c r="F44" s="875"/>
      <c r="G44" s="875"/>
      <c r="H44" s="875"/>
      <c r="I44" s="876"/>
      <c r="J44" s="311">
        <v>94.8</v>
      </c>
      <c r="K44" s="311">
        <v>97.9</v>
      </c>
      <c r="L44" s="311">
        <v>99.3</v>
      </c>
      <c r="M44" s="294">
        <v>99.7</v>
      </c>
      <c r="N44" s="311">
        <v>100</v>
      </c>
      <c r="O44" s="311">
        <v>100.7</v>
      </c>
      <c r="P44" s="311">
        <v>103.1</v>
      </c>
      <c r="Q44" s="294">
        <v>105.3</v>
      </c>
      <c r="R44" s="294">
        <v>108.3</v>
      </c>
      <c r="S44" s="294">
        <v>111.8</v>
      </c>
      <c r="T44" s="592">
        <v>115.1</v>
      </c>
      <c r="Z44" s="150"/>
    </row>
    <row r="45" spans="4:30" ht="13.5" thickBot="1" x14ac:dyDescent="0.25">
      <c r="D45" s="26"/>
      <c r="E45" s="27" t="s">
        <v>64</v>
      </c>
      <c r="F45" s="27"/>
      <c r="G45" s="27"/>
      <c r="H45" s="28"/>
      <c r="I45" s="29"/>
      <c r="J45" s="312">
        <v>1.9E-2</v>
      </c>
      <c r="K45" s="312">
        <v>3.3000000000000002E-2</v>
      </c>
      <c r="L45" s="312">
        <v>1.4E-2</v>
      </c>
      <c r="M45" s="295">
        <v>4.0000000000000001E-3</v>
      </c>
      <c r="N45" s="312">
        <v>3.0000000000000001E-3</v>
      </c>
      <c r="O45" s="312">
        <v>7.0000000000000001E-3</v>
      </c>
      <c r="P45" s="312">
        <v>2.5000000000000001E-2</v>
      </c>
      <c r="Q45" s="295">
        <v>2.1000000000000001E-2</v>
      </c>
      <c r="R45" s="295">
        <v>2.8000000000000001E-2</v>
      </c>
      <c r="S45" s="295">
        <v>3.2000000000000001E-2</v>
      </c>
      <c r="T45" s="593">
        <v>3.7999999999999999E-2</v>
      </c>
    </row>
    <row r="46" spans="4:30" ht="13.5" x14ac:dyDescent="0.25">
      <c r="D46" s="52" t="s">
        <v>67</v>
      </c>
      <c r="E46" s="53"/>
      <c r="F46" s="53"/>
      <c r="G46" s="53"/>
      <c r="H46" s="53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61" t="s">
        <v>252</v>
      </c>
    </row>
    <row r="47" spans="4:30" x14ac:dyDescent="0.2">
      <c r="D47" s="42" t="s">
        <v>40</v>
      </c>
      <c r="E47" s="794" t="s">
        <v>193</v>
      </c>
      <c r="F47" s="794"/>
      <c r="G47" s="794"/>
      <c r="H47" s="794"/>
      <c r="I47" s="794"/>
      <c r="J47" s="794"/>
      <c r="K47" s="794"/>
      <c r="L47" s="794"/>
      <c r="M47" s="794"/>
      <c r="N47" s="794"/>
      <c r="O47" s="794"/>
      <c r="P47" s="794"/>
      <c r="Q47" s="794"/>
      <c r="R47" s="794"/>
      <c r="S47" s="794"/>
      <c r="T47" s="794"/>
    </row>
    <row r="86" spans="5:5" x14ac:dyDescent="0.2">
      <c r="E86" s="400"/>
    </row>
  </sheetData>
  <mergeCells count="15">
    <mergeCell ref="S7:S10"/>
    <mergeCell ref="E47:T47"/>
    <mergeCell ref="E44:I44"/>
    <mergeCell ref="D7:I11"/>
    <mergeCell ref="T7:T10"/>
    <mergeCell ref="M7:M10"/>
    <mergeCell ref="N7:N10"/>
    <mergeCell ref="O7:O10"/>
    <mergeCell ref="E19:E42"/>
    <mergeCell ref="L7:L10"/>
    <mergeCell ref="K7:K10"/>
    <mergeCell ref="R7:R10"/>
    <mergeCell ref="J7:J10"/>
    <mergeCell ref="P7:P10"/>
    <mergeCell ref="Q7:Q10"/>
  </mergeCells>
  <phoneticPr fontId="0" type="noConversion"/>
  <conditionalFormatting sqref="D6">
    <cfRule type="cellIs" dxfId="13" priority="2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12" priority="1" stopIfTrue="1">
      <formula>U6=" "</formula>
    </cfRule>
  </conditionalFormatting>
  <printOptions horizontalCentered="1"/>
  <pageMargins left="0.70866141732283472" right="0.49" top="0.70866141732283472" bottom="0.70866141732283472" header="0.51181102362204722" footer="0.51181102362204722"/>
  <pageSetup paperSize="9" scale="80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15">
    <tabColor rgb="FFFF0000"/>
  </sheetPr>
  <dimension ref="C1:AC88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4" hidden="1" customWidth="1"/>
    <col min="3" max="3" width="1.7109375" style="44" customWidth="1"/>
    <col min="4" max="4" width="1.140625" style="44" customWidth="1"/>
    <col min="5" max="5" width="2.140625" style="44" customWidth="1"/>
    <col min="6" max="6" width="1.7109375" style="44" customWidth="1"/>
    <col min="7" max="7" width="12.28515625" style="44" customWidth="1"/>
    <col min="8" max="8" width="5.7109375" style="44" customWidth="1"/>
    <col min="9" max="9" width="13.42578125" style="44" customWidth="1"/>
    <col min="10" max="15" width="8.5703125" style="44" hidden="1" customWidth="1"/>
    <col min="16" max="17" width="9.140625" style="44" hidden="1" customWidth="1"/>
    <col min="18" max="28" width="9.140625" style="44" customWidth="1"/>
    <col min="29" max="52" width="1.7109375" style="44" customWidth="1"/>
    <col min="53" max="16384" width="9.140625" style="44"/>
  </cols>
  <sheetData>
    <row r="1" spans="3:29" hidden="1" x14ac:dyDescent="0.2"/>
    <row r="2" spans="3:29" hidden="1" x14ac:dyDescent="0.2"/>
    <row r="3" spans="3:29" ht="9" customHeight="1" x14ac:dyDescent="0.2">
      <c r="C3" s="43"/>
    </row>
    <row r="4" spans="3:29" s="45" customFormat="1" ht="15.75" x14ac:dyDescent="0.2">
      <c r="D4" s="15" t="s">
        <v>217</v>
      </c>
      <c r="E4" s="46"/>
      <c r="F4" s="46"/>
      <c r="G4" s="46"/>
      <c r="H4" s="15" t="s">
        <v>160</v>
      </c>
      <c r="I4" s="15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</row>
    <row r="5" spans="3:29" s="45" customFormat="1" ht="15.75" x14ac:dyDescent="0.2">
      <c r="D5" s="296" t="s">
        <v>329</v>
      </c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</row>
    <row r="6" spans="3:29" s="48" customFormat="1" ht="21" customHeight="1" thickBot="1" x14ac:dyDescent="0.25">
      <c r="D6" s="16"/>
      <c r="E6" s="49"/>
      <c r="F6" s="49"/>
      <c r="G6" s="49"/>
      <c r="H6" s="49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17" t="s">
        <v>161</v>
      </c>
      <c r="AC6" s="14" t="s">
        <v>66</v>
      </c>
    </row>
    <row r="7" spans="3:29" ht="6" customHeight="1" x14ac:dyDescent="0.2">
      <c r="C7" s="20"/>
      <c r="D7" s="795"/>
      <c r="E7" s="796"/>
      <c r="F7" s="796"/>
      <c r="G7" s="796"/>
      <c r="H7" s="796"/>
      <c r="I7" s="797"/>
      <c r="J7" s="804">
        <v>2003</v>
      </c>
      <c r="K7" s="804">
        <v>2004</v>
      </c>
      <c r="L7" s="804">
        <v>2005</v>
      </c>
      <c r="M7" s="804">
        <v>2006</v>
      </c>
      <c r="N7" s="873">
        <v>2007</v>
      </c>
      <c r="O7" s="873">
        <v>2008</v>
      </c>
      <c r="P7" s="873">
        <v>2009</v>
      </c>
      <c r="Q7" s="873">
        <v>2010</v>
      </c>
      <c r="R7" s="873">
        <v>2011</v>
      </c>
      <c r="S7" s="873">
        <v>2012</v>
      </c>
      <c r="T7" s="873">
        <v>2013</v>
      </c>
      <c r="U7" s="873">
        <v>2014</v>
      </c>
      <c r="V7" s="873">
        <v>2015</v>
      </c>
      <c r="W7" s="873">
        <v>2016</v>
      </c>
      <c r="X7" s="880">
        <v>2017</v>
      </c>
      <c r="Y7" s="852">
        <v>2018</v>
      </c>
      <c r="Z7" s="804">
        <v>2019</v>
      </c>
      <c r="AA7" s="804">
        <v>2020</v>
      </c>
      <c r="AB7" s="818">
        <v>2021</v>
      </c>
      <c r="AC7" s="51"/>
    </row>
    <row r="8" spans="3:29" ht="6" customHeight="1" x14ac:dyDescent="0.2">
      <c r="C8" s="20"/>
      <c r="D8" s="798"/>
      <c r="E8" s="799"/>
      <c r="F8" s="799"/>
      <c r="G8" s="799"/>
      <c r="H8" s="799"/>
      <c r="I8" s="800"/>
      <c r="J8" s="805"/>
      <c r="K8" s="805"/>
      <c r="L8" s="805"/>
      <c r="M8" s="805"/>
      <c r="N8" s="874"/>
      <c r="O8" s="874"/>
      <c r="P8" s="874"/>
      <c r="Q8" s="874"/>
      <c r="R8" s="874"/>
      <c r="S8" s="874"/>
      <c r="T8" s="874"/>
      <c r="U8" s="874"/>
      <c r="V8" s="874"/>
      <c r="W8" s="874"/>
      <c r="X8" s="881"/>
      <c r="Y8" s="853"/>
      <c r="Z8" s="805"/>
      <c r="AA8" s="805"/>
      <c r="AB8" s="819"/>
      <c r="AC8" s="51"/>
    </row>
    <row r="9" spans="3:29" ht="6" customHeight="1" x14ac:dyDescent="0.2">
      <c r="C9" s="20"/>
      <c r="D9" s="798"/>
      <c r="E9" s="799"/>
      <c r="F9" s="799"/>
      <c r="G9" s="799"/>
      <c r="H9" s="799"/>
      <c r="I9" s="800"/>
      <c r="J9" s="805"/>
      <c r="K9" s="805"/>
      <c r="L9" s="805"/>
      <c r="M9" s="805"/>
      <c r="N9" s="874"/>
      <c r="O9" s="874"/>
      <c r="P9" s="874"/>
      <c r="Q9" s="874"/>
      <c r="R9" s="874"/>
      <c r="S9" s="874"/>
      <c r="T9" s="874"/>
      <c r="U9" s="874"/>
      <c r="V9" s="874"/>
      <c r="W9" s="874"/>
      <c r="X9" s="881"/>
      <c r="Y9" s="853"/>
      <c r="Z9" s="805"/>
      <c r="AA9" s="805"/>
      <c r="AB9" s="819"/>
      <c r="AC9" s="51"/>
    </row>
    <row r="10" spans="3:29" ht="6" customHeight="1" x14ac:dyDescent="0.2">
      <c r="C10" s="20"/>
      <c r="D10" s="798"/>
      <c r="E10" s="799"/>
      <c r="F10" s="799"/>
      <c r="G10" s="799"/>
      <c r="H10" s="799"/>
      <c r="I10" s="800"/>
      <c r="J10" s="805"/>
      <c r="K10" s="805"/>
      <c r="L10" s="805"/>
      <c r="M10" s="805"/>
      <c r="N10" s="874"/>
      <c r="O10" s="874"/>
      <c r="P10" s="874"/>
      <c r="Q10" s="874"/>
      <c r="R10" s="874"/>
      <c r="S10" s="874"/>
      <c r="T10" s="874"/>
      <c r="U10" s="874"/>
      <c r="V10" s="874"/>
      <c r="W10" s="874"/>
      <c r="X10" s="881"/>
      <c r="Y10" s="853"/>
      <c r="Z10" s="805"/>
      <c r="AA10" s="805"/>
      <c r="AB10" s="819"/>
      <c r="AC10" s="51"/>
    </row>
    <row r="11" spans="3:29" ht="15" customHeight="1" thickBot="1" x14ac:dyDescent="0.25">
      <c r="C11" s="20"/>
      <c r="D11" s="801"/>
      <c r="E11" s="802"/>
      <c r="F11" s="802"/>
      <c r="G11" s="802"/>
      <c r="H11" s="802"/>
      <c r="I11" s="803"/>
      <c r="J11" s="18"/>
      <c r="K11" s="18"/>
      <c r="L11" s="18"/>
      <c r="M11" s="18"/>
      <c r="N11" s="18"/>
      <c r="O11" s="97"/>
      <c r="P11" s="97"/>
      <c r="Q11" s="97"/>
      <c r="R11" s="97"/>
      <c r="S11" s="97"/>
      <c r="T11" s="97"/>
      <c r="U11" s="18"/>
      <c r="V11" s="97"/>
      <c r="W11" s="97"/>
      <c r="X11" s="97"/>
      <c r="Y11" s="98"/>
      <c r="Z11" s="18"/>
      <c r="AA11" s="18"/>
      <c r="AB11" s="124"/>
      <c r="AC11" s="51"/>
    </row>
    <row r="12" spans="3:29" ht="16.5" thickTop="1" thickBot="1" x14ac:dyDescent="0.25">
      <c r="C12" s="20"/>
      <c r="D12" s="81" t="s">
        <v>174</v>
      </c>
      <c r="E12" s="82"/>
      <c r="F12" s="82"/>
      <c r="G12" s="82"/>
      <c r="H12" s="82"/>
      <c r="I12" s="82"/>
      <c r="J12" s="82"/>
      <c r="K12" s="82"/>
      <c r="L12" s="82"/>
      <c r="M12" s="82"/>
      <c r="N12" s="138"/>
      <c r="O12" s="82"/>
      <c r="P12" s="82"/>
      <c r="Q12" s="82"/>
      <c r="R12" s="82"/>
      <c r="S12" s="82"/>
      <c r="T12" s="82"/>
      <c r="U12" s="138"/>
      <c r="V12" s="82"/>
      <c r="W12" s="82"/>
      <c r="X12" s="82"/>
      <c r="Y12" s="330"/>
      <c r="Z12" s="330"/>
      <c r="AA12" s="330"/>
      <c r="AB12" s="83"/>
      <c r="AC12" s="51"/>
    </row>
    <row r="13" spans="3:29" x14ac:dyDescent="0.2">
      <c r="C13" s="20"/>
      <c r="D13" s="84"/>
      <c r="E13" s="85" t="s">
        <v>52</v>
      </c>
      <c r="F13" s="85"/>
      <c r="G13" s="85"/>
      <c r="H13" s="86"/>
      <c r="I13" s="87"/>
      <c r="J13" s="88">
        <v>26271757.450000003</v>
      </c>
      <c r="K13" s="88">
        <v>27737448.82</v>
      </c>
      <c r="L13" s="88">
        <v>29104283.739999995</v>
      </c>
      <c r="M13" s="88">
        <v>31274985.719999999</v>
      </c>
      <c r="N13" s="88">
        <v>32214296.679999992</v>
      </c>
      <c r="O13" s="126">
        <v>33585311.409999996</v>
      </c>
      <c r="P13" s="126">
        <v>35509514.820000008</v>
      </c>
      <c r="Q13" s="126">
        <v>34418386.810000002</v>
      </c>
      <c r="R13" s="126">
        <v>33899181.882130004</v>
      </c>
      <c r="S13" s="126">
        <v>33275397.890439998</v>
      </c>
      <c r="T13" s="126">
        <v>32038771.06707</v>
      </c>
      <c r="U13" s="88">
        <f t="shared" ref="U13:AB13" si="0">U14+U15</f>
        <v>32475602.118690006</v>
      </c>
      <c r="V13" s="126">
        <f t="shared" si="0"/>
        <v>34428826.662859999</v>
      </c>
      <c r="W13" s="126">
        <f t="shared" si="0"/>
        <v>32664924.104620006</v>
      </c>
      <c r="X13" s="126">
        <f t="shared" si="0"/>
        <v>35442374.989090011</v>
      </c>
      <c r="Y13" s="99">
        <f t="shared" si="0"/>
        <v>43243566.250440001</v>
      </c>
      <c r="Z13" s="88">
        <f t="shared" ref="Z13:AA13" si="1">Z14+Z15</f>
        <v>48066896.513360009</v>
      </c>
      <c r="AA13" s="88">
        <f t="shared" si="1"/>
        <v>50903004.24115999</v>
      </c>
      <c r="AB13" s="513">
        <f t="shared" si="0"/>
        <v>0</v>
      </c>
      <c r="AC13" s="51"/>
    </row>
    <row r="14" spans="3:29" x14ac:dyDescent="0.2">
      <c r="C14" s="20"/>
      <c r="D14" s="80"/>
      <c r="E14" s="843" t="s">
        <v>42</v>
      </c>
      <c r="F14" s="33" t="s">
        <v>162</v>
      </c>
      <c r="G14" s="33"/>
      <c r="H14" s="34"/>
      <c r="I14" s="35"/>
      <c r="J14" s="36">
        <v>25221351.550000001</v>
      </c>
      <c r="K14" s="36">
        <v>26199167.269999996</v>
      </c>
      <c r="L14" s="36">
        <v>27548634.119999994</v>
      </c>
      <c r="M14" s="36">
        <v>29346732.84</v>
      </c>
      <c r="N14" s="36">
        <v>30508279.639999993</v>
      </c>
      <c r="O14" s="125">
        <v>31259303.819999993</v>
      </c>
      <c r="P14" s="125">
        <v>32199717.220000006</v>
      </c>
      <c r="Q14" s="125">
        <v>31344517.080000002</v>
      </c>
      <c r="R14" s="125">
        <v>31134197.586689994</v>
      </c>
      <c r="S14" s="125">
        <v>31227034.112439997</v>
      </c>
      <c r="T14" s="125">
        <v>30336220.57838</v>
      </c>
      <c r="U14" s="36">
        <f t="shared" ref="U14:AB15" si="2">U32+U50</f>
        <v>29727007.797700007</v>
      </c>
      <c r="V14" s="125">
        <f t="shared" si="2"/>
        <v>30947279.118679997</v>
      </c>
      <c r="W14" s="125">
        <f>W32+W50</f>
        <v>30697698.300040007</v>
      </c>
      <c r="X14" s="125">
        <f t="shared" ref="X14:AA14" si="3">X32+X50</f>
        <v>33164819.124090008</v>
      </c>
      <c r="Y14" s="100">
        <f t="shared" si="3"/>
        <v>37320605.80804</v>
      </c>
      <c r="Z14" s="36">
        <f t="shared" si="3"/>
        <v>42446902.017740011</v>
      </c>
      <c r="AA14" s="36">
        <f t="shared" si="3"/>
        <v>46396337.556739993</v>
      </c>
      <c r="AB14" s="507">
        <f t="shared" si="2"/>
        <v>0</v>
      </c>
      <c r="AC14" s="51"/>
    </row>
    <row r="15" spans="3:29" x14ac:dyDescent="0.2">
      <c r="C15" s="20"/>
      <c r="D15" s="214"/>
      <c r="E15" s="879"/>
      <c r="F15" s="66" t="s">
        <v>163</v>
      </c>
      <c r="G15" s="66"/>
      <c r="H15" s="67"/>
      <c r="I15" s="31"/>
      <c r="J15" s="32">
        <v>1050405.8999999999</v>
      </c>
      <c r="K15" s="32">
        <v>1538281.55</v>
      </c>
      <c r="L15" s="32">
        <v>1555649.62</v>
      </c>
      <c r="M15" s="32">
        <v>1928252.88</v>
      </c>
      <c r="N15" s="32">
        <v>1706017.04</v>
      </c>
      <c r="O15" s="300">
        <v>2326007.59</v>
      </c>
      <c r="P15" s="300">
        <v>3309797.6</v>
      </c>
      <c r="Q15" s="300">
        <v>3073869.73</v>
      </c>
      <c r="R15" s="300">
        <v>2764984.2954400005</v>
      </c>
      <c r="S15" s="300">
        <v>2048363.7780000002</v>
      </c>
      <c r="T15" s="300">
        <v>1702550.4886900003</v>
      </c>
      <c r="U15" s="32">
        <f t="shared" si="2"/>
        <v>2748594.3209899999</v>
      </c>
      <c r="V15" s="300">
        <f t="shared" si="2"/>
        <v>3481547.5441799997</v>
      </c>
      <c r="W15" s="300">
        <f>W33+W51</f>
        <v>1967225.8045799998</v>
      </c>
      <c r="X15" s="300">
        <f t="shared" ref="X15:AA15" si="4">X33+X51</f>
        <v>2277555.8649999998</v>
      </c>
      <c r="Y15" s="102">
        <f t="shared" si="4"/>
        <v>5922960.442400001</v>
      </c>
      <c r="Z15" s="32">
        <f t="shared" si="4"/>
        <v>5619994.4956200002</v>
      </c>
      <c r="AA15" s="32">
        <f t="shared" si="4"/>
        <v>4506666.6844199998</v>
      </c>
      <c r="AB15" s="511">
        <f t="shared" si="2"/>
        <v>0</v>
      </c>
      <c r="AC15" s="51"/>
    </row>
    <row r="16" spans="3:29" x14ac:dyDescent="0.2">
      <c r="C16" s="20"/>
      <c r="D16" s="80"/>
      <c r="E16" s="843" t="s">
        <v>164</v>
      </c>
      <c r="F16" s="33" t="s">
        <v>162</v>
      </c>
      <c r="G16" s="33"/>
      <c r="H16" s="34"/>
      <c r="I16" s="35"/>
      <c r="J16" s="107">
        <v>0.96001767670095473</v>
      </c>
      <c r="K16" s="107">
        <v>0.94454134697164971</v>
      </c>
      <c r="L16" s="107">
        <v>0.94654911854566737</v>
      </c>
      <c r="M16" s="107">
        <v>0.93834520350342143</v>
      </c>
      <c r="N16" s="107">
        <v>0.94704161767221917</v>
      </c>
      <c r="O16" s="301">
        <v>0.93074330734633481</v>
      </c>
      <c r="P16" s="301">
        <v>0.90679124688755741</v>
      </c>
      <c r="Q16" s="301">
        <v>0.9106910574580761</v>
      </c>
      <c r="R16" s="301">
        <v>0.9184350730040014</v>
      </c>
      <c r="S16" s="301">
        <v>0.93844209512552534</v>
      </c>
      <c r="T16" s="301">
        <v>0.94685968181719959</v>
      </c>
      <c r="U16" s="107">
        <f t="shared" ref="U16:AB16" si="5">U14/U13</f>
        <v>0.91536433070756962</v>
      </c>
      <c r="V16" s="301">
        <f t="shared" si="5"/>
        <v>0.89887696207969492</v>
      </c>
      <c r="W16" s="301">
        <f t="shared" si="5"/>
        <v>0.93977558930554006</v>
      </c>
      <c r="X16" s="301">
        <f t="shared" si="5"/>
        <v>0.93573918605338702</v>
      </c>
      <c r="Y16" s="669">
        <f t="shared" si="5"/>
        <v>0.86303256285344565</v>
      </c>
      <c r="Z16" s="107">
        <f t="shared" ref="Z16:AA16" si="6">Z14/Z13</f>
        <v>0.88307973047400845</v>
      </c>
      <c r="AA16" s="107">
        <f t="shared" si="6"/>
        <v>0.91146560499515816</v>
      </c>
      <c r="AB16" s="595" t="e">
        <f t="shared" si="5"/>
        <v>#DIV/0!</v>
      </c>
      <c r="AC16" s="51"/>
    </row>
    <row r="17" spans="3:29" ht="13.5" thickBot="1" x14ac:dyDescent="0.25">
      <c r="C17" s="20"/>
      <c r="D17" s="58"/>
      <c r="E17" s="845"/>
      <c r="F17" s="111" t="s">
        <v>163</v>
      </c>
      <c r="G17" s="111"/>
      <c r="H17" s="112"/>
      <c r="I17" s="113"/>
      <c r="J17" s="215">
        <v>3.9982323299045226E-2</v>
      </c>
      <c r="K17" s="215">
        <v>5.5458653028350138E-2</v>
      </c>
      <c r="L17" s="215">
        <v>5.345088145433264E-2</v>
      </c>
      <c r="M17" s="215">
        <v>6.165479649657854E-2</v>
      </c>
      <c r="N17" s="215">
        <v>5.2958382327780822E-2</v>
      </c>
      <c r="O17" s="302">
        <v>6.9256692653665061E-2</v>
      </c>
      <c r="P17" s="302">
        <v>9.3208753112442533E-2</v>
      </c>
      <c r="Q17" s="302">
        <v>8.9308942541923855E-2</v>
      </c>
      <c r="R17" s="302">
        <v>8.1564926995998252E-2</v>
      </c>
      <c r="S17" s="302">
        <v>6.1557904874474656E-2</v>
      </c>
      <c r="T17" s="302">
        <v>5.3140318182800433E-2</v>
      </c>
      <c r="U17" s="215">
        <f t="shared" ref="U17:AB17" si="7">U15/U13</f>
        <v>8.463566929243041E-2</v>
      </c>
      <c r="V17" s="302">
        <f t="shared" si="7"/>
        <v>0.10112303792030501</v>
      </c>
      <c r="W17" s="302">
        <f t="shared" si="7"/>
        <v>6.0224410694459954E-2</v>
      </c>
      <c r="X17" s="302">
        <f t="shared" si="7"/>
        <v>6.4260813946612899E-2</v>
      </c>
      <c r="Y17" s="670">
        <f t="shared" si="7"/>
        <v>0.13696743714655438</v>
      </c>
      <c r="Z17" s="215">
        <f t="shared" ref="Z17:AA17" si="8">Z15/Z13</f>
        <v>0.11692026952599165</v>
      </c>
      <c r="AA17" s="215">
        <f t="shared" si="8"/>
        <v>8.8534395004841879E-2</v>
      </c>
      <c r="AB17" s="596" t="e">
        <f t="shared" si="7"/>
        <v>#DIV/0!</v>
      </c>
      <c r="AC17" s="51"/>
    </row>
    <row r="18" spans="3:29" ht="15.75" thickBot="1" x14ac:dyDescent="0.25">
      <c r="C18" s="20"/>
      <c r="D18" s="73" t="s">
        <v>175</v>
      </c>
      <c r="E18" s="74"/>
      <c r="F18" s="74"/>
      <c r="G18" s="74"/>
      <c r="H18" s="74"/>
      <c r="I18" s="74"/>
      <c r="J18" s="74"/>
      <c r="K18" s="74"/>
      <c r="L18" s="74"/>
      <c r="M18" s="74"/>
      <c r="N18" s="227"/>
      <c r="O18" s="74"/>
      <c r="P18" s="74"/>
      <c r="Q18" s="74"/>
      <c r="R18" s="74"/>
      <c r="S18" s="74"/>
      <c r="T18" s="74"/>
      <c r="U18" s="480"/>
      <c r="V18" s="490"/>
      <c r="W18" s="490"/>
      <c r="X18" s="490"/>
      <c r="Y18" s="480"/>
      <c r="Z18" s="480"/>
      <c r="AA18" s="480"/>
      <c r="AB18" s="119"/>
      <c r="AC18" s="51"/>
    </row>
    <row r="19" spans="3:29" x14ac:dyDescent="0.2">
      <c r="C19" s="20"/>
      <c r="D19" s="84"/>
      <c r="E19" s="85" t="s">
        <v>52</v>
      </c>
      <c r="F19" s="85"/>
      <c r="G19" s="85"/>
      <c r="H19" s="86"/>
      <c r="I19" s="87"/>
      <c r="J19" s="88" t="s">
        <v>82</v>
      </c>
      <c r="K19" s="88" t="s">
        <v>82</v>
      </c>
      <c r="L19" s="88" t="s">
        <v>82</v>
      </c>
      <c r="M19" s="88" t="s">
        <v>82</v>
      </c>
      <c r="N19" s="88">
        <v>587217.80000000005</v>
      </c>
      <c r="O19" s="126">
        <v>583663.57999999996</v>
      </c>
      <c r="P19" s="126">
        <v>649628.85</v>
      </c>
      <c r="Q19" s="126">
        <v>753234.69</v>
      </c>
      <c r="R19" s="126">
        <v>736396.26500000001</v>
      </c>
      <c r="S19" s="126">
        <v>649363.47259999998</v>
      </c>
      <c r="T19" s="126">
        <v>662427.89967000007</v>
      </c>
      <c r="U19" s="88">
        <f t="shared" ref="U19:AB19" si="9">U20+U21</f>
        <v>676054.20751999994</v>
      </c>
      <c r="V19" s="126">
        <f t="shared" si="9"/>
        <v>655577.38904000015</v>
      </c>
      <c r="W19" s="126">
        <f t="shared" si="9"/>
        <v>673479.64614999993</v>
      </c>
      <c r="X19" s="126">
        <f t="shared" si="9"/>
        <v>744129.68023000006</v>
      </c>
      <c r="Y19" s="99">
        <f t="shared" si="9"/>
        <v>880892.23534000001</v>
      </c>
      <c r="Z19" s="88">
        <f t="shared" ref="Z19:AA19" si="10">Z20+Z21</f>
        <v>1060408.2104800001</v>
      </c>
      <c r="AA19" s="88">
        <f t="shared" si="10"/>
        <v>1225942.8777000001</v>
      </c>
      <c r="AB19" s="513">
        <f t="shared" si="9"/>
        <v>0</v>
      </c>
      <c r="AC19" s="51"/>
    </row>
    <row r="20" spans="3:29" ht="12.75" customHeight="1" x14ac:dyDescent="0.2">
      <c r="C20" s="20"/>
      <c r="D20" s="80"/>
      <c r="E20" s="843" t="s">
        <v>42</v>
      </c>
      <c r="F20" s="33" t="s">
        <v>162</v>
      </c>
      <c r="G20" s="33"/>
      <c r="H20" s="34"/>
      <c r="I20" s="35"/>
      <c r="J20" s="36" t="s">
        <v>82</v>
      </c>
      <c r="K20" s="36" t="s">
        <v>82</v>
      </c>
      <c r="L20" s="36" t="s">
        <v>82</v>
      </c>
      <c r="M20" s="36" t="s">
        <v>82</v>
      </c>
      <c r="N20" s="36">
        <v>517936.56</v>
      </c>
      <c r="O20" s="125">
        <v>542662.91</v>
      </c>
      <c r="P20" s="125">
        <v>597332.36</v>
      </c>
      <c r="Q20" s="125">
        <v>600224.94999999995</v>
      </c>
      <c r="R20" s="125">
        <v>609866.27499999991</v>
      </c>
      <c r="S20" s="125">
        <v>620130.56259999995</v>
      </c>
      <c r="T20" s="125">
        <v>642362.8213800001</v>
      </c>
      <c r="U20" s="36">
        <f t="shared" ref="U20:AB21" si="11">U38+U56</f>
        <v>664525.20751999994</v>
      </c>
      <c r="V20" s="125">
        <f t="shared" si="11"/>
        <v>652406.10004000016</v>
      </c>
      <c r="W20" s="125">
        <f>W38+W56</f>
        <v>667475.97748999996</v>
      </c>
      <c r="X20" s="125">
        <f t="shared" ref="X20:AA20" si="12">X38+X56</f>
        <v>715867.59641000011</v>
      </c>
      <c r="Y20" s="100">
        <f t="shared" si="12"/>
        <v>788341.32663999998</v>
      </c>
      <c r="Z20" s="36">
        <f t="shared" si="12"/>
        <v>922896.92603000009</v>
      </c>
      <c r="AA20" s="36">
        <f t="shared" si="12"/>
        <v>1015516.84259</v>
      </c>
      <c r="AB20" s="507">
        <f t="shared" si="11"/>
        <v>0</v>
      </c>
      <c r="AC20" s="51"/>
    </row>
    <row r="21" spans="3:29" x14ac:dyDescent="0.2">
      <c r="C21" s="20"/>
      <c r="D21" s="214"/>
      <c r="E21" s="879"/>
      <c r="F21" s="66" t="s">
        <v>163</v>
      </c>
      <c r="G21" s="66"/>
      <c r="H21" s="67"/>
      <c r="I21" s="31"/>
      <c r="J21" s="32" t="s">
        <v>82</v>
      </c>
      <c r="K21" s="32" t="s">
        <v>82</v>
      </c>
      <c r="L21" s="32" t="s">
        <v>82</v>
      </c>
      <c r="M21" s="32" t="s">
        <v>82</v>
      </c>
      <c r="N21" s="32">
        <v>69281.240000000005</v>
      </c>
      <c r="O21" s="300">
        <v>41000.67</v>
      </c>
      <c r="P21" s="300">
        <v>52296.49</v>
      </c>
      <c r="Q21" s="300">
        <v>153009.74</v>
      </c>
      <c r="R21" s="300">
        <v>126529.99</v>
      </c>
      <c r="S21" s="300">
        <v>29232.91</v>
      </c>
      <c r="T21" s="300">
        <v>20065.078289999998</v>
      </c>
      <c r="U21" s="32">
        <f t="shared" si="11"/>
        <v>11529</v>
      </c>
      <c r="V21" s="300">
        <f t="shared" si="11"/>
        <v>3171.2890000000002</v>
      </c>
      <c r="W21" s="300">
        <f>W39+W57</f>
        <v>6003.6686599999994</v>
      </c>
      <c r="X21" s="300">
        <f t="shared" ref="X21:AA21" si="13">X39+X57</f>
        <v>28262.08382</v>
      </c>
      <c r="Y21" s="102">
        <f t="shared" si="13"/>
        <v>92550.9087</v>
      </c>
      <c r="Z21" s="32">
        <f t="shared" si="13"/>
        <v>137511.28445000001</v>
      </c>
      <c r="AA21" s="32">
        <f t="shared" si="13"/>
        <v>210426.03511</v>
      </c>
      <c r="AB21" s="511">
        <f t="shared" si="11"/>
        <v>0</v>
      </c>
      <c r="AC21" s="51"/>
    </row>
    <row r="22" spans="3:29" ht="12.75" customHeight="1" x14ac:dyDescent="0.2">
      <c r="C22" s="20"/>
      <c r="D22" s="80"/>
      <c r="E22" s="843" t="s">
        <v>164</v>
      </c>
      <c r="F22" s="33" t="s">
        <v>162</v>
      </c>
      <c r="G22" s="33"/>
      <c r="H22" s="34"/>
      <c r="I22" s="35"/>
      <c r="J22" s="107" t="s">
        <v>82</v>
      </c>
      <c r="K22" s="107" t="s">
        <v>82</v>
      </c>
      <c r="L22" s="107" t="s">
        <v>82</v>
      </c>
      <c r="M22" s="107" t="s">
        <v>82</v>
      </c>
      <c r="N22" s="107">
        <v>0.8820178134927108</v>
      </c>
      <c r="O22" s="301">
        <v>0.92975290663159071</v>
      </c>
      <c r="P22" s="301">
        <v>0.91949789483641309</v>
      </c>
      <c r="Q22" s="301">
        <v>0.79686312641814194</v>
      </c>
      <c r="R22" s="301">
        <v>0.82817676295520037</v>
      </c>
      <c r="S22" s="301">
        <v>0.95498220760254071</v>
      </c>
      <c r="T22" s="301">
        <v>0.96970979286953984</v>
      </c>
      <c r="U22" s="107">
        <f t="shared" ref="U22:AB22" si="14">U20/U19</f>
        <v>0.98294663375841951</v>
      </c>
      <c r="V22" s="301">
        <f t="shared" si="14"/>
        <v>0.99516260161955261</v>
      </c>
      <c r="W22" s="301">
        <f t="shared" si="14"/>
        <v>0.99108559747229119</v>
      </c>
      <c r="X22" s="301">
        <f t="shared" si="14"/>
        <v>0.96201994817453795</v>
      </c>
      <c r="Y22" s="669">
        <f t="shared" si="14"/>
        <v>0.89493503860403767</v>
      </c>
      <c r="Z22" s="107">
        <f t="shared" ref="Z22:AA22" si="15">Z20/Z19</f>
        <v>0.87032231258587223</v>
      </c>
      <c r="AA22" s="107">
        <f t="shared" si="15"/>
        <v>0.82835575870812039</v>
      </c>
      <c r="AB22" s="595" t="e">
        <f t="shared" si="14"/>
        <v>#DIV/0!</v>
      </c>
      <c r="AC22" s="51"/>
    </row>
    <row r="23" spans="3:29" ht="13.5" thickBot="1" x14ac:dyDescent="0.25">
      <c r="C23" s="20"/>
      <c r="D23" s="59"/>
      <c r="E23" s="846"/>
      <c r="F23" s="111" t="s">
        <v>163</v>
      </c>
      <c r="G23" s="111"/>
      <c r="H23" s="112"/>
      <c r="I23" s="113"/>
      <c r="J23" s="41" t="s">
        <v>82</v>
      </c>
      <c r="K23" s="41" t="s">
        <v>82</v>
      </c>
      <c r="L23" s="41" t="s">
        <v>82</v>
      </c>
      <c r="M23" s="41" t="s">
        <v>82</v>
      </c>
      <c r="N23" s="41">
        <v>0.11798218650728912</v>
      </c>
      <c r="O23" s="128">
        <v>7.024709336840923E-2</v>
      </c>
      <c r="P23" s="128">
        <v>8.0502105163586885E-2</v>
      </c>
      <c r="Q23" s="128">
        <v>0.203136873581858</v>
      </c>
      <c r="R23" s="128">
        <v>0.17182323704479951</v>
      </c>
      <c r="S23" s="128">
        <v>4.5017792397459226E-2</v>
      </c>
      <c r="T23" s="128">
        <v>3.029020713046018E-2</v>
      </c>
      <c r="U23" s="41">
        <f t="shared" ref="U23:AB23" si="16">U21/U19</f>
        <v>1.7053366241580464E-2</v>
      </c>
      <c r="V23" s="128">
        <f t="shared" si="16"/>
        <v>4.8373983804473521E-3</v>
      </c>
      <c r="W23" s="128">
        <f t="shared" si="16"/>
        <v>8.9144025277088177E-3</v>
      </c>
      <c r="X23" s="128">
        <f t="shared" si="16"/>
        <v>3.7980051825462179E-2</v>
      </c>
      <c r="Y23" s="670">
        <f t="shared" si="16"/>
        <v>0.10506496139596226</v>
      </c>
      <c r="Z23" s="41">
        <f t="shared" ref="Z23:AA23" si="17">Z21/Z19</f>
        <v>0.12967768741412772</v>
      </c>
      <c r="AA23" s="41">
        <f t="shared" si="17"/>
        <v>0.17164424129187955</v>
      </c>
      <c r="AB23" s="508" t="e">
        <f t="shared" si="16"/>
        <v>#DIV/0!</v>
      </c>
      <c r="AC23" s="51"/>
    </row>
    <row r="24" spans="3:29" ht="13.5" thickBot="1" x14ac:dyDescent="0.25">
      <c r="C24" s="20"/>
      <c r="D24" s="73" t="s">
        <v>183</v>
      </c>
      <c r="E24" s="74"/>
      <c r="F24" s="74"/>
      <c r="G24" s="74"/>
      <c r="H24" s="74"/>
      <c r="I24" s="74"/>
      <c r="J24" s="74"/>
      <c r="K24" s="74"/>
      <c r="L24" s="74"/>
      <c r="M24" s="74"/>
      <c r="N24" s="227"/>
      <c r="O24" s="74"/>
      <c r="P24" s="74"/>
      <c r="Q24" s="74"/>
      <c r="R24" s="74"/>
      <c r="S24" s="74"/>
      <c r="T24" s="74"/>
      <c r="U24" s="480"/>
      <c r="V24" s="490"/>
      <c r="W24" s="490"/>
      <c r="X24" s="490"/>
      <c r="Y24" s="480"/>
      <c r="Z24" s="480"/>
      <c r="AA24" s="480"/>
      <c r="AB24" s="119"/>
      <c r="AC24" s="51"/>
    </row>
    <row r="25" spans="3:29" x14ac:dyDescent="0.2">
      <c r="C25" s="20"/>
      <c r="D25" s="84"/>
      <c r="E25" s="85" t="s">
        <v>52</v>
      </c>
      <c r="F25" s="85"/>
      <c r="G25" s="85"/>
      <c r="H25" s="86"/>
      <c r="I25" s="87"/>
      <c r="J25" s="88">
        <v>684023.35</v>
      </c>
      <c r="K25" s="88">
        <v>768605.31</v>
      </c>
      <c r="L25" s="88">
        <v>717972.3</v>
      </c>
      <c r="M25" s="88">
        <v>725092.39</v>
      </c>
      <c r="N25" s="88">
        <v>710881.12</v>
      </c>
      <c r="O25" s="126">
        <v>682463.01</v>
      </c>
      <c r="P25" s="126">
        <v>705903.79</v>
      </c>
      <c r="Q25" s="126">
        <v>697723.6</v>
      </c>
      <c r="R25" s="126">
        <v>666240.45460000006</v>
      </c>
      <c r="S25" s="126">
        <v>547083.33628999989</v>
      </c>
      <c r="T25" s="126">
        <v>599171.29074999993</v>
      </c>
      <c r="U25" s="88">
        <f t="shared" ref="U25:AB25" si="18">U26+U27</f>
        <v>633492.58509000007</v>
      </c>
      <c r="V25" s="126">
        <f t="shared" si="18"/>
        <v>546248.34199999995</v>
      </c>
      <c r="W25" s="126">
        <f t="shared" si="18"/>
        <v>480492.41009999998</v>
      </c>
      <c r="X25" s="126">
        <f t="shared" si="18"/>
        <v>482800.60894999997</v>
      </c>
      <c r="Y25" s="99">
        <f t="shared" si="18"/>
        <v>812613.14919000003</v>
      </c>
      <c r="Z25" s="88">
        <f t="shared" ref="Z25:AA25" si="19">Z26+Z27</f>
        <v>771945.07509000006</v>
      </c>
      <c r="AA25" s="88">
        <f t="shared" si="19"/>
        <v>704298.8235099999</v>
      </c>
      <c r="AB25" s="513">
        <f t="shared" si="18"/>
        <v>0</v>
      </c>
      <c r="AC25" s="51"/>
    </row>
    <row r="26" spans="3:29" ht="12.75" customHeight="1" x14ac:dyDescent="0.2">
      <c r="C26" s="20"/>
      <c r="D26" s="80"/>
      <c r="E26" s="843" t="s">
        <v>42</v>
      </c>
      <c r="F26" s="33" t="s">
        <v>162</v>
      </c>
      <c r="G26" s="33"/>
      <c r="H26" s="34"/>
      <c r="I26" s="35"/>
      <c r="J26" s="36">
        <v>670804.43000000005</v>
      </c>
      <c r="K26" s="36">
        <v>710343.52</v>
      </c>
      <c r="L26" s="36">
        <v>700589.65</v>
      </c>
      <c r="M26" s="36">
        <v>721105.7</v>
      </c>
      <c r="N26" s="36">
        <v>708384.99</v>
      </c>
      <c r="O26" s="125">
        <v>679663.06</v>
      </c>
      <c r="P26" s="125">
        <v>673641.41</v>
      </c>
      <c r="Q26" s="125">
        <v>691202.1</v>
      </c>
      <c r="R26" s="125">
        <v>631698.63459999999</v>
      </c>
      <c r="S26" s="125">
        <v>546714.8682899999</v>
      </c>
      <c r="T26" s="125">
        <v>556389.57441</v>
      </c>
      <c r="U26" s="36">
        <f t="shared" ref="U26:AB27" si="20">U44+U62</f>
        <v>522679.44196000003</v>
      </c>
      <c r="V26" s="125">
        <f t="shared" si="20"/>
        <v>491247.00621999998</v>
      </c>
      <c r="W26" s="125">
        <f>W44+W62</f>
        <v>478132.41009999998</v>
      </c>
      <c r="X26" s="125">
        <f t="shared" ref="X26:AA26" si="21">X44+X62</f>
        <v>479726.60894999997</v>
      </c>
      <c r="Y26" s="100">
        <f t="shared" si="21"/>
        <v>657081.65049000003</v>
      </c>
      <c r="Z26" s="36">
        <f t="shared" si="21"/>
        <v>656992.99137000006</v>
      </c>
      <c r="AA26" s="36">
        <f t="shared" si="21"/>
        <v>701670.02750999993</v>
      </c>
      <c r="AB26" s="507">
        <f t="shared" si="20"/>
        <v>0</v>
      </c>
      <c r="AC26" s="51"/>
    </row>
    <row r="27" spans="3:29" x14ac:dyDescent="0.2">
      <c r="C27" s="20"/>
      <c r="D27" s="214"/>
      <c r="E27" s="879"/>
      <c r="F27" s="66" t="s">
        <v>163</v>
      </c>
      <c r="G27" s="66"/>
      <c r="H27" s="67"/>
      <c r="I27" s="31"/>
      <c r="J27" s="32">
        <v>13218.92</v>
      </c>
      <c r="K27" s="32">
        <v>58261.79</v>
      </c>
      <c r="L27" s="32">
        <v>17382.650000000001</v>
      </c>
      <c r="M27" s="32">
        <v>3986.69</v>
      </c>
      <c r="N27" s="32">
        <v>2496.13</v>
      </c>
      <c r="O27" s="300">
        <v>2799.95</v>
      </c>
      <c r="P27" s="300">
        <v>32262.38</v>
      </c>
      <c r="Q27" s="300">
        <v>6521.5</v>
      </c>
      <c r="R27" s="300">
        <v>34541.82</v>
      </c>
      <c r="S27" s="300">
        <v>368.46799999999996</v>
      </c>
      <c r="T27" s="300">
        <v>42781.716340000006</v>
      </c>
      <c r="U27" s="32">
        <f t="shared" si="20"/>
        <v>110813.14313</v>
      </c>
      <c r="V27" s="300">
        <f t="shared" si="20"/>
        <v>55001.335780000009</v>
      </c>
      <c r="W27" s="300">
        <f>W45+W63</f>
        <v>2360</v>
      </c>
      <c r="X27" s="300">
        <f t="shared" ref="X27:AA27" si="22">X45+X63</f>
        <v>3074</v>
      </c>
      <c r="Y27" s="102">
        <f t="shared" si="22"/>
        <v>155531.4987</v>
      </c>
      <c r="Z27" s="32">
        <f t="shared" si="22"/>
        <v>114952.08372000001</v>
      </c>
      <c r="AA27" s="32">
        <f t="shared" si="22"/>
        <v>2628.7960000000003</v>
      </c>
      <c r="AB27" s="511">
        <f t="shared" si="20"/>
        <v>0</v>
      </c>
      <c r="AC27" s="51"/>
    </row>
    <row r="28" spans="3:29" ht="12.75" customHeight="1" x14ac:dyDescent="0.2">
      <c r="C28" s="20"/>
      <c r="D28" s="80"/>
      <c r="E28" s="843" t="s">
        <v>164</v>
      </c>
      <c r="F28" s="33" t="s">
        <v>162</v>
      </c>
      <c r="G28" s="33"/>
      <c r="H28" s="34"/>
      <c r="I28" s="35"/>
      <c r="J28" s="107">
        <v>0.9806747532814486</v>
      </c>
      <c r="K28" s="107">
        <v>0.92419803865263428</v>
      </c>
      <c r="L28" s="107">
        <v>0.9757892470224826</v>
      </c>
      <c r="M28" s="107">
        <v>0.99450181789937153</v>
      </c>
      <c r="N28" s="107">
        <v>0.9964886815393269</v>
      </c>
      <c r="O28" s="301">
        <v>0.99589728679947076</v>
      </c>
      <c r="P28" s="301">
        <v>0.95429634964844146</v>
      </c>
      <c r="Q28" s="301">
        <v>0.99065317555547783</v>
      </c>
      <c r="R28" s="301">
        <v>0.94815412399305832</v>
      </c>
      <c r="S28" s="301">
        <v>0.99932648652306111</v>
      </c>
      <c r="T28" s="301">
        <v>0.92859852098980111</v>
      </c>
      <c r="U28" s="107">
        <f t="shared" ref="U28:AB28" si="23">U26/U25</f>
        <v>0.82507586396728405</v>
      </c>
      <c r="V28" s="301">
        <f t="shared" si="23"/>
        <v>0.8993107501642541</v>
      </c>
      <c r="W28" s="301">
        <f t="shared" si="23"/>
        <v>0.99508837194845834</v>
      </c>
      <c r="X28" s="301">
        <f t="shared" si="23"/>
        <v>0.99363298234713215</v>
      </c>
      <c r="Y28" s="669">
        <f t="shared" si="23"/>
        <v>0.80860327099674512</v>
      </c>
      <c r="Z28" s="107">
        <f t="shared" ref="Z28:AA28" si="24">Z26/Z25</f>
        <v>0.8510877426006016</v>
      </c>
      <c r="AA28" s="107">
        <f t="shared" si="24"/>
        <v>0.9962674990895215</v>
      </c>
      <c r="AB28" s="595" t="e">
        <f t="shared" si="23"/>
        <v>#DIV/0!</v>
      </c>
      <c r="AC28" s="51"/>
    </row>
    <row r="29" spans="3:29" ht="13.5" thickBot="1" x14ac:dyDescent="0.25">
      <c r="C29" s="20"/>
      <c r="D29" s="59"/>
      <c r="E29" s="846"/>
      <c r="F29" s="111" t="s">
        <v>163</v>
      </c>
      <c r="G29" s="111"/>
      <c r="H29" s="112"/>
      <c r="I29" s="113"/>
      <c r="J29" s="41">
        <v>1.9325246718551344E-2</v>
      </c>
      <c r="K29" s="41">
        <v>7.5801961347365651E-2</v>
      </c>
      <c r="L29" s="41">
        <v>2.4210752977517347E-2</v>
      </c>
      <c r="M29" s="41">
        <v>5.4981821006285844E-3</v>
      </c>
      <c r="N29" s="41">
        <v>3.5113184606731435E-3</v>
      </c>
      <c r="O29" s="128">
        <v>4.1027132005293596E-3</v>
      </c>
      <c r="P29" s="128">
        <v>4.5703650351558531E-2</v>
      </c>
      <c r="Q29" s="128">
        <v>9.346824444522157E-3</v>
      </c>
      <c r="R29" s="128">
        <v>5.1845876006941585E-2</v>
      </c>
      <c r="S29" s="128">
        <v>6.7351347693887927E-4</v>
      </c>
      <c r="T29" s="128">
        <v>7.1401479010199068E-2</v>
      </c>
      <c r="U29" s="41">
        <f t="shared" ref="U29:AB29" si="25">U27/U25</f>
        <v>0.17492413603271587</v>
      </c>
      <c r="V29" s="128">
        <f t="shared" si="25"/>
        <v>0.10068924983574598</v>
      </c>
      <c r="W29" s="128">
        <f t="shared" si="25"/>
        <v>4.9116280515416203E-3</v>
      </c>
      <c r="X29" s="128">
        <f t="shared" si="25"/>
        <v>6.3670176528678553E-3</v>
      </c>
      <c r="Y29" s="670">
        <f t="shared" si="25"/>
        <v>0.19139672900325491</v>
      </c>
      <c r="Z29" s="41">
        <f t="shared" ref="Z29:AA29" si="26">Z27/Z25</f>
        <v>0.1489122573993984</v>
      </c>
      <c r="AA29" s="41">
        <f t="shared" si="26"/>
        <v>3.7325009104784848E-3</v>
      </c>
      <c r="AB29" s="508" t="e">
        <f t="shared" si="25"/>
        <v>#DIV/0!</v>
      </c>
      <c r="AC29" s="51"/>
    </row>
    <row r="30" spans="3:29" ht="13.5" thickBot="1" x14ac:dyDescent="0.25">
      <c r="C30" s="20"/>
      <c r="D30" s="73" t="s">
        <v>185</v>
      </c>
      <c r="E30" s="74"/>
      <c r="F30" s="74"/>
      <c r="G30" s="74"/>
      <c r="H30" s="74"/>
      <c r="I30" s="74"/>
      <c r="J30" s="108"/>
      <c r="K30" s="108"/>
      <c r="L30" s="108"/>
      <c r="M30" s="109"/>
      <c r="N30" s="139"/>
      <c r="O30" s="108"/>
      <c r="P30" s="108"/>
      <c r="Q30" s="108"/>
      <c r="R30" s="108"/>
      <c r="S30" s="108"/>
      <c r="T30" s="108"/>
      <c r="U30" s="481"/>
      <c r="V30" s="491"/>
      <c r="W30" s="491"/>
      <c r="X30" s="491"/>
      <c r="Y30" s="481"/>
      <c r="Z30" s="481"/>
      <c r="AA30" s="481"/>
      <c r="AB30" s="109"/>
      <c r="AC30" s="51"/>
    </row>
    <row r="31" spans="3:29" x14ac:dyDescent="0.2">
      <c r="C31" s="20"/>
      <c r="D31" s="90"/>
      <c r="E31" s="91" t="s">
        <v>52</v>
      </c>
      <c r="F31" s="91"/>
      <c r="G31" s="91"/>
      <c r="H31" s="92"/>
      <c r="I31" s="93"/>
      <c r="J31" s="88">
        <v>640038.25</v>
      </c>
      <c r="K31" s="88">
        <v>654463.14</v>
      </c>
      <c r="L31" s="88">
        <v>768762.68</v>
      </c>
      <c r="M31" s="88">
        <v>790408.74</v>
      </c>
      <c r="N31" s="88">
        <v>679008.54</v>
      </c>
      <c r="O31" s="126">
        <v>770620.66</v>
      </c>
      <c r="P31" s="126">
        <v>782313.41</v>
      </c>
      <c r="Q31" s="126">
        <v>865740.9</v>
      </c>
      <c r="R31" s="126">
        <v>789490.66810999997</v>
      </c>
      <c r="S31" s="126">
        <v>1804227.8438799998</v>
      </c>
      <c r="T31" s="126">
        <v>1495734.8331600002</v>
      </c>
      <c r="U31" s="88">
        <f t="shared" ref="U31:AB31" si="27">U32+U33</f>
        <v>934810.83161000011</v>
      </c>
      <c r="V31" s="126">
        <f t="shared" si="27"/>
        <v>1503938.0386299998</v>
      </c>
      <c r="W31" s="126">
        <f t="shared" si="27"/>
        <v>955310.71500000008</v>
      </c>
      <c r="X31" s="126">
        <f t="shared" si="27"/>
        <v>1500299.2956999997</v>
      </c>
      <c r="Y31" s="99">
        <f t="shared" si="27"/>
        <v>1687448.9306700001</v>
      </c>
      <c r="Z31" s="88">
        <f t="shared" ref="Z31:AA31" si="28">Z32+Z33</f>
        <v>2020575.1114299998</v>
      </c>
      <c r="AA31" s="88">
        <f t="shared" si="28"/>
        <v>1952032.2695500001</v>
      </c>
      <c r="AB31" s="513">
        <f t="shared" si="27"/>
        <v>0</v>
      </c>
      <c r="AC31" s="51"/>
    </row>
    <row r="32" spans="3:29" x14ac:dyDescent="0.2">
      <c r="C32" s="20"/>
      <c r="D32" s="80"/>
      <c r="E32" s="843" t="s">
        <v>42</v>
      </c>
      <c r="F32" s="33" t="s">
        <v>162</v>
      </c>
      <c r="G32" s="33"/>
      <c r="H32" s="34"/>
      <c r="I32" s="35"/>
      <c r="J32" s="36">
        <v>538704.73</v>
      </c>
      <c r="K32" s="36">
        <v>609574.59</v>
      </c>
      <c r="L32" s="36">
        <v>648418.14</v>
      </c>
      <c r="M32" s="36">
        <v>728711.31</v>
      </c>
      <c r="N32" s="36">
        <v>650786.49</v>
      </c>
      <c r="O32" s="125">
        <v>752598</v>
      </c>
      <c r="P32" s="125">
        <v>770477.37</v>
      </c>
      <c r="Q32" s="125">
        <v>854353.4</v>
      </c>
      <c r="R32" s="125">
        <v>787585.76266999985</v>
      </c>
      <c r="S32" s="125">
        <v>1796065.5450799998</v>
      </c>
      <c r="T32" s="125">
        <v>1495240.5991600002</v>
      </c>
      <c r="U32" s="36">
        <v>931651.59041000006</v>
      </c>
      <c r="V32" s="125">
        <v>1497029.8329799999</v>
      </c>
      <c r="W32" s="125">
        <v>910778.95605000004</v>
      </c>
      <c r="X32" s="125">
        <v>1477442.8317499997</v>
      </c>
      <c r="Y32" s="100">
        <v>1687448.9306700001</v>
      </c>
      <c r="Z32" s="36">
        <v>2013977.2428099997</v>
      </c>
      <c r="AA32" s="36">
        <v>1944658.2995500001</v>
      </c>
      <c r="AB32" s="507"/>
      <c r="AC32" s="51"/>
    </row>
    <row r="33" spans="3:29" x14ac:dyDescent="0.2">
      <c r="C33" s="20"/>
      <c r="D33" s="58"/>
      <c r="E33" s="845"/>
      <c r="F33" s="144" t="s">
        <v>163</v>
      </c>
      <c r="G33" s="27"/>
      <c r="H33" s="28"/>
      <c r="I33" s="29"/>
      <c r="J33" s="32">
        <v>101333.52</v>
      </c>
      <c r="K33" s="32">
        <v>44888.55</v>
      </c>
      <c r="L33" s="32">
        <v>120344.54</v>
      </c>
      <c r="M33" s="32">
        <v>61697.43</v>
      </c>
      <c r="N33" s="32">
        <v>28222.05</v>
      </c>
      <c r="O33" s="300">
        <v>18022.66</v>
      </c>
      <c r="P33" s="300">
        <v>11836.04</v>
      </c>
      <c r="Q33" s="300">
        <v>11387.5</v>
      </c>
      <c r="R33" s="300">
        <v>1904.90544</v>
      </c>
      <c r="S33" s="300">
        <v>8162.2987999999996</v>
      </c>
      <c r="T33" s="300">
        <v>494.23400000000004</v>
      </c>
      <c r="U33" s="32">
        <v>3159.2412000000004</v>
      </c>
      <c r="V33" s="300">
        <v>6908.2056500000008</v>
      </c>
      <c r="W33" s="300">
        <v>44531.758950000003</v>
      </c>
      <c r="X33" s="300">
        <v>22856.463949999998</v>
      </c>
      <c r="Y33" s="102">
        <v>0</v>
      </c>
      <c r="Z33" s="32">
        <v>6597.8686199999993</v>
      </c>
      <c r="AA33" s="32">
        <v>7373.9699999999993</v>
      </c>
      <c r="AB33" s="511"/>
      <c r="AC33" s="51"/>
    </row>
    <row r="34" spans="3:29" ht="12.75" customHeight="1" x14ac:dyDescent="0.2">
      <c r="C34" s="20"/>
      <c r="D34" s="80"/>
      <c r="E34" s="843" t="s">
        <v>164</v>
      </c>
      <c r="F34" s="33" t="s">
        <v>162</v>
      </c>
      <c r="G34" s="33"/>
      <c r="H34" s="34"/>
      <c r="I34" s="35"/>
      <c r="J34" s="107">
        <v>0.84167583734253382</v>
      </c>
      <c r="K34" s="107">
        <v>0.93141164527615727</v>
      </c>
      <c r="L34" s="107">
        <v>0.84345683898182988</v>
      </c>
      <c r="M34" s="107">
        <v>0.92194237376474353</v>
      </c>
      <c r="N34" s="107">
        <v>0.95843638431999689</v>
      </c>
      <c r="O34" s="301">
        <v>0.97661279935059098</v>
      </c>
      <c r="P34" s="301">
        <v>0.98487046259375766</v>
      </c>
      <c r="Q34" s="301">
        <v>0.98684652648384752</v>
      </c>
      <c r="R34" s="301">
        <v>0.99758717168302902</v>
      </c>
      <c r="S34" s="301">
        <v>0.99547601550010067</v>
      </c>
      <c r="T34" s="301">
        <v>0.99966957111043819</v>
      </c>
      <c r="U34" s="107">
        <f t="shared" ref="U34:AB34" si="29">U32/U31</f>
        <v>0.9966204486585174</v>
      </c>
      <c r="V34" s="301">
        <f t="shared" si="29"/>
        <v>0.99540658892018397</v>
      </c>
      <c r="W34" s="301">
        <f t="shared" si="29"/>
        <v>0.95338505237010762</v>
      </c>
      <c r="X34" s="301">
        <f t="shared" si="29"/>
        <v>0.98476539713408595</v>
      </c>
      <c r="Y34" s="669">
        <f t="shared" si="29"/>
        <v>1</v>
      </c>
      <c r="Z34" s="107">
        <f t="shared" ref="Z34:AA34" si="30">Z32/Z31</f>
        <v>0.99673465807696171</v>
      </c>
      <c r="AA34" s="107">
        <f t="shared" si="30"/>
        <v>0.99622241388371113</v>
      </c>
      <c r="AB34" s="595" t="e">
        <f t="shared" si="29"/>
        <v>#DIV/0!</v>
      </c>
      <c r="AC34" s="51"/>
    </row>
    <row r="35" spans="3:29" ht="13.5" thickBot="1" x14ac:dyDescent="0.25">
      <c r="C35" s="20"/>
      <c r="D35" s="58"/>
      <c r="E35" s="883"/>
      <c r="F35" s="38" t="s">
        <v>163</v>
      </c>
      <c r="G35" s="38"/>
      <c r="H35" s="39"/>
      <c r="I35" s="40"/>
      <c r="J35" s="41">
        <v>0.15832416265746618</v>
      </c>
      <c r="K35" s="41">
        <v>6.8588354723842809E-2</v>
      </c>
      <c r="L35" s="41">
        <v>0.15654316101817015</v>
      </c>
      <c r="M35" s="41">
        <v>7.8057626235256444E-2</v>
      </c>
      <c r="N35" s="41">
        <v>4.156361568000308E-2</v>
      </c>
      <c r="O35" s="128">
        <v>2.338720064940901E-2</v>
      </c>
      <c r="P35" s="128">
        <v>1.512953740624234E-2</v>
      </c>
      <c r="Q35" s="128">
        <v>1.3153473516152465E-2</v>
      </c>
      <c r="R35" s="128">
        <v>2.4128283169707952E-3</v>
      </c>
      <c r="S35" s="128">
        <v>4.5239844998993814E-3</v>
      </c>
      <c r="T35" s="128">
        <v>3.3042888956182472E-4</v>
      </c>
      <c r="U35" s="41">
        <f t="shared" ref="U35:AB35" si="31">U33/U31</f>
        <v>3.3795513414825568E-3</v>
      </c>
      <c r="V35" s="128">
        <f t="shared" si="31"/>
        <v>4.5934110798161436E-3</v>
      </c>
      <c r="W35" s="128">
        <f t="shared" si="31"/>
        <v>4.661494762989233E-2</v>
      </c>
      <c r="X35" s="128">
        <f t="shared" si="31"/>
        <v>1.5234602865914017E-2</v>
      </c>
      <c r="Y35" s="670">
        <f t="shared" si="31"/>
        <v>0</v>
      </c>
      <c r="Z35" s="41">
        <f t="shared" ref="Z35:AA35" si="32">Z33/Z31</f>
        <v>3.2653419230382189E-3</v>
      </c>
      <c r="AA35" s="41">
        <f t="shared" si="32"/>
        <v>3.7775861162889037E-3</v>
      </c>
      <c r="AB35" s="508" t="e">
        <f t="shared" si="31"/>
        <v>#DIV/0!</v>
      </c>
      <c r="AC35" s="51"/>
    </row>
    <row r="36" spans="3:29" ht="15.75" thickBot="1" x14ac:dyDescent="0.25">
      <c r="C36" s="20"/>
      <c r="D36" s="73" t="s">
        <v>176</v>
      </c>
      <c r="E36" s="74"/>
      <c r="F36" s="74"/>
      <c r="G36" s="74"/>
      <c r="H36" s="74"/>
      <c r="I36" s="74"/>
      <c r="J36" s="108"/>
      <c r="K36" s="108"/>
      <c r="L36" s="108"/>
      <c r="M36" s="109"/>
      <c r="N36" s="139"/>
      <c r="O36" s="108"/>
      <c r="P36" s="108"/>
      <c r="Q36" s="108"/>
      <c r="R36" s="108"/>
      <c r="S36" s="108"/>
      <c r="T36" s="108"/>
      <c r="U36" s="481"/>
      <c r="V36" s="491"/>
      <c r="W36" s="491"/>
      <c r="X36" s="491"/>
      <c r="Y36" s="481"/>
      <c r="Z36" s="481"/>
      <c r="AA36" s="481"/>
      <c r="AB36" s="109"/>
      <c r="AC36" s="51"/>
    </row>
    <row r="37" spans="3:29" x14ac:dyDescent="0.2">
      <c r="C37" s="20"/>
      <c r="D37" s="84"/>
      <c r="E37" s="85" t="s">
        <v>52</v>
      </c>
      <c r="F37" s="85"/>
      <c r="G37" s="85"/>
      <c r="H37" s="86"/>
      <c r="I37" s="87"/>
      <c r="J37" s="88" t="s">
        <v>82</v>
      </c>
      <c r="K37" s="88" t="s">
        <v>82</v>
      </c>
      <c r="L37" s="88" t="s">
        <v>82</v>
      </c>
      <c r="M37" s="88" t="s">
        <v>82</v>
      </c>
      <c r="N37" s="88">
        <v>23333</v>
      </c>
      <c r="O37" s="126">
        <v>24894</v>
      </c>
      <c r="P37" s="126">
        <v>54035.16</v>
      </c>
      <c r="Q37" s="126">
        <v>55536.21</v>
      </c>
      <c r="R37" s="126">
        <v>57313.055</v>
      </c>
      <c r="S37" s="126">
        <v>61239.556800000006</v>
      </c>
      <c r="T37" s="126">
        <v>65751.785199999998</v>
      </c>
      <c r="U37" s="88">
        <f t="shared" ref="U37:AB37" si="33">U38+U39</f>
        <v>63059</v>
      </c>
      <c r="V37" s="126">
        <f t="shared" si="33"/>
        <v>42301.908000000003</v>
      </c>
      <c r="W37" s="126">
        <f t="shared" si="33"/>
        <v>38817</v>
      </c>
      <c r="X37" s="126">
        <f t="shared" si="33"/>
        <v>37237.4666</v>
      </c>
      <c r="Y37" s="99">
        <f t="shared" si="33"/>
        <v>44188.8344</v>
      </c>
      <c r="Z37" s="88">
        <f t="shared" ref="Z37:AA37" si="34">Z38+Z39</f>
        <v>51680.137830000007</v>
      </c>
      <c r="AA37" s="88">
        <f t="shared" si="34"/>
        <v>58692.364999999998</v>
      </c>
      <c r="AB37" s="513">
        <f t="shared" si="33"/>
        <v>0</v>
      </c>
      <c r="AC37" s="51"/>
    </row>
    <row r="38" spans="3:29" ht="15" customHeight="1" x14ac:dyDescent="0.2">
      <c r="C38" s="20"/>
      <c r="D38" s="80"/>
      <c r="E38" s="843" t="s">
        <v>42</v>
      </c>
      <c r="F38" s="33" t="s">
        <v>162</v>
      </c>
      <c r="G38" s="33"/>
      <c r="H38" s="34"/>
      <c r="I38" s="35"/>
      <c r="J38" s="36" t="s">
        <v>82</v>
      </c>
      <c r="K38" s="36" t="s">
        <v>82</v>
      </c>
      <c r="L38" s="36" t="s">
        <v>82</v>
      </c>
      <c r="M38" s="36" t="s">
        <v>82</v>
      </c>
      <c r="N38" s="36">
        <v>23333</v>
      </c>
      <c r="O38" s="125">
        <v>24894</v>
      </c>
      <c r="P38" s="125">
        <v>53555.16</v>
      </c>
      <c r="Q38" s="125">
        <v>55536.21</v>
      </c>
      <c r="R38" s="125">
        <v>57313.055</v>
      </c>
      <c r="S38" s="125">
        <v>61239.556800000006</v>
      </c>
      <c r="T38" s="125">
        <v>65751.785199999998</v>
      </c>
      <c r="U38" s="36">
        <v>63059</v>
      </c>
      <c r="V38" s="125">
        <v>42301.908000000003</v>
      </c>
      <c r="W38" s="125">
        <v>38817</v>
      </c>
      <c r="X38" s="125">
        <v>37237.4666</v>
      </c>
      <c r="Y38" s="100">
        <v>44188.8344</v>
      </c>
      <c r="Z38" s="36">
        <v>51680.137830000007</v>
      </c>
      <c r="AA38" s="36">
        <v>58692.364999999998</v>
      </c>
      <c r="AB38" s="507"/>
      <c r="AC38" s="51"/>
    </row>
    <row r="39" spans="3:29" ht="15" customHeight="1" x14ac:dyDescent="0.2">
      <c r="C39" s="20"/>
      <c r="D39" s="214"/>
      <c r="E39" s="879"/>
      <c r="F39" s="66" t="s">
        <v>163</v>
      </c>
      <c r="G39" s="66"/>
      <c r="H39" s="67"/>
      <c r="I39" s="31"/>
      <c r="J39" s="32" t="s">
        <v>82</v>
      </c>
      <c r="K39" s="32" t="s">
        <v>82</v>
      </c>
      <c r="L39" s="32" t="s">
        <v>82</v>
      </c>
      <c r="M39" s="32" t="s">
        <v>82</v>
      </c>
      <c r="N39" s="32">
        <v>0</v>
      </c>
      <c r="O39" s="300">
        <v>0</v>
      </c>
      <c r="P39" s="300">
        <v>480</v>
      </c>
      <c r="Q39" s="300">
        <v>0</v>
      </c>
      <c r="R39" s="300">
        <v>0</v>
      </c>
      <c r="S39" s="300">
        <v>0</v>
      </c>
      <c r="T39" s="300">
        <v>0</v>
      </c>
      <c r="U39" s="32">
        <v>0</v>
      </c>
      <c r="V39" s="300">
        <v>0</v>
      </c>
      <c r="W39" s="300">
        <v>0</v>
      </c>
      <c r="X39" s="300">
        <v>0</v>
      </c>
      <c r="Y39" s="102">
        <v>0</v>
      </c>
      <c r="Z39" s="32">
        <v>0</v>
      </c>
      <c r="AA39" s="32">
        <v>0</v>
      </c>
      <c r="AB39" s="511">
        <v>0</v>
      </c>
      <c r="AC39" s="51"/>
    </row>
    <row r="40" spans="3:29" x14ac:dyDescent="0.2">
      <c r="C40" s="20"/>
      <c r="D40" s="80"/>
      <c r="E40" s="882" t="s">
        <v>164</v>
      </c>
      <c r="F40" s="33" t="s">
        <v>162</v>
      </c>
      <c r="G40" s="33"/>
      <c r="H40" s="34"/>
      <c r="I40" s="35"/>
      <c r="J40" s="107" t="s">
        <v>82</v>
      </c>
      <c r="K40" s="107" t="s">
        <v>82</v>
      </c>
      <c r="L40" s="107" t="s">
        <v>82</v>
      </c>
      <c r="M40" s="107" t="s">
        <v>82</v>
      </c>
      <c r="N40" s="107">
        <v>1</v>
      </c>
      <c r="O40" s="301">
        <v>1</v>
      </c>
      <c r="P40" s="301">
        <v>0.99111689499947808</v>
      </c>
      <c r="Q40" s="301">
        <v>1</v>
      </c>
      <c r="R40" s="301">
        <v>1</v>
      </c>
      <c r="S40" s="301">
        <v>1</v>
      </c>
      <c r="T40" s="301">
        <v>1</v>
      </c>
      <c r="U40" s="107">
        <f t="shared" ref="U40:AB40" si="35">U38/U37</f>
        <v>1</v>
      </c>
      <c r="V40" s="301">
        <f t="shared" si="35"/>
        <v>1</v>
      </c>
      <c r="W40" s="301">
        <f t="shared" si="35"/>
        <v>1</v>
      </c>
      <c r="X40" s="301">
        <f t="shared" si="35"/>
        <v>1</v>
      </c>
      <c r="Y40" s="669">
        <f t="shared" si="35"/>
        <v>1</v>
      </c>
      <c r="Z40" s="107">
        <f t="shared" ref="Z40:AA40" si="36">Z38/Z37</f>
        <v>1</v>
      </c>
      <c r="AA40" s="107">
        <f t="shared" si="36"/>
        <v>1</v>
      </c>
      <c r="AB40" s="595" t="e">
        <f t="shared" si="35"/>
        <v>#DIV/0!</v>
      </c>
      <c r="AC40" s="51"/>
    </row>
    <row r="41" spans="3:29" ht="13.5" thickBot="1" x14ac:dyDescent="0.25">
      <c r="C41" s="20"/>
      <c r="D41" s="114"/>
      <c r="E41" s="883"/>
      <c r="F41" s="38" t="s">
        <v>163</v>
      </c>
      <c r="G41" s="38"/>
      <c r="H41" s="39"/>
      <c r="I41" s="40"/>
      <c r="J41" s="41" t="s">
        <v>82</v>
      </c>
      <c r="K41" s="41" t="s">
        <v>82</v>
      </c>
      <c r="L41" s="41" t="s">
        <v>82</v>
      </c>
      <c r="M41" s="41" t="s">
        <v>82</v>
      </c>
      <c r="N41" s="41">
        <v>0</v>
      </c>
      <c r="O41" s="128">
        <v>0</v>
      </c>
      <c r="P41" s="128">
        <v>8.8831050005218817E-3</v>
      </c>
      <c r="Q41" s="128">
        <v>0</v>
      </c>
      <c r="R41" s="128">
        <v>0</v>
      </c>
      <c r="S41" s="128">
        <v>0</v>
      </c>
      <c r="T41" s="128">
        <v>0</v>
      </c>
      <c r="U41" s="41">
        <f t="shared" ref="U41:AB41" si="37">U39/U37</f>
        <v>0</v>
      </c>
      <c r="V41" s="128">
        <f t="shared" si="37"/>
        <v>0</v>
      </c>
      <c r="W41" s="128">
        <f t="shared" si="37"/>
        <v>0</v>
      </c>
      <c r="X41" s="128">
        <f t="shared" si="37"/>
        <v>0</v>
      </c>
      <c r="Y41" s="670">
        <f t="shared" si="37"/>
        <v>0</v>
      </c>
      <c r="Z41" s="41">
        <f t="shared" ref="Z41:AA41" si="38">Z39/Z37</f>
        <v>0</v>
      </c>
      <c r="AA41" s="41">
        <f t="shared" si="38"/>
        <v>0</v>
      </c>
      <c r="AB41" s="508" t="e">
        <f t="shared" si="37"/>
        <v>#DIV/0!</v>
      </c>
      <c r="AC41" s="51"/>
    </row>
    <row r="42" spans="3:29" ht="13.5" thickBot="1" x14ac:dyDescent="0.25">
      <c r="C42" s="20"/>
      <c r="D42" s="73" t="s">
        <v>184</v>
      </c>
      <c r="E42" s="74"/>
      <c r="F42" s="74"/>
      <c r="G42" s="74"/>
      <c r="H42" s="74"/>
      <c r="I42" s="74"/>
      <c r="J42" s="108"/>
      <c r="K42" s="108"/>
      <c r="L42" s="108"/>
      <c r="M42" s="109"/>
      <c r="N42" s="139"/>
      <c r="O42" s="108"/>
      <c r="P42" s="108"/>
      <c r="Q42" s="108"/>
      <c r="R42" s="108"/>
      <c r="S42" s="108"/>
      <c r="T42" s="108"/>
      <c r="U42" s="481"/>
      <c r="V42" s="491"/>
      <c r="W42" s="491"/>
      <c r="X42" s="491"/>
      <c r="Y42" s="481"/>
      <c r="Z42" s="481"/>
      <c r="AA42" s="481"/>
      <c r="AB42" s="109"/>
      <c r="AC42" s="51"/>
    </row>
    <row r="43" spans="3:29" x14ac:dyDescent="0.2">
      <c r="C43" s="20"/>
      <c r="D43" s="84"/>
      <c r="E43" s="85" t="s">
        <v>52</v>
      </c>
      <c r="F43" s="85"/>
      <c r="G43" s="85"/>
      <c r="H43" s="86"/>
      <c r="I43" s="87"/>
      <c r="J43" s="88">
        <v>101352.87</v>
      </c>
      <c r="K43" s="88">
        <v>52340</v>
      </c>
      <c r="L43" s="88">
        <v>60109</v>
      </c>
      <c r="M43" s="88">
        <v>65136</v>
      </c>
      <c r="N43" s="88">
        <v>53610.73</v>
      </c>
      <c r="O43" s="126">
        <v>52595</v>
      </c>
      <c r="P43" s="126">
        <v>49921</v>
      </c>
      <c r="Q43" s="126">
        <v>86666.78</v>
      </c>
      <c r="R43" s="126">
        <v>76344.234719999993</v>
      </c>
      <c r="S43" s="126">
        <v>124466.59882000001</v>
      </c>
      <c r="T43" s="126">
        <v>134243.59089999998</v>
      </c>
      <c r="U43" s="88">
        <f t="shared" ref="U43:AB43" si="39">U44+U45</f>
        <v>69936.366200000004</v>
      </c>
      <c r="V43" s="126">
        <f t="shared" si="39"/>
        <v>61123</v>
      </c>
      <c r="W43" s="126">
        <f t="shared" si="39"/>
        <v>66136</v>
      </c>
      <c r="X43" s="126">
        <f t="shared" si="39"/>
        <v>105887.0906</v>
      </c>
      <c r="Y43" s="99">
        <f t="shared" si="39"/>
        <v>214347.65159000002</v>
      </c>
      <c r="Z43" s="88">
        <f t="shared" ref="Z43:AA43" si="40">Z44+Z45</f>
        <v>187710.5368</v>
      </c>
      <c r="AA43" s="88">
        <f t="shared" si="40"/>
        <v>186479.87023999999</v>
      </c>
      <c r="AB43" s="513">
        <f t="shared" si="39"/>
        <v>0</v>
      </c>
      <c r="AC43" s="51"/>
    </row>
    <row r="44" spans="3:29" x14ac:dyDescent="0.2">
      <c r="C44" s="20"/>
      <c r="D44" s="80"/>
      <c r="E44" s="843" t="s">
        <v>42</v>
      </c>
      <c r="F44" s="33" t="s">
        <v>162</v>
      </c>
      <c r="G44" s="33"/>
      <c r="H44" s="34"/>
      <c r="I44" s="35"/>
      <c r="J44" s="36">
        <v>60778.18</v>
      </c>
      <c r="K44" s="36">
        <v>52340</v>
      </c>
      <c r="L44" s="36">
        <v>60109</v>
      </c>
      <c r="M44" s="36">
        <v>65136</v>
      </c>
      <c r="N44" s="36">
        <v>53508</v>
      </c>
      <c r="O44" s="125">
        <v>52595</v>
      </c>
      <c r="P44" s="125">
        <v>49921</v>
      </c>
      <c r="Q44" s="125">
        <v>86429.8</v>
      </c>
      <c r="R44" s="125">
        <v>76344.234719999993</v>
      </c>
      <c r="S44" s="125">
        <v>123546.23882000001</v>
      </c>
      <c r="T44" s="125">
        <v>134193.90689999997</v>
      </c>
      <c r="U44" s="36">
        <v>69936.366200000004</v>
      </c>
      <c r="V44" s="125">
        <v>61123</v>
      </c>
      <c r="W44" s="125">
        <v>66136</v>
      </c>
      <c r="X44" s="125">
        <v>105887.0906</v>
      </c>
      <c r="Y44" s="100">
        <v>214347.65159000002</v>
      </c>
      <c r="Z44" s="36">
        <v>187710.5368</v>
      </c>
      <c r="AA44" s="36">
        <v>186479.87023999999</v>
      </c>
      <c r="AB44" s="507"/>
      <c r="AC44" s="51"/>
    </row>
    <row r="45" spans="3:29" x14ac:dyDescent="0.2">
      <c r="D45" s="214"/>
      <c r="E45" s="879"/>
      <c r="F45" s="66" t="s">
        <v>163</v>
      </c>
      <c r="G45" s="66"/>
      <c r="H45" s="67"/>
      <c r="I45" s="31"/>
      <c r="J45" s="32">
        <v>40574.69</v>
      </c>
      <c r="K45" s="32">
        <v>0</v>
      </c>
      <c r="L45" s="32">
        <v>0</v>
      </c>
      <c r="M45" s="32">
        <v>0</v>
      </c>
      <c r="N45" s="32">
        <v>102.73</v>
      </c>
      <c r="O45" s="300">
        <v>0</v>
      </c>
      <c r="P45" s="300">
        <v>0</v>
      </c>
      <c r="Q45" s="300">
        <v>236.98</v>
      </c>
      <c r="R45" s="300">
        <v>0</v>
      </c>
      <c r="S45" s="300">
        <v>920.36</v>
      </c>
      <c r="T45" s="300">
        <v>49.683999999999997</v>
      </c>
      <c r="U45" s="32">
        <v>0</v>
      </c>
      <c r="V45" s="300">
        <v>0</v>
      </c>
      <c r="W45" s="300">
        <v>0</v>
      </c>
      <c r="X45" s="300">
        <v>0</v>
      </c>
      <c r="Y45" s="102">
        <v>0</v>
      </c>
      <c r="Z45" s="32">
        <v>0</v>
      </c>
      <c r="AA45" s="32">
        <v>0</v>
      </c>
      <c r="AB45" s="511">
        <v>0</v>
      </c>
      <c r="AC45" s="44" t="s">
        <v>66</v>
      </c>
    </row>
    <row r="46" spans="3:29" ht="15" customHeight="1" x14ac:dyDescent="0.2">
      <c r="D46" s="80"/>
      <c r="E46" s="882" t="s">
        <v>164</v>
      </c>
      <c r="F46" s="33" t="s">
        <v>162</v>
      </c>
      <c r="G46" s="33"/>
      <c r="H46" s="34"/>
      <c r="I46" s="35"/>
      <c r="J46" s="107">
        <v>0.59966905722551322</v>
      </c>
      <c r="K46" s="107">
        <v>1</v>
      </c>
      <c r="L46" s="107">
        <v>1</v>
      </c>
      <c r="M46" s="107">
        <v>1</v>
      </c>
      <c r="N46" s="107">
        <v>0.99808377912406709</v>
      </c>
      <c r="O46" s="301">
        <v>1</v>
      </c>
      <c r="P46" s="301">
        <v>1</v>
      </c>
      <c r="Q46" s="301">
        <v>0.99726561896034449</v>
      </c>
      <c r="R46" s="301">
        <v>1</v>
      </c>
      <c r="S46" s="301">
        <v>0.99260556640315212</v>
      </c>
      <c r="T46" s="301">
        <v>0.9996298966701731</v>
      </c>
      <c r="U46" s="107">
        <f t="shared" ref="U46:AB46" si="41">U44/U43</f>
        <v>1</v>
      </c>
      <c r="V46" s="301">
        <f t="shared" si="41"/>
        <v>1</v>
      </c>
      <c r="W46" s="301">
        <f t="shared" si="41"/>
        <v>1</v>
      </c>
      <c r="X46" s="301">
        <f t="shared" si="41"/>
        <v>1</v>
      </c>
      <c r="Y46" s="669">
        <f t="shared" si="41"/>
        <v>1</v>
      </c>
      <c r="Z46" s="107">
        <f t="shared" ref="Z46:AA46" si="42">Z44/Z43</f>
        <v>1</v>
      </c>
      <c r="AA46" s="107">
        <f t="shared" si="42"/>
        <v>1</v>
      </c>
      <c r="AB46" s="595" t="e">
        <f t="shared" si="41"/>
        <v>#DIV/0!</v>
      </c>
    </row>
    <row r="47" spans="3:29" ht="15" customHeight="1" thickBot="1" x14ac:dyDescent="0.25">
      <c r="D47" s="114"/>
      <c r="E47" s="883"/>
      <c r="F47" s="38" t="s">
        <v>163</v>
      </c>
      <c r="G47" s="38"/>
      <c r="H47" s="39"/>
      <c r="I47" s="40"/>
      <c r="J47" s="41">
        <v>0.40033094277448683</v>
      </c>
      <c r="K47" s="41">
        <v>0</v>
      </c>
      <c r="L47" s="41">
        <v>0</v>
      </c>
      <c r="M47" s="41">
        <v>0</v>
      </c>
      <c r="N47" s="41">
        <v>1.916220875932859E-3</v>
      </c>
      <c r="O47" s="128">
        <v>0</v>
      </c>
      <c r="P47" s="128">
        <v>0</v>
      </c>
      <c r="Q47" s="128">
        <v>2.7343810396555633E-3</v>
      </c>
      <c r="R47" s="128">
        <v>0</v>
      </c>
      <c r="S47" s="128">
        <v>7.3944335968479215E-3</v>
      </c>
      <c r="T47" s="128">
        <v>3.7010332982682459E-4</v>
      </c>
      <c r="U47" s="41">
        <f t="shared" ref="U47:AB47" si="43">U45/U43</f>
        <v>0</v>
      </c>
      <c r="V47" s="128">
        <f t="shared" si="43"/>
        <v>0</v>
      </c>
      <c r="W47" s="128">
        <f t="shared" si="43"/>
        <v>0</v>
      </c>
      <c r="X47" s="128">
        <f t="shared" si="43"/>
        <v>0</v>
      </c>
      <c r="Y47" s="670">
        <f t="shared" si="43"/>
        <v>0</v>
      </c>
      <c r="Z47" s="41">
        <f t="shared" ref="Z47:AA47" si="44">Z45/Z43</f>
        <v>0</v>
      </c>
      <c r="AA47" s="41">
        <f t="shared" si="44"/>
        <v>0</v>
      </c>
      <c r="AB47" s="508" t="e">
        <f t="shared" si="43"/>
        <v>#DIV/0!</v>
      </c>
    </row>
    <row r="48" spans="3:29" ht="13.5" thickBot="1" x14ac:dyDescent="0.25">
      <c r="D48" s="73" t="s">
        <v>165</v>
      </c>
      <c r="E48" s="74"/>
      <c r="F48" s="74"/>
      <c r="G48" s="74"/>
      <c r="H48" s="74"/>
      <c r="I48" s="74"/>
      <c r="J48" s="108"/>
      <c r="K48" s="108"/>
      <c r="L48" s="108"/>
      <c r="M48" s="109"/>
      <c r="N48" s="139"/>
      <c r="O48" s="108"/>
      <c r="P48" s="108"/>
      <c r="Q48" s="108"/>
      <c r="R48" s="108"/>
      <c r="S48" s="108"/>
      <c r="T48" s="108"/>
      <c r="U48" s="481"/>
      <c r="V48" s="491"/>
      <c r="W48" s="491"/>
      <c r="X48" s="491"/>
      <c r="Y48" s="481"/>
      <c r="Z48" s="481"/>
      <c r="AA48" s="481"/>
      <c r="AB48" s="109"/>
    </row>
    <row r="49" spans="4:28" x14ac:dyDescent="0.2">
      <c r="D49" s="84"/>
      <c r="E49" s="85" t="s">
        <v>52</v>
      </c>
      <c r="F49" s="85"/>
      <c r="G49" s="85"/>
      <c r="H49" s="86"/>
      <c r="I49" s="87"/>
      <c r="J49" s="88">
        <v>25687241.77</v>
      </c>
      <c r="K49" s="88">
        <v>27082985.68</v>
      </c>
      <c r="L49" s="88">
        <v>28335521.059999995</v>
      </c>
      <c r="M49" s="88">
        <v>30484576.98</v>
      </c>
      <c r="N49" s="88">
        <v>31535288.139999993</v>
      </c>
      <c r="O49" s="126">
        <v>32878132.749999993</v>
      </c>
      <c r="P49" s="126">
        <v>34796741.870000005</v>
      </c>
      <c r="Q49" s="126">
        <v>33681576.789999992</v>
      </c>
      <c r="R49" s="126">
        <v>33158163.730000004</v>
      </c>
      <c r="S49" s="126">
        <v>32330331.829999994</v>
      </c>
      <c r="T49" s="126">
        <v>30543036.233909998</v>
      </c>
      <c r="U49" s="88">
        <f t="shared" ref="U49:AB49" si="45">U50+U51</f>
        <v>31540791.287080005</v>
      </c>
      <c r="V49" s="126">
        <f t="shared" si="45"/>
        <v>32924888.624229997</v>
      </c>
      <c r="W49" s="126">
        <f t="shared" si="45"/>
        <v>31709613.389620006</v>
      </c>
      <c r="X49" s="126">
        <f t="shared" si="45"/>
        <v>33942075.693390012</v>
      </c>
      <c r="Y49" s="99">
        <f t="shared" si="45"/>
        <v>41556117.319770001</v>
      </c>
      <c r="Z49" s="88">
        <f t="shared" ref="Z49:AA49" si="46">Z50+Z51</f>
        <v>46046321.401930004</v>
      </c>
      <c r="AA49" s="88">
        <f t="shared" si="46"/>
        <v>48950971.971609995</v>
      </c>
      <c r="AB49" s="513">
        <f t="shared" si="45"/>
        <v>0</v>
      </c>
    </row>
    <row r="50" spans="4:28" x14ac:dyDescent="0.2">
      <c r="D50" s="80"/>
      <c r="E50" s="843" t="s">
        <v>42</v>
      </c>
      <c r="F50" s="33" t="s">
        <v>162</v>
      </c>
      <c r="G50" s="33"/>
      <c r="H50" s="34"/>
      <c r="I50" s="35"/>
      <c r="J50" s="36">
        <v>24690215.900000002</v>
      </c>
      <c r="K50" s="36">
        <v>25589592.68</v>
      </c>
      <c r="L50" s="36">
        <v>26900215.979999993</v>
      </c>
      <c r="M50" s="36">
        <v>28618021.530000001</v>
      </c>
      <c r="N50" s="36">
        <v>29857493.149999995</v>
      </c>
      <c r="O50" s="125">
        <v>30570147.819999993</v>
      </c>
      <c r="P50" s="125">
        <v>31498729.310000006</v>
      </c>
      <c r="Q50" s="125">
        <v>30613983.059999995</v>
      </c>
      <c r="R50" s="125">
        <v>30394559.34</v>
      </c>
      <c r="S50" s="125">
        <v>30289112.019999996</v>
      </c>
      <c r="T50" s="125">
        <v>28840979.979219999</v>
      </c>
      <c r="U50" s="36">
        <v>28795356.207290005</v>
      </c>
      <c r="V50" s="125">
        <v>29450249.285699997</v>
      </c>
      <c r="W50" s="125">
        <v>29786919.343990006</v>
      </c>
      <c r="X50" s="125">
        <v>31687376.29234001</v>
      </c>
      <c r="Y50" s="100">
        <v>35633156.87737</v>
      </c>
      <c r="Z50" s="36">
        <v>40432924.774930008</v>
      </c>
      <c r="AA50" s="36">
        <v>44451679.257189997</v>
      </c>
      <c r="AB50" s="507"/>
    </row>
    <row r="51" spans="4:28" x14ac:dyDescent="0.2">
      <c r="D51" s="214"/>
      <c r="E51" s="879"/>
      <c r="F51" s="66" t="s">
        <v>163</v>
      </c>
      <c r="G51" s="66"/>
      <c r="H51" s="67"/>
      <c r="I51" s="31"/>
      <c r="J51" s="32">
        <v>997025.87</v>
      </c>
      <c r="K51" s="32">
        <v>1493393</v>
      </c>
      <c r="L51" s="32">
        <v>1435305.08</v>
      </c>
      <c r="M51" s="32">
        <v>1866555.45</v>
      </c>
      <c r="N51" s="32">
        <v>1677794.99</v>
      </c>
      <c r="O51" s="300">
        <v>2307984.9300000002</v>
      </c>
      <c r="P51" s="300">
        <v>3298012.56</v>
      </c>
      <c r="Q51" s="300">
        <v>3067593.73</v>
      </c>
      <c r="R51" s="300">
        <v>2763604.39</v>
      </c>
      <c r="S51" s="300">
        <v>2041219.81</v>
      </c>
      <c r="T51" s="300">
        <v>1702056.2546900003</v>
      </c>
      <c r="U51" s="32">
        <v>2745435.0797899999</v>
      </c>
      <c r="V51" s="300">
        <v>3474639.3385299998</v>
      </c>
      <c r="W51" s="300">
        <v>1922694.0456299998</v>
      </c>
      <c r="X51" s="300">
        <v>2254699.40105</v>
      </c>
      <c r="Y51" s="102">
        <v>5922960.442400001</v>
      </c>
      <c r="Z51" s="32">
        <v>5613396.6270000003</v>
      </c>
      <c r="AA51" s="32">
        <v>4499292.7144200001</v>
      </c>
      <c r="AB51" s="511"/>
    </row>
    <row r="52" spans="4:28" x14ac:dyDescent="0.2">
      <c r="D52" s="80"/>
      <c r="E52" s="882" t="s">
        <v>164</v>
      </c>
      <c r="F52" s="33" t="s">
        <v>162</v>
      </c>
      <c r="G52" s="33"/>
      <c r="H52" s="34"/>
      <c r="I52" s="35"/>
      <c r="J52" s="107">
        <v>0.96118595063933965</v>
      </c>
      <c r="K52" s="107">
        <v>0.94485862756620564</v>
      </c>
      <c r="L52" s="107">
        <v>0.94934608483250515</v>
      </c>
      <c r="M52" s="107">
        <v>0.93877049856310657</v>
      </c>
      <c r="N52" s="107">
        <v>0.94679626891146584</v>
      </c>
      <c r="O52" s="301">
        <v>0.92980182458810712</v>
      </c>
      <c r="P52" s="301">
        <v>0.9052206504758028</v>
      </c>
      <c r="Q52" s="301">
        <v>0.90892368997075101</v>
      </c>
      <c r="R52" s="301">
        <v>0.91665387708126855</v>
      </c>
      <c r="S52" s="301">
        <v>0.93686362946309421</v>
      </c>
      <c r="T52" s="301">
        <v>0.94427350831610146</v>
      </c>
      <c r="U52" s="107">
        <f t="shared" ref="U52:AB52" si="47">U50/U49</f>
        <v>0.91295604936472829</v>
      </c>
      <c r="V52" s="301">
        <f t="shared" si="47"/>
        <v>0.89446769651415148</v>
      </c>
      <c r="W52" s="301">
        <f t="shared" si="47"/>
        <v>0.93936557907516505</v>
      </c>
      <c r="X52" s="301">
        <f t="shared" si="47"/>
        <v>0.93357214150903889</v>
      </c>
      <c r="Y52" s="669">
        <f t="shared" si="47"/>
        <v>0.85747079312478991</v>
      </c>
      <c r="Z52" s="107">
        <f t="shared" ref="Z52:AA52" si="48">Z50/Z49</f>
        <v>0.87809239791379479</v>
      </c>
      <c r="AA52" s="107">
        <f t="shared" si="48"/>
        <v>0.90808573286288485</v>
      </c>
      <c r="AB52" s="595" t="e">
        <f t="shared" si="47"/>
        <v>#DIV/0!</v>
      </c>
    </row>
    <row r="53" spans="4:28" ht="13.5" thickBot="1" x14ac:dyDescent="0.25">
      <c r="D53" s="114"/>
      <c r="E53" s="883"/>
      <c r="F53" s="38" t="s">
        <v>163</v>
      </c>
      <c r="G53" s="38"/>
      <c r="H53" s="39"/>
      <c r="I53" s="40"/>
      <c r="J53" s="41">
        <v>3.8814049360660498E-2</v>
      </c>
      <c r="K53" s="41">
        <v>5.5141372433794383E-2</v>
      </c>
      <c r="L53" s="41">
        <v>5.0653915167494755E-2</v>
      </c>
      <c r="M53" s="41">
        <v>6.1229501436893478E-2</v>
      </c>
      <c r="N53" s="41">
        <v>5.3203731088534149E-2</v>
      </c>
      <c r="O53" s="128">
        <v>7.0198175411892896E-2</v>
      </c>
      <c r="P53" s="128">
        <v>9.4779349524197268E-2</v>
      </c>
      <c r="Q53" s="128">
        <v>9.1076310029249097E-2</v>
      </c>
      <c r="R53" s="128">
        <v>8.334612291873135E-2</v>
      </c>
      <c r="S53" s="128">
        <v>6.3136370536905823E-2</v>
      </c>
      <c r="T53" s="128">
        <v>5.5726491683898642E-2</v>
      </c>
      <c r="U53" s="41">
        <f t="shared" ref="U53:AB53" si="49">U51/U49</f>
        <v>8.7043950635271705E-2</v>
      </c>
      <c r="V53" s="128">
        <f t="shared" si="49"/>
        <v>0.10553230348584847</v>
      </c>
      <c r="W53" s="128">
        <f t="shared" si="49"/>
        <v>6.0634420924834891E-2</v>
      </c>
      <c r="X53" s="128">
        <f t="shared" si="49"/>
        <v>6.6427858490961042E-2</v>
      </c>
      <c r="Y53" s="670">
        <f t="shared" si="49"/>
        <v>0.14252920687521012</v>
      </c>
      <c r="Z53" s="41">
        <f t="shared" ref="Z53:AA53" si="50">Z51/Z49</f>
        <v>0.12190760208620527</v>
      </c>
      <c r="AA53" s="41">
        <f t="shared" si="50"/>
        <v>9.1914267137115202E-2</v>
      </c>
      <c r="AB53" s="508" t="e">
        <f t="shared" si="49"/>
        <v>#DIV/0!</v>
      </c>
    </row>
    <row r="54" spans="4:28" ht="15.75" thickBot="1" x14ac:dyDescent="0.25">
      <c r="D54" s="73" t="s">
        <v>177</v>
      </c>
      <c r="E54" s="74"/>
      <c r="F54" s="74"/>
      <c r="G54" s="74"/>
      <c r="H54" s="74"/>
      <c r="I54" s="74"/>
      <c r="J54" s="108"/>
      <c r="K54" s="108"/>
      <c r="L54" s="108"/>
      <c r="M54" s="109"/>
      <c r="N54" s="139"/>
      <c r="O54" s="108"/>
      <c r="P54" s="108"/>
      <c r="Q54" s="108"/>
      <c r="R54" s="108"/>
      <c r="S54" s="108"/>
      <c r="T54" s="108"/>
      <c r="U54" s="481"/>
      <c r="V54" s="491"/>
      <c r="W54" s="491"/>
      <c r="X54" s="491"/>
      <c r="Y54" s="481"/>
      <c r="Z54" s="481"/>
      <c r="AA54" s="481"/>
      <c r="AB54" s="109"/>
    </row>
    <row r="55" spans="4:28" x14ac:dyDescent="0.2">
      <c r="D55" s="84"/>
      <c r="E55" s="85" t="s">
        <v>52</v>
      </c>
      <c r="F55" s="85"/>
      <c r="G55" s="85"/>
      <c r="H55" s="86"/>
      <c r="I55" s="87"/>
      <c r="J55" s="88" t="s">
        <v>82</v>
      </c>
      <c r="K55" s="88" t="s">
        <v>82</v>
      </c>
      <c r="L55" s="88" t="s">
        <v>82</v>
      </c>
      <c r="M55" s="88" t="s">
        <v>82</v>
      </c>
      <c r="N55" s="88">
        <v>563884.80000000005</v>
      </c>
      <c r="O55" s="126">
        <v>558769.57999999996</v>
      </c>
      <c r="P55" s="126">
        <v>595593.68999999994</v>
      </c>
      <c r="Q55" s="126">
        <v>697698.48</v>
      </c>
      <c r="R55" s="126">
        <v>679083.21</v>
      </c>
      <c r="S55" s="126">
        <v>591200.12</v>
      </c>
      <c r="T55" s="126">
        <v>596676.11447000003</v>
      </c>
      <c r="U55" s="88">
        <f t="shared" ref="U55:AB55" si="51">U56+U57</f>
        <v>612995.20751999994</v>
      </c>
      <c r="V55" s="126">
        <f t="shared" si="51"/>
        <v>613275.4810400001</v>
      </c>
      <c r="W55" s="126">
        <f t="shared" si="51"/>
        <v>634662.64614999993</v>
      </c>
      <c r="X55" s="126">
        <f t="shared" si="51"/>
        <v>706892.21363000013</v>
      </c>
      <c r="Y55" s="99">
        <f t="shared" si="51"/>
        <v>836703.40093999996</v>
      </c>
      <c r="Z55" s="88">
        <f t="shared" ref="Z55:AA55" si="52">Z56+Z57</f>
        <v>1008728.0726500001</v>
      </c>
      <c r="AA55" s="88">
        <f t="shared" si="52"/>
        <v>1167250.5127000001</v>
      </c>
      <c r="AB55" s="513">
        <f t="shared" si="51"/>
        <v>0</v>
      </c>
    </row>
    <row r="56" spans="4:28" x14ac:dyDescent="0.2">
      <c r="D56" s="80"/>
      <c r="E56" s="843" t="s">
        <v>42</v>
      </c>
      <c r="F56" s="33" t="s">
        <v>162</v>
      </c>
      <c r="G56" s="33"/>
      <c r="H56" s="34"/>
      <c r="I56" s="35"/>
      <c r="J56" s="36" t="s">
        <v>82</v>
      </c>
      <c r="K56" s="36" t="s">
        <v>82</v>
      </c>
      <c r="L56" s="36" t="s">
        <v>82</v>
      </c>
      <c r="M56" s="36" t="s">
        <v>82</v>
      </c>
      <c r="N56" s="36">
        <v>494603.56</v>
      </c>
      <c r="O56" s="125">
        <v>517768.91</v>
      </c>
      <c r="P56" s="125">
        <v>543777.19999999995</v>
      </c>
      <c r="Q56" s="125">
        <v>544688.74</v>
      </c>
      <c r="R56" s="125">
        <v>552553.22</v>
      </c>
      <c r="S56" s="125">
        <v>561967.21</v>
      </c>
      <c r="T56" s="125">
        <v>576611.03618000005</v>
      </c>
      <c r="U56" s="36">
        <v>601466.20751999994</v>
      </c>
      <c r="V56" s="125">
        <v>610104.19204000011</v>
      </c>
      <c r="W56" s="125">
        <v>628658.97748999996</v>
      </c>
      <c r="X56" s="125">
        <v>678630.12981000007</v>
      </c>
      <c r="Y56" s="100">
        <v>744152.49223999993</v>
      </c>
      <c r="Z56" s="36">
        <v>871216.78820000007</v>
      </c>
      <c r="AA56" s="36">
        <v>956824.47759000002</v>
      </c>
      <c r="AB56" s="507"/>
    </row>
    <row r="57" spans="4:28" x14ac:dyDescent="0.2">
      <c r="D57" s="214"/>
      <c r="E57" s="879"/>
      <c r="F57" s="66" t="s">
        <v>163</v>
      </c>
      <c r="G57" s="66"/>
      <c r="H57" s="67"/>
      <c r="I57" s="31"/>
      <c r="J57" s="32" t="s">
        <v>82</v>
      </c>
      <c r="K57" s="32" t="s">
        <v>82</v>
      </c>
      <c r="L57" s="32" t="s">
        <v>82</v>
      </c>
      <c r="M57" s="32" t="s">
        <v>82</v>
      </c>
      <c r="N57" s="32">
        <v>69281.240000000005</v>
      </c>
      <c r="O57" s="300">
        <v>41000.67</v>
      </c>
      <c r="P57" s="300">
        <v>51816.49</v>
      </c>
      <c r="Q57" s="300">
        <v>153009.74</v>
      </c>
      <c r="R57" s="300">
        <v>126529.99</v>
      </c>
      <c r="S57" s="300">
        <v>29232.91</v>
      </c>
      <c r="T57" s="300">
        <v>20065.078289999998</v>
      </c>
      <c r="U57" s="32">
        <v>11529</v>
      </c>
      <c r="V57" s="300">
        <v>3171.2890000000002</v>
      </c>
      <c r="W57" s="300">
        <v>6003.6686599999994</v>
      </c>
      <c r="X57" s="300">
        <v>28262.08382</v>
      </c>
      <c r="Y57" s="102">
        <v>92550.9087</v>
      </c>
      <c r="Z57" s="32">
        <v>137511.28445000001</v>
      </c>
      <c r="AA57" s="32">
        <v>210426.03511</v>
      </c>
      <c r="AB57" s="511"/>
    </row>
    <row r="58" spans="4:28" x14ac:dyDescent="0.2">
      <c r="D58" s="80"/>
      <c r="E58" s="843" t="s">
        <v>164</v>
      </c>
      <c r="F58" s="33" t="s">
        <v>162</v>
      </c>
      <c r="G58" s="33"/>
      <c r="H58" s="34"/>
      <c r="I58" s="35"/>
      <c r="J58" s="107" t="s">
        <v>82</v>
      </c>
      <c r="K58" s="107" t="s">
        <v>82</v>
      </c>
      <c r="L58" s="107" t="s">
        <v>82</v>
      </c>
      <c r="M58" s="107" t="s">
        <v>82</v>
      </c>
      <c r="N58" s="107">
        <v>0.87713582632480958</v>
      </c>
      <c r="O58" s="301">
        <v>0.92662329613577021</v>
      </c>
      <c r="P58" s="301">
        <v>0.91300027036888187</v>
      </c>
      <c r="Q58" s="301">
        <v>0.78069360277236088</v>
      </c>
      <c r="R58" s="301">
        <v>0.81367527846845156</v>
      </c>
      <c r="S58" s="301">
        <v>0.95055327458323247</v>
      </c>
      <c r="T58" s="301">
        <v>0.9663719096451131</v>
      </c>
      <c r="U58" s="107">
        <f t="shared" ref="U58:AB58" si="53">U56/U55</f>
        <v>0.98119234888206874</v>
      </c>
      <c r="V58" s="301">
        <f t="shared" si="53"/>
        <v>0.99482893235088732</v>
      </c>
      <c r="W58" s="301">
        <f t="shared" si="53"/>
        <v>0.99054037811045048</v>
      </c>
      <c r="X58" s="301">
        <f t="shared" si="53"/>
        <v>0.96001924582692755</v>
      </c>
      <c r="Y58" s="669">
        <f t="shared" si="53"/>
        <v>0.88938624057697968</v>
      </c>
      <c r="Z58" s="107">
        <f t="shared" ref="Z58:AA58" si="54">Z56/Z55</f>
        <v>0.86367853916393134</v>
      </c>
      <c r="AA58" s="107">
        <f t="shared" si="54"/>
        <v>0.8197250437498137</v>
      </c>
      <c r="AB58" s="595" t="e">
        <f t="shared" si="53"/>
        <v>#DIV/0!</v>
      </c>
    </row>
    <row r="59" spans="4:28" ht="13.5" thickBot="1" x14ac:dyDescent="0.25">
      <c r="D59" s="59"/>
      <c r="E59" s="883"/>
      <c r="F59" s="38" t="s">
        <v>163</v>
      </c>
      <c r="G59" s="38"/>
      <c r="H59" s="39"/>
      <c r="I59" s="40"/>
      <c r="J59" s="41" t="s">
        <v>82</v>
      </c>
      <c r="K59" s="41" t="s">
        <v>82</v>
      </c>
      <c r="L59" s="41" t="s">
        <v>82</v>
      </c>
      <c r="M59" s="41" t="s">
        <v>82</v>
      </c>
      <c r="N59" s="41">
        <v>0.1228641736751904</v>
      </c>
      <c r="O59" s="128">
        <v>7.3376703864229675E-2</v>
      </c>
      <c r="P59" s="128">
        <v>8.6999729631118169E-2</v>
      </c>
      <c r="Q59" s="128">
        <v>0.21930639722763906</v>
      </c>
      <c r="R59" s="128">
        <v>0.18632472153154842</v>
      </c>
      <c r="S59" s="128">
        <v>4.9446725416767506E-2</v>
      </c>
      <c r="T59" s="128">
        <v>3.3628090354886897E-2</v>
      </c>
      <c r="U59" s="41">
        <f t="shared" ref="U59:AB59" si="55">U57/U55</f>
        <v>1.8807651117931208E-2</v>
      </c>
      <c r="V59" s="128">
        <f t="shared" si="55"/>
        <v>5.1710676491127433E-3</v>
      </c>
      <c r="W59" s="128">
        <f t="shared" si="55"/>
        <v>9.4596218895495812E-3</v>
      </c>
      <c r="X59" s="128">
        <f t="shared" si="55"/>
        <v>3.9980754173072383E-2</v>
      </c>
      <c r="Y59" s="670">
        <f t="shared" si="55"/>
        <v>0.11061375942302024</v>
      </c>
      <c r="Z59" s="41">
        <f t="shared" ref="Z59:AA59" si="56">Z57/Z55</f>
        <v>0.13632146083606866</v>
      </c>
      <c r="AA59" s="41">
        <f t="shared" si="56"/>
        <v>0.18027495625018627</v>
      </c>
      <c r="AB59" s="508" t="e">
        <f t="shared" si="55"/>
        <v>#DIV/0!</v>
      </c>
    </row>
    <row r="60" spans="4:28" ht="13.5" thickBot="1" x14ac:dyDescent="0.25">
      <c r="D60" s="73" t="s">
        <v>166</v>
      </c>
      <c r="E60" s="74"/>
      <c r="F60" s="74"/>
      <c r="G60" s="74"/>
      <c r="H60" s="74"/>
      <c r="I60" s="74"/>
      <c r="J60" s="108"/>
      <c r="K60" s="108"/>
      <c r="L60" s="108"/>
      <c r="M60" s="109"/>
      <c r="N60" s="139"/>
      <c r="O60" s="108"/>
      <c r="P60" s="108"/>
      <c r="Q60" s="108"/>
      <c r="R60" s="108"/>
      <c r="S60" s="108"/>
      <c r="T60" s="108"/>
      <c r="U60" s="481"/>
      <c r="V60" s="491"/>
      <c r="W60" s="491"/>
      <c r="X60" s="491"/>
      <c r="Y60" s="481"/>
      <c r="Z60" s="481"/>
      <c r="AA60" s="481"/>
      <c r="AB60" s="109"/>
    </row>
    <row r="61" spans="4:28" x14ac:dyDescent="0.2">
      <c r="D61" s="84"/>
      <c r="E61" s="85" t="s">
        <v>52</v>
      </c>
      <c r="F61" s="85"/>
      <c r="G61" s="85"/>
      <c r="H61" s="86"/>
      <c r="I61" s="87"/>
      <c r="J61" s="88">
        <v>630615.35</v>
      </c>
      <c r="K61" s="88">
        <v>716265.31</v>
      </c>
      <c r="L61" s="88">
        <v>657863.30000000005</v>
      </c>
      <c r="M61" s="88">
        <v>659956.39</v>
      </c>
      <c r="N61" s="88">
        <v>657270.39</v>
      </c>
      <c r="O61" s="126">
        <v>629868.01</v>
      </c>
      <c r="P61" s="126">
        <v>655982.79</v>
      </c>
      <c r="Q61" s="126">
        <v>637632.56999999995</v>
      </c>
      <c r="R61" s="126">
        <v>605549.25</v>
      </c>
      <c r="S61" s="126">
        <v>464197.72</v>
      </c>
      <c r="T61" s="126">
        <v>464927.69984999998</v>
      </c>
      <c r="U61" s="88">
        <f t="shared" ref="U61:AB61" si="57">U62+U63</f>
        <v>563556.21889000002</v>
      </c>
      <c r="V61" s="126">
        <f t="shared" si="57"/>
        <v>485125.342</v>
      </c>
      <c r="W61" s="126">
        <f t="shared" si="57"/>
        <v>414356.41009999998</v>
      </c>
      <c r="X61" s="126">
        <f t="shared" si="57"/>
        <v>376913.51834999997</v>
      </c>
      <c r="Y61" s="99">
        <f t="shared" si="57"/>
        <v>598265.4976</v>
      </c>
      <c r="Z61" s="88">
        <f t="shared" ref="Z61:AA61" si="58">Z62+Z63</f>
        <v>584234.53829000005</v>
      </c>
      <c r="AA61" s="88">
        <f t="shared" si="58"/>
        <v>517818.95326999994</v>
      </c>
      <c r="AB61" s="513">
        <f t="shared" si="57"/>
        <v>0</v>
      </c>
    </row>
    <row r="62" spans="4:28" x14ac:dyDescent="0.2">
      <c r="D62" s="80"/>
      <c r="E62" s="843" t="s">
        <v>42</v>
      </c>
      <c r="F62" s="33" t="s">
        <v>162</v>
      </c>
      <c r="G62" s="33"/>
      <c r="H62" s="34"/>
      <c r="I62" s="35"/>
      <c r="J62" s="36">
        <v>617396.43000000005</v>
      </c>
      <c r="K62" s="36">
        <v>658003.52</v>
      </c>
      <c r="L62" s="36">
        <v>640480.65</v>
      </c>
      <c r="M62" s="36">
        <v>655969.69999999995</v>
      </c>
      <c r="N62" s="36">
        <v>654876.99</v>
      </c>
      <c r="O62" s="125">
        <v>627068.06000000006</v>
      </c>
      <c r="P62" s="125">
        <v>623720.41</v>
      </c>
      <c r="Q62" s="125">
        <v>631181.06999999995</v>
      </c>
      <c r="R62" s="125">
        <v>571007.43000000005</v>
      </c>
      <c r="S62" s="125">
        <v>464197.72</v>
      </c>
      <c r="T62" s="125">
        <v>422195.66751</v>
      </c>
      <c r="U62" s="36">
        <v>452743.07576000004</v>
      </c>
      <c r="V62" s="125">
        <v>430124.00621999998</v>
      </c>
      <c r="W62" s="125">
        <v>411996.41009999998</v>
      </c>
      <c r="X62" s="125">
        <v>373839.51834999997</v>
      </c>
      <c r="Y62" s="100">
        <v>442733.99890000001</v>
      </c>
      <c r="Z62" s="36">
        <v>469282.45457000006</v>
      </c>
      <c r="AA62" s="36">
        <v>515190.15726999997</v>
      </c>
      <c r="AB62" s="507"/>
    </row>
    <row r="63" spans="4:28" x14ac:dyDescent="0.2">
      <c r="D63" s="214"/>
      <c r="E63" s="879"/>
      <c r="F63" s="66" t="s">
        <v>163</v>
      </c>
      <c r="G63" s="66"/>
      <c r="H63" s="67"/>
      <c r="I63" s="31"/>
      <c r="J63" s="32">
        <v>13218.92</v>
      </c>
      <c r="K63" s="32">
        <v>58261.79</v>
      </c>
      <c r="L63" s="32">
        <v>17382.650000000001</v>
      </c>
      <c r="M63" s="32">
        <v>3986.69</v>
      </c>
      <c r="N63" s="32">
        <v>2393.4</v>
      </c>
      <c r="O63" s="300">
        <v>2799.95</v>
      </c>
      <c r="P63" s="300">
        <v>32262.38</v>
      </c>
      <c r="Q63" s="300">
        <v>6451.5</v>
      </c>
      <c r="R63" s="300">
        <v>34541.82</v>
      </c>
      <c r="S63" s="300">
        <v>0</v>
      </c>
      <c r="T63" s="300">
        <v>42732.032340000005</v>
      </c>
      <c r="U63" s="32">
        <v>110813.14313</v>
      </c>
      <c r="V63" s="300">
        <v>55001.335780000009</v>
      </c>
      <c r="W63" s="300">
        <v>2360</v>
      </c>
      <c r="X63" s="300">
        <v>3074</v>
      </c>
      <c r="Y63" s="102">
        <v>155531.4987</v>
      </c>
      <c r="Z63" s="32">
        <v>114952.08372000001</v>
      </c>
      <c r="AA63" s="32">
        <v>2628.7960000000003</v>
      </c>
      <c r="AB63" s="511"/>
    </row>
    <row r="64" spans="4:28" x14ac:dyDescent="0.2">
      <c r="D64" s="80"/>
      <c r="E64" s="843" t="s">
        <v>164</v>
      </c>
      <c r="F64" s="33" t="s">
        <v>162</v>
      </c>
      <c r="G64" s="33"/>
      <c r="H64" s="34"/>
      <c r="I64" s="35"/>
      <c r="J64" s="107">
        <v>0.97903806179155006</v>
      </c>
      <c r="K64" s="107">
        <v>0.91865892541968841</v>
      </c>
      <c r="L64" s="107">
        <v>0.97357710940859599</v>
      </c>
      <c r="M64" s="107">
        <v>0.99395916145307728</v>
      </c>
      <c r="N64" s="107">
        <v>0.996358576262655</v>
      </c>
      <c r="O64" s="301">
        <v>0.99555470359575815</v>
      </c>
      <c r="P64" s="301">
        <v>0.95081825241177442</v>
      </c>
      <c r="Q64" s="301">
        <v>0.98988210404622212</v>
      </c>
      <c r="R64" s="301">
        <v>0.94295786841450147</v>
      </c>
      <c r="S64" s="301">
        <v>1</v>
      </c>
      <c r="T64" s="301">
        <v>0.90808886552944335</v>
      </c>
      <c r="U64" s="107">
        <f t="shared" ref="U64:AB64" si="59">U62/U61</f>
        <v>0.80336807683843603</v>
      </c>
      <c r="V64" s="301">
        <f t="shared" si="59"/>
        <v>0.88662448439974506</v>
      </c>
      <c r="W64" s="301">
        <f t="shared" si="59"/>
        <v>0.9943044201984701</v>
      </c>
      <c r="X64" s="301">
        <f t="shared" si="59"/>
        <v>0.99184428297117877</v>
      </c>
      <c r="Y64" s="669">
        <f t="shared" si="59"/>
        <v>0.74002930250210042</v>
      </c>
      <c r="Z64" s="107">
        <f t="shared" ref="Z64:AA64" si="60">Z62/Z61</f>
        <v>0.80324325902324434</v>
      </c>
      <c r="AA64" s="107">
        <f t="shared" si="60"/>
        <v>0.99492332989474552</v>
      </c>
      <c r="AB64" s="595" t="e">
        <f t="shared" si="59"/>
        <v>#DIV/0!</v>
      </c>
    </row>
    <row r="65" spans="4:28" ht="13.5" thickBot="1" x14ac:dyDescent="0.25">
      <c r="D65" s="59"/>
      <c r="E65" s="883"/>
      <c r="F65" s="38" t="s">
        <v>163</v>
      </c>
      <c r="G65" s="38"/>
      <c r="H65" s="39"/>
      <c r="I65" s="40"/>
      <c r="J65" s="41">
        <v>2.0961938208449889E-2</v>
      </c>
      <c r="K65" s="41">
        <v>8.1341074580311576E-2</v>
      </c>
      <c r="L65" s="41">
        <v>2.6422890591403986E-2</v>
      </c>
      <c r="M65" s="41">
        <v>6.0408385469227759E-3</v>
      </c>
      <c r="N65" s="41">
        <v>3.6414237373449915E-3</v>
      </c>
      <c r="O65" s="128">
        <v>4.4452964042418991E-3</v>
      </c>
      <c r="P65" s="128">
        <v>4.9181747588225598E-2</v>
      </c>
      <c r="Q65" s="128">
        <v>1.0117895953777895E-2</v>
      </c>
      <c r="R65" s="128">
        <v>5.7042131585498618E-2</v>
      </c>
      <c r="S65" s="128">
        <v>0</v>
      </c>
      <c r="T65" s="128">
        <v>9.1911134470556766E-2</v>
      </c>
      <c r="U65" s="41">
        <f t="shared" ref="U65:AB65" si="61">U63/U61</f>
        <v>0.19663192316156394</v>
      </c>
      <c r="V65" s="128">
        <f t="shared" si="61"/>
        <v>0.11337551560025493</v>
      </c>
      <c r="W65" s="128">
        <f t="shared" si="61"/>
        <v>5.6955798015299007E-3</v>
      </c>
      <c r="X65" s="128">
        <f t="shared" si="61"/>
        <v>8.1557170288211831E-3</v>
      </c>
      <c r="Y65" s="670">
        <f t="shared" si="61"/>
        <v>0.25997069749789964</v>
      </c>
      <c r="Z65" s="41">
        <f t="shared" ref="Z65:AA65" si="62">Z63/Z61</f>
        <v>0.19675674097675572</v>
      </c>
      <c r="AA65" s="41">
        <f t="shared" si="62"/>
        <v>5.0766701052545283E-3</v>
      </c>
      <c r="AB65" s="508" t="e">
        <f t="shared" si="61"/>
        <v>#DIV/0!</v>
      </c>
    </row>
    <row r="66" spans="4:28" ht="13.5" thickBot="1" x14ac:dyDescent="0.25">
      <c r="D66" s="73" t="s">
        <v>167</v>
      </c>
      <c r="E66" s="74"/>
      <c r="F66" s="74"/>
      <c r="G66" s="74"/>
      <c r="H66" s="74"/>
      <c r="I66" s="74"/>
      <c r="J66" s="108"/>
      <c r="K66" s="108"/>
      <c r="L66" s="108"/>
      <c r="M66" s="109"/>
      <c r="N66" s="139"/>
      <c r="O66" s="108"/>
      <c r="P66" s="108"/>
      <c r="Q66" s="108"/>
      <c r="R66" s="108"/>
      <c r="S66" s="108"/>
      <c r="T66" s="108"/>
      <c r="U66" s="481"/>
      <c r="V66" s="491"/>
      <c r="W66" s="491"/>
      <c r="X66" s="491"/>
      <c r="Y66" s="481"/>
      <c r="Z66" s="481"/>
      <c r="AA66" s="481"/>
      <c r="AB66" s="109"/>
    </row>
    <row r="67" spans="4:28" ht="15" x14ac:dyDescent="0.2">
      <c r="D67" s="115"/>
      <c r="E67" s="140" t="s">
        <v>187</v>
      </c>
      <c r="F67" s="140"/>
      <c r="G67" s="140"/>
      <c r="H67" s="141"/>
      <c r="I67" s="142"/>
      <c r="J67" s="461">
        <v>114.24777249999998</v>
      </c>
      <c r="K67" s="463">
        <v>121.34803966999998</v>
      </c>
      <c r="L67" s="116">
        <v>128.55417447999997</v>
      </c>
      <c r="M67" s="116">
        <v>141.24843944</v>
      </c>
      <c r="N67" s="217">
        <v>151.58498969999997</v>
      </c>
      <c r="O67" s="303">
        <v>149.79972682000005</v>
      </c>
      <c r="P67" s="303">
        <v>162.80350399</v>
      </c>
      <c r="Q67" s="303">
        <v>161.87480193999997</v>
      </c>
      <c r="R67" s="303">
        <v>172.76879587426001</v>
      </c>
      <c r="S67" s="303">
        <v>170.37426544439001</v>
      </c>
      <c r="T67" s="303">
        <v>171.72496276016</v>
      </c>
      <c r="U67" s="482">
        <v>177.59063407748005</v>
      </c>
      <c r="V67" s="492">
        <v>181.60898122443001</v>
      </c>
      <c r="W67" s="492">
        <v>172.2724</v>
      </c>
      <c r="X67" s="492">
        <v>193.64213354046001</v>
      </c>
      <c r="Y67" s="671">
        <v>221.52466721600999</v>
      </c>
      <c r="Z67" s="482">
        <v>247.91723176067001</v>
      </c>
      <c r="AA67" s="482">
        <v>262.27639849029998</v>
      </c>
      <c r="AB67" s="597"/>
    </row>
    <row r="68" spans="4:28" ht="28.5" customHeight="1" x14ac:dyDescent="0.2">
      <c r="D68" s="121"/>
      <c r="E68" s="884" t="s">
        <v>168</v>
      </c>
      <c r="F68" s="884"/>
      <c r="G68" s="884"/>
      <c r="H68" s="884"/>
      <c r="I68" s="885"/>
      <c r="J68" s="302">
        <f t="shared" ref="J68:AB68" si="63">J13/J67/1000000</f>
        <v>0.22995422033282975</v>
      </c>
      <c r="K68" s="674">
        <f t="shared" si="63"/>
        <v>0.22857764241952838</v>
      </c>
      <c r="L68" s="215">
        <f t="shared" si="63"/>
        <v>0.22639703345088916</v>
      </c>
      <c r="M68" s="215">
        <f t="shared" si="63"/>
        <v>0.22141827438231695</v>
      </c>
      <c r="N68" s="215">
        <f t="shared" si="63"/>
        <v>0.21251640247332482</v>
      </c>
      <c r="O68" s="302">
        <f t="shared" si="63"/>
        <v>0.22420141960843656</v>
      </c>
      <c r="P68" s="302">
        <f t="shared" si="63"/>
        <v>0.21811271839813187</v>
      </c>
      <c r="Q68" s="302">
        <f t="shared" si="63"/>
        <v>0.21262349913334513</v>
      </c>
      <c r="R68" s="302">
        <f t="shared" si="63"/>
        <v>0.19621125279359825</v>
      </c>
      <c r="S68" s="302">
        <f t="shared" si="63"/>
        <v>0.19530765285266075</v>
      </c>
      <c r="T68" s="302">
        <f t="shared" si="63"/>
        <v>0.18657026067792493</v>
      </c>
      <c r="U68" s="215">
        <f t="shared" si="63"/>
        <v>0.1828677637612432</v>
      </c>
      <c r="V68" s="302">
        <f t="shared" si="63"/>
        <v>0.18957667418613677</v>
      </c>
      <c r="W68" s="302">
        <f>W13/W67/1000000</f>
        <v>0.18961205686238775</v>
      </c>
      <c r="X68" s="302">
        <f t="shared" ref="X68:AA68" si="64">X13/X67/1000000</f>
        <v>0.18303028551213829</v>
      </c>
      <c r="Y68" s="675">
        <f t="shared" si="64"/>
        <v>0.19520880809301902</v>
      </c>
      <c r="Z68" s="215">
        <f t="shared" si="64"/>
        <v>0.19388283812301513</v>
      </c>
      <c r="AA68" s="215">
        <f t="shared" si="64"/>
        <v>0.19408152824335273</v>
      </c>
      <c r="AB68" s="596" t="e">
        <f t="shared" si="63"/>
        <v>#DIV/0!</v>
      </c>
    </row>
    <row r="69" spans="4:28" x14ac:dyDescent="0.2">
      <c r="D69" s="26"/>
      <c r="E69" s="27" t="s">
        <v>169</v>
      </c>
      <c r="F69" s="27"/>
      <c r="G69" s="27"/>
      <c r="H69" s="28"/>
      <c r="I69" s="29"/>
      <c r="J69" s="676">
        <v>2688.107</v>
      </c>
      <c r="K69" s="677">
        <v>3057.66</v>
      </c>
      <c r="L69" s="678">
        <v>128.55417447999997</v>
      </c>
      <c r="M69" s="678">
        <v>3507.1309999999999</v>
      </c>
      <c r="N69" s="678">
        <v>3840.1170000000002</v>
      </c>
      <c r="O69" s="676">
        <v>4024.1170000000002</v>
      </c>
      <c r="P69" s="676">
        <v>3930.4090000000001</v>
      </c>
      <c r="Q69" s="676">
        <v>3962.4639999999999</v>
      </c>
      <c r="R69" s="676">
        <v>4033.7550000000001</v>
      </c>
      <c r="S69" s="676">
        <v>4059.9119999999998</v>
      </c>
      <c r="T69" s="676">
        <v>4098.1279999999997</v>
      </c>
      <c r="U69" s="678">
        <v>4313.7889999999998</v>
      </c>
      <c r="V69" s="676">
        <v>4595.7830000000004</v>
      </c>
      <c r="W69" s="676">
        <v>4773.24</v>
      </c>
      <c r="X69" s="676">
        <v>5055.0290000000005</v>
      </c>
      <c r="Y69" s="679">
        <v>5408.7659999999996</v>
      </c>
      <c r="Z69" s="678">
        <v>5748.6679999999997</v>
      </c>
      <c r="AA69" s="678">
        <v>5650.5</v>
      </c>
      <c r="AB69" s="680"/>
    </row>
    <row r="70" spans="4:28" ht="24.75" customHeight="1" x14ac:dyDescent="0.2">
      <c r="D70" s="26"/>
      <c r="E70" s="884" t="s">
        <v>202</v>
      </c>
      <c r="F70" s="884"/>
      <c r="G70" s="884"/>
      <c r="H70" s="884"/>
      <c r="I70" s="885"/>
      <c r="J70" s="457">
        <f>J13/J69/1000000</f>
        <v>9.7733302468986545E-3</v>
      </c>
      <c r="K70" s="464">
        <f>K13/K69/1000000</f>
        <v>9.0714627591033676E-3</v>
      </c>
      <c r="L70" s="456">
        <f>L13/L69/1000000</f>
        <v>0.22639703345088916</v>
      </c>
      <c r="M70" s="456">
        <f>M13/M69/1000000</f>
        <v>8.9175413521764661E-3</v>
      </c>
      <c r="N70" s="456">
        <f>N13/N69/1000000</f>
        <v>8.3888841616023661E-3</v>
      </c>
      <c r="O70" s="457">
        <f t="shared" ref="O70:AB70" si="65">O13/O69/1000000</f>
        <v>8.3460076856612248E-3</v>
      </c>
      <c r="P70" s="457">
        <f t="shared" si="65"/>
        <v>9.0345597163043346E-3</v>
      </c>
      <c r="Q70" s="457">
        <f t="shared" si="65"/>
        <v>8.6861071318250476E-3</v>
      </c>
      <c r="R70" s="457">
        <f t="shared" si="65"/>
        <v>8.4038772513774403E-3</v>
      </c>
      <c r="S70" s="457">
        <f t="shared" si="65"/>
        <v>8.1960884596611935E-3</v>
      </c>
      <c r="T70" s="457">
        <f t="shared" si="65"/>
        <v>7.8179039471363513E-3</v>
      </c>
      <c r="U70" s="456">
        <f t="shared" si="65"/>
        <v>7.5283241991414059E-3</v>
      </c>
      <c r="V70" s="457">
        <f t="shared" si="65"/>
        <v>7.4913951905170454E-3</v>
      </c>
      <c r="W70" s="457">
        <f>W13/W69/1000000</f>
        <v>6.8433441655186009E-3</v>
      </c>
      <c r="X70" s="457">
        <f t="shared" ref="X70:AA70" si="66">X13/X69/1000000</f>
        <v>7.0113099230667136E-3</v>
      </c>
      <c r="Y70" s="672">
        <f t="shared" si="66"/>
        <v>7.9950891294687191E-3</v>
      </c>
      <c r="Z70" s="456">
        <f t="shared" si="66"/>
        <v>8.3613971990311505E-3</v>
      </c>
      <c r="AA70" s="456">
        <f t="shared" si="66"/>
        <v>9.0085840617927602E-3</v>
      </c>
      <c r="AB70" s="598" t="e">
        <f t="shared" si="65"/>
        <v>#DIV/0!</v>
      </c>
    </row>
    <row r="71" spans="4:28" x14ac:dyDescent="0.2">
      <c r="D71" s="58"/>
      <c r="E71" s="218" t="s">
        <v>170</v>
      </c>
      <c r="F71" s="218"/>
      <c r="G71" s="218"/>
      <c r="H71" s="219"/>
      <c r="I71" s="220"/>
      <c r="J71" s="462" t="s">
        <v>82</v>
      </c>
      <c r="K71" s="465" t="s">
        <v>82</v>
      </c>
      <c r="L71" s="458" t="s">
        <v>82</v>
      </c>
      <c r="M71" s="458" t="s">
        <v>82</v>
      </c>
      <c r="N71" s="456">
        <f t="shared" ref="N71:T71" si="67">N19/1000000/N69</f>
        <v>1.5291664290436983E-4</v>
      </c>
      <c r="O71" s="457">
        <f t="shared" si="67"/>
        <v>1.4504140411424418E-4</v>
      </c>
      <c r="P71" s="457">
        <f t="shared" si="67"/>
        <v>1.6528276064908256E-4</v>
      </c>
      <c r="Q71" s="457">
        <f t="shared" si="67"/>
        <v>1.9009250052492589E-4</v>
      </c>
      <c r="R71" s="457">
        <f t="shared" si="67"/>
        <v>1.825585007021993E-4</v>
      </c>
      <c r="S71" s="457">
        <f t="shared" si="67"/>
        <v>1.5994520881240775E-4</v>
      </c>
      <c r="T71" s="457">
        <f t="shared" si="67"/>
        <v>1.616415835888972E-4</v>
      </c>
      <c r="U71" s="456">
        <f t="shared" ref="U71:AB71" si="68">U19/1000000/U69</f>
        <v>1.567193498615718E-4</v>
      </c>
      <c r="V71" s="457">
        <f t="shared" si="68"/>
        <v>1.42647594335938E-4</v>
      </c>
      <c r="W71" s="457">
        <f t="shared" si="68"/>
        <v>1.4109486347847582E-4</v>
      </c>
      <c r="X71" s="457">
        <f t="shared" si="68"/>
        <v>1.4720581825148778E-4</v>
      </c>
      <c r="Y71" s="672">
        <f t="shared" si="68"/>
        <v>1.6286380947890889E-4</v>
      </c>
      <c r="Z71" s="456">
        <f t="shared" ref="Z71:AA71" si="69">Z19/1000000/Z69</f>
        <v>1.8446155013300476E-4</v>
      </c>
      <c r="AA71" s="456">
        <f t="shared" si="69"/>
        <v>2.1696184013804089E-4</v>
      </c>
      <c r="AB71" s="598" t="e">
        <f t="shared" si="68"/>
        <v>#DIV/0!</v>
      </c>
    </row>
    <row r="72" spans="4:28" ht="13.5" thickBot="1" x14ac:dyDescent="0.25">
      <c r="D72" s="37"/>
      <c r="E72" s="38" t="s">
        <v>171</v>
      </c>
      <c r="F72" s="38"/>
      <c r="G72" s="38"/>
      <c r="H72" s="39"/>
      <c r="I72" s="40"/>
      <c r="J72" s="304">
        <f t="shared" ref="J72:T72" si="70">J25/J69/1000000</f>
        <v>2.5446284318295364E-4</v>
      </c>
      <c r="K72" s="466">
        <f t="shared" si="70"/>
        <v>2.5137043032907522E-4</v>
      </c>
      <c r="L72" s="221">
        <f t="shared" si="70"/>
        <v>5.5849784956745977E-3</v>
      </c>
      <c r="M72" s="221">
        <f t="shared" si="70"/>
        <v>2.067480199627559E-4</v>
      </c>
      <c r="N72" s="221">
        <f t="shared" si="70"/>
        <v>1.8511965130229104E-4</v>
      </c>
      <c r="O72" s="304">
        <f t="shared" si="70"/>
        <v>1.695932325029317E-4</v>
      </c>
      <c r="P72" s="304">
        <f t="shared" si="70"/>
        <v>1.7960059372955844E-4</v>
      </c>
      <c r="Q72" s="304">
        <f t="shared" si="70"/>
        <v>1.7608326536215849E-4</v>
      </c>
      <c r="R72" s="304">
        <f t="shared" si="70"/>
        <v>1.651663163975006E-4</v>
      </c>
      <c r="S72" s="304">
        <f t="shared" si="70"/>
        <v>1.3475251096329181E-4</v>
      </c>
      <c r="T72" s="304">
        <f t="shared" si="70"/>
        <v>1.4620609477058793E-4</v>
      </c>
      <c r="U72" s="221">
        <f t="shared" ref="U72:AB72" si="71">U25/U69/1000000</f>
        <v>1.4685293719512014E-4</v>
      </c>
      <c r="V72" s="304">
        <f t="shared" si="71"/>
        <v>1.1885860189656473E-4</v>
      </c>
      <c r="W72" s="304">
        <f t="shared" si="71"/>
        <v>1.0066378604469919E-4</v>
      </c>
      <c r="X72" s="304">
        <f>X25/X69/1000000</f>
        <v>9.5508969177031416E-5</v>
      </c>
      <c r="Y72" s="673">
        <f t="shared" si="71"/>
        <v>1.5024002687304277E-4</v>
      </c>
      <c r="Z72" s="221">
        <f t="shared" ref="Z72:AA72" si="72">Z25/Z69/1000000</f>
        <v>1.3428242422244599E-4</v>
      </c>
      <c r="AA72" s="221">
        <f t="shared" si="72"/>
        <v>1.2464362861870629E-4</v>
      </c>
      <c r="AB72" s="599" t="e">
        <f t="shared" si="71"/>
        <v>#DIV/0!</v>
      </c>
    </row>
    <row r="73" spans="4:28" ht="15.75" thickBot="1" x14ac:dyDescent="0.25">
      <c r="D73" s="73" t="s">
        <v>178</v>
      </c>
      <c r="E73" s="74"/>
      <c r="F73" s="74"/>
      <c r="G73" s="74"/>
      <c r="H73" s="74"/>
      <c r="I73" s="74"/>
      <c r="J73" s="108"/>
      <c r="K73" s="108"/>
      <c r="L73" s="108"/>
      <c r="M73" s="109"/>
      <c r="N73" s="139"/>
      <c r="O73" s="108"/>
      <c r="P73" s="108"/>
      <c r="Q73" s="108"/>
      <c r="R73" s="108"/>
      <c r="S73" s="108"/>
      <c r="T73" s="108"/>
      <c r="U73" s="481"/>
      <c r="V73" s="491"/>
      <c r="W73" s="491"/>
      <c r="X73" s="491"/>
      <c r="Y73" s="481"/>
      <c r="Z73" s="481"/>
      <c r="AA73" s="481"/>
      <c r="AB73" s="109"/>
    </row>
    <row r="74" spans="4:28" ht="15" x14ac:dyDescent="0.2">
      <c r="D74" s="90"/>
      <c r="E74" s="91" t="s">
        <v>11</v>
      </c>
      <c r="F74" s="91"/>
      <c r="G74" s="91"/>
      <c r="H74" s="92"/>
      <c r="I74" s="93"/>
      <c r="J74" s="88">
        <v>2488853.9610000001</v>
      </c>
      <c r="K74" s="88">
        <v>2662863.3559999997</v>
      </c>
      <c r="L74" s="88">
        <v>2839042.4190000002</v>
      </c>
      <c r="M74" s="88">
        <v>3137995.727</v>
      </c>
      <c r="N74" s="88">
        <v>3277006.9</v>
      </c>
      <c r="O74" s="126" t="s">
        <v>41</v>
      </c>
      <c r="P74" s="126" t="s">
        <v>82</v>
      </c>
      <c r="Q74" s="126" t="s">
        <v>82</v>
      </c>
      <c r="R74" s="126" t="s">
        <v>82</v>
      </c>
      <c r="S74" s="126" t="s">
        <v>82</v>
      </c>
      <c r="T74" s="126" t="s">
        <v>82</v>
      </c>
      <c r="U74" s="88" t="s">
        <v>82</v>
      </c>
      <c r="V74" s="126" t="s">
        <v>82</v>
      </c>
      <c r="W74" s="126" t="s">
        <v>82</v>
      </c>
      <c r="X74" s="126" t="s">
        <v>82</v>
      </c>
      <c r="Y74" s="99" t="s">
        <v>82</v>
      </c>
      <c r="Z74" s="88" t="s">
        <v>82</v>
      </c>
      <c r="AA74" s="88" t="s">
        <v>82</v>
      </c>
      <c r="AB74" s="513" t="s">
        <v>82</v>
      </c>
    </row>
    <row r="75" spans="4:28" ht="15" x14ac:dyDescent="0.2">
      <c r="D75" s="115"/>
      <c r="E75" s="140" t="s">
        <v>196</v>
      </c>
      <c r="F75" s="140"/>
      <c r="G75" s="140"/>
      <c r="H75" s="141"/>
      <c r="I75" s="142"/>
      <c r="J75" s="398">
        <v>2145789.9700000002</v>
      </c>
      <c r="K75" s="398">
        <v>2297292.7919999999</v>
      </c>
      <c r="L75" s="398">
        <v>2453251.9220000003</v>
      </c>
      <c r="M75" s="398">
        <v>2718042.165</v>
      </c>
      <c r="N75" s="398">
        <v>2828901.9</v>
      </c>
      <c r="O75" s="681" t="s">
        <v>41</v>
      </c>
      <c r="P75" s="681" t="s">
        <v>82</v>
      </c>
      <c r="Q75" s="681" t="s">
        <v>82</v>
      </c>
      <c r="R75" s="681" t="s">
        <v>82</v>
      </c>
      <c r="S75" s="681" t="s">
        <v>82</v>
      </c>
      <c r="T75" s="681" t="s">
        <v>82</v>
      </c>
      <c r="U75" s="398" t="s">
        <v>82</v>
      </c>
      <c r="V75" s="681" t="s">
        <v>82</v>
      </c>
      <c r="W75" s="681" t="s">
        <v>82</v>
      </c>
      <c r="X75" s="681" t="s">
        <v>82</v>
      </c>
      <c r="Y75" s="683" t="s">
        <v>82</v>
      </c>
      <c r="Z75" s="398" t="s">
        <v>82</v>
      </c>
      <c r="AA75" s="398" t="s">
        <v>82</v>
      </c>
      <c r="AB75" s="682" t="s">
        <v>82</v>
      </c>
    </row>
    <row r="76" spans="4:28" ht="15" x14ac:dyDescent="0.2">
      <c r="D76" s="58"/>
      <c r="E76" s="218" t="s">
        <v>179</v>
      </c>
      <c r="F76" s="218"/>
      <c r="G76" s="218"/>
      <c r="H76" s="219"/>
      <c r="I76" s="220"/>
      <c r="J76" s="146" t="s">
        <v>82</v>
      </c>
      <c r="K76" s="146" t="s">
        <v>82</v>
      </c>
      <c r="L76" s="146" t="s">
        <v>82</v>
      </c>
      <c r="M76" s="146" t="s">
        <v>82</v>
      </c>
      <c r="N76" s="146">
        <v>23879.274000000001</v>
      </c>
      <c r="O76" s="305" t="s">
        <v>41</v>
      </c>
      <c r="P76" s="305" t="s">
        <v>82</v>
      </c>
      <c r="Q76" s="305" t="s">
        <v>82</v>
      </c>
      <c r="R76" s="305" t="s">
        <v>82</v>
      </c>
      <c r="S76" s="305" t="s">
        <v>82</v>
      </c>
      <c r="T76" s="305" t="s">
        <v>82</v>
      </c>
      <c r="U76" s="146" t="s">
        <v>82</v>
      </c>
      <c r="V76" s="305" t="s">
        <v>82</v>
      </c>
      <c r="W76" s="305" t="s">
        <v>82</v>
      </c>
      <c r="X76" s="305" t="s">
        <v>82</v>
      </c>
      <c r="Y76" s="684" t="s">
        <v>82</v>
      </c>
      <c r="Z76" s="146" t="s">
        <v>82</v>
      </c>
      <c r="AA76" s="146" t="s">
        <v>82</v>
      </c>
      <c r="AB76" s="600" t="s">
        <v>82</v>
      </c>
    </row>
    <row r="77" spans="4:28" x14ac:dyDescent="0.2">
      <c r="D77" s="216"/>
      <c r="E77" s="66" t="s">
        <v>172</v>
      </c>
      <c r="F77" s="66"/>
      <c r="G77" s="66"/>
      <c r="H77" s="67"/>
      <c r="I77" s="31"/>
      <c r="J77" s="32">
        <v>172818.07699999999</v>
      </c>
      <c r="K77" s="32">
        <v>188611.54300000001</v>
      </c>
      <c r="L77" s="32">
        <v>199595.91099999999</v>
      </c>
      <c r="M77" s="32">
        <v>225920.80100000001</v>
      </c>
      <c r="N77" s="32">
        <v>217632.935</v>
      </c>
      <c r="O77" s="300" t="s">
        <v>41</v>
      </c>
      <c r="P77" s="300" t="s">
        <v>82</v>
      </c>
      <c r="Q77" s="300" t="s">
        <v>82</v>
      </c>
      <c r="R77" s="300" t="s">
        <v>82</v>
      </c>
      <c r="S77" s="300" t="s">
        <v>82</v>
      </c>
      <c r="T77" s="300" t="s">
        <v>82</v>
      </c>
      <c r="U77" s="32" t="s">
        <v>82</v>
      </c>
      <c r="V77" s="300" t="s">
        <v>82</v>
      </c>
      <c r="W77" s="300" t="s">
        <v>82</v>
      </c>
      <c r="X77" s="300" t="s">
        <v>82</v>
      </c>
      <c r="Y77" s="102" t="s">
        <v>82</v>
      </c>
      <c r="Z77" s="32" t="s">
        <v>82</v>
      </c>
      <c r="AA77" s="32" t="s">
        <v>82</v>
      </c>
      <c r="AB77" s="511" t="s">
        <v>82</v>
      </c>
    </row>
    <row r="78" spans="4:28" ht="15" x14ac:dyDescent="0.2">
      <c r="D78" s="80"/>
      <c r="E78" s="222" t="s">
        <v>302</v>
      </c>
      <c r="F78" s="222"/>
      <c r="G78" s="222"/>
      <c r="H78" s="223"/>
      <c r="I78" s="224"/>
      <c r="J78" s="225">
        <v>343063.99100000004</v>
      </c>
      <c r="K78" s="225">
        <v>365570.56399999995</v>
      </c>
      <c r="L78" s="225">
        <v>385790.49699999997</v>
      </c>
      <c r="M78" s="225">
        <v>419953.56200000003</v>
      </c>
      <c r="N78" s="225">
        <v>448105</v>
      </c>
      <c r="O78" s="306">
        <v>486414.467</v>
      </c>
      <c r="P78" s="306">
        <v>489493.2</v>
      </c>
      <c r="Q78" s="306">
        <v>498474</v>
      </c>
      <c r="R78" s="306">
        <v>507128</v>
      </c>
      <c r="S78" s="306">
        <v>524860</v>
      </c>
      <c r="T78" s="306">
        <v>545005</v>
      </c>
      <c r="U78" s="225">
        <v>554173</v>
      </c>
      <c r="V78" s="306">
        <v>568647</v>
      </c>
      <c r="W78" s="306">
        <v>490323</v>
      </c>
      <c r="X78" s="306">
        <v>633058.54399999999</v>
      </c>
      <c r="Y78" s="685">
        <v>697907.4</v>
      </c>
      <c r="Z78" s="225">
        <v>691333.4</v>
      </c>
      <c r="AA78" s="225">
        <v>376461.5</v>
      </c>
      <c r="AB78" s="601"/>
    </row>
    <row r="79" spans="4:28" ht="15" x14ac:dyDescent="0.2">
      <c r="D79" s="121"/>
      <c r="E79" s="111" t="s">
        <v>179</v>
      </c>
      <c r="F79" s="111"/>
      <c r="G79" s="111"/>
      <c r="H79" s="112"/>
      <c r="I79" s="113"/>
      <c r="J79" s="149" t="s">
        <v>82</v>
      </c>
      <c r="K79" s="149" t="s">
        <v>82</v>
      </c>
      <c r="L79" s="149" t="s">
        <v>82</v>
      </c>
      <c r="M79" s="149" t="s">
        <v>82</v>
      </c>
      <c r="N79" s="149">
        <v>23333</v>
      </c>
      <c r="O79" s="307">
        <v>24894</v>
      </c>
      <c r="P79" s="307">
        <v>27969</v>
      </c>
      <c r="Q79" s="307">
        <v>29782</v>
      </c>
      <c r="R79" s="307">
        <v>30272</v>
      </c>
      <c r="S79" s="307">
        <v>32701</v>
      </c>
      <c r="T79" s="307">
        <v>36820</v>
      </c>
      <c r="U79" s="149">
        <v>38664</v>
      </c>
      <c r="V79" s="307">
        <v>39520</v>
      </c>
      <c r="W79" s="307">
        <v>38817</v>
      </c>
      <c r="X79" s="307">
        <v>36487.271000000001</v>
      </c>
      <c r="Y79" s="152">
        <v>41436.175000000003</v>
      </c>
      <c r="Z79" s="149">
        <v>47379.023999999998</v>
      </c>
      <c r="AA79" s="149">
        <v>55912.434000000001</v>
      </c>
      <c r="AB79" s="509"/>
    </row>
    <row r="80" spans="4:28" ht="13.5" thickBot="1" x14ac:dyDescent="0.25">
      <c r="D80" s="226"/>
      <c r="E80" s="38" t="s">
        <v>172</v>
      </c>
      <c r="F80" s="38"/>
      <c r="G80" s="38"/>
      <c r="H80" s="39"/>
      <c r="I80" s="40"/>
      <c r="J80" s="60">
        <v>53408</v>
      </c>
      <c r="K80" s="60">
        <v>52340</v>
      </c>
      <c r="L80" s="60">
        <v>60109</v>
      </c>
      <c r="M80" s="60">
        <v>65136</v>
      </c>
      <c r="N80" s="60">
        <v>53508</v>
      </c>
      <c r="O80" s="308">
        <v>52595</v>
      </c>
      <c r="P80" s="308">
        <v>49921</v>
      </c>
      <c r="Q80" s="308">
        <v>51957</v>
      </c>
      <c r="R80" s="308">
        <v>56549</v>
      </c>
      <c r="S80" s="308">
        <v>58208</v>
      </c>
      <c r="T80" s="308">
        <v>60509</v>
      </c>
      <c r="U80" s="60">
        <v>58500</v>
      </c>
      <c r="V80" s="308">
        <v>61123</v>
      </c>
      <c r="W80" s="308">
        <v>66136</v>
      </c>
      <c r="X80" s="308">
        <v>62055.887000000002</v>
      </c>
      <c r="Y80" s="101">
        <v>62552.843999999997</v>
      </c>
      <c r="Z80" s="60">
        <v>56945.120000000003</v>
      </c>
      <c r="AA80" s="60">
        <v>77149.817999999999</v>
      </c>
      <c r="AB80" s="512"/>
    </row>
    <row r="81" spans="4:28" ht="13.5" x14ac:dyDescent="0.25">
      <c r="D81" s="52" t="s">
        <v>67</v>
      </c>
      <c r="E81" s="53"/>
      <c r="F81" s="53"/>
      <c r="G81" s="53"/>
      <c r="H81" s="53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61"/>
      <c r="Z81" s="425"/>
      <c r="AA81" s="425"/>
      <c r="AB81" s="61" t="s">
        <v>303</v>
      </c>
    </row>
    <row r="82" spans="4:28" ht="12.75" customHeight="1" x14ac:dyDescent="0.2">
      <c r="D82" s="42" t="s">
        <v>40</v>
      </c>
      <c r="E82" s="794" t="s">
        <v>197</v>
      </c>
      <c r="F82" s="794"/>
      <c r="G82" s="794"/>
      <c r="H82" s="794"/>
      <c r="I82" s="794"/>
      <c r="J82" s="794"/>
      <c r="K82" s="794"/>
      <c r="L82" s="794"/>
      <c r="M82" s="794"/>
      <c r="N82" s="794"/>
      <c r="O82" s="794"/>
      <c r="P82" s="794"/>
      <c r="Q82" s="794"/>
      <c r="R82" s="794"/>
      <c r="S82" s="794"/>
      <c r="T82" s="794"/>
      <c r="U82" s="794"/>
      <c r="V82" s="794"/>
      <c r="W82" s="794"/>
      <c r="X82" s="794"/>
      <c r="Y82" s="794"/>
      <c r="Z82" s="417"/>
      <c r="AA82" s="417"/>
      <c r="AB82" s="419"/>
    </row>
    <row r="83" spans="4:28" ht="12.75" customHeight="1" x14ac:dyDescent="0.2">
      <c r="D83" s="42" t="s">
        <v>86</v>
      </c>
      <c r="E83" s="794" t="s">
        <v>198</v>
      </c>
      <c r="F83" s="794"/>
      <c r="G83" s="794"/>
      <c r="H83" s="794"/>
      <c r="I83" s="794"/>
      <c r="J83" s="794"/>
      <c r="K83" s="794"/>
      <c r="L83" s="794"/>
      <c r="M83" s="794"/>
      <c r="N83" s="794"/>
      <c r="O83" s="794"/>
      <c r="P83" s="794"/>
      <c r="Q83" s="794"/>
      <c r="R83" s="794"/>
      <c r="S83" s="794"/>
      <c r="T83" s="794"/>
      <c r="U83" s="794"/>
      <c r="V83" s="794"/>
      <c r="W83" s="794"/>
      <c r="X83" s="794"/>
      <c r="Y83" s="794"/>
      <c r="Z83" s="417"/>
      <c r="AA83" s="417"/>
      <c r="AB83" s="419"/>
    </row>
    <row r="84" spans="4:28" ht="12.75" customHeight="1" x14ac:dyDescent="0.2">
      <c r="D84" s="42" t="s">
        <v>173</v>
      </c>
      <c r="E84" s="794" t="s">
        <v>182</v>
      </c>
      <c r="F84" s="794"/>
      <c r="G84" s="794"/>
      <c r="H84" s="794"/>
      <c r="I84" s="794"/>
      <c r="J84" s="794"/>
      <c r="K84" s="794"/>
      <c r="L84" s="794"/>
      <c r="M84" s="794"/>
      <c r="N84" s="794"/>
      <c r="O84" s="794"/>
      <c r="P84" s="794"/>
      <c r="Q84" s="794"/>
      <c r="R84" s="794"/>
      <c r="S84" s="794"/>
      <c r="T84" s="794"/>
      <c r="U84" s="794"/>
      <c r="V84" s="794"/>
      <c r="W84" s="794"/>
      <c r="X84" s="794"/>
      <c r="Y84" s="794"/>
      <c r="Z84" s="794"/>
      <c r="AA84" s="794"/>
      <c r="AB84" s="794"/>
    </row>
    <row r="85" spans="4:28" x14ac:dyDescent="0.2">
      <c r="D85" s="42"/>
      <c r="E85" s="794"/>
      <c r="F85" s="794"/>
      <c r="G85" s="794"/>
      <c r="H85" s="794"/>
      <c r="I85" s="794"/>
      <c r="J85" s="794"/>
      <c r="K85" s="794"/>
      <c r="L85" s="794"/>
      <c r="M85" s="794"/>
      <c r="N85" s="794"/>
      <c r="O85" s="794"/>
      <c r="P85" s="794"/>
      <c r="Q85" s="794"/>
      <c r="R85" s="794"/>
      <c r="S85" s="794"/>
      <c r="T85" s="794"/>
      <c r="U85" s="794"/>
      <c r="V85" s="794"/>
      <c r="W85" s="794"/>
      <c r="X85" s="794"/>
      <c r="Y85" s="794"/>
      <c r="Z85" s="794"/>
      <c r="AA85" s="794"/>
      <c r="AB85" s="794"/>
    </row>
    <row r="86" spans="4:28" ht="13.5" customHeight="1" x14ac:dyDescent="0.2">
      <c r="D86" s="298" t="s">
        <v>186</v>
      </c>
      <c r="E86" s="878" t="s">
        <v>203</v>
      </c>
      <c r="F86" s="878"/>
      <c r="G86" s="878"/>
      <c r="H86" s="878"/>
      <c r="I86" s="878"/>
      <c r="J86" s="878"/>
      <c r="K86" s="878"/>
      <c r="L86" s="878"/>
      <c r="M86" s="878"/>
      <c r="N86" s="878"/>
      <c r="O86" s="878"/>
      <c r="P86" s="878"/>
      <c r="Q86" s="878"/>
      <c r="R86" s="878"/>
      <c r="S86" s="878"/>
      <c r="T86" s="878"/>
      <c r="U86" s="878"/>
      <c r="V86" s="878"/>
      <c r="W86" s="878"/>
      <c r="X86" s="878"/>
      <c r="Y86" s="878"/>
      <c r="Z86" s="878"/>
      <c r="AA86" s="878"/>
      <c r="AB86" s="878"/>
    </row>
    <row r="87" spans="4:28" ht="12.75" customHeight="1" x14ac:dyDescent="0.2">
      <c r="D87" s="298" t="s">
        <v>195</v>
      </c>
      <c r="E87" s="878" t="s">
        <v>10</v>
      </c>
      <c r="F87" s="878"/>
      <c r="G87" s="878"/>
      <c r="H87" s="878"/>
      <c r="I87" s="878"/>
      <c r="J87" s="878"/>
      <c r="K87" s="878"/>
      <c r="L87" s="878"/>
      <c r="M87" s="878"/>
      <c r="N87" s="878"/>
      <c r="O87" s="878"/>
      <c r="P87" s="878"/>
      <c r="Q87" s="878"/>
      <c r="R87" s="878"/>
      <c r="S87" s="878"/>
      <c r="T87" s="878"/>
      <c r="U87" s="878"/>
      <c r="V87" s="878"/>
      <c r="W87" s="878"/>
      <c r="X87" s="878"/>
      <c r="Y87" s="878"/>
      <c r="Z87" s="776"/>
      <c r="AA87" s="776"/>
      <c r="AB87" s="419"/>
    </row>
    <row r="88" spans="4:28" ht="25.5" customHeight="1" x14ac:dyDescent="0.2">
      <c r="D88" s="298" t="s">
        <v>299</v>
      </c>
      <c r="E88" s="878" t="s">
        <v>300</v>
      </c>
      <c r="F88" s="878"/>
      <c r="G88" s="878"/>
      <c r="H88" s="878"/>
      <c r="I88" s="878"/>
      <c r="J88" s="878"/>
      <c r="K88" s="878"/>
      <c r="L88" s="878"/>
      <c r="M88" s="878"/>
      <c r="N88" s="878"/>
      <c r="O88" s="878"/>
      <c r="P88" s="878"/>
      <c r="Q88" s="878"/>
      <c r="R88" s="878"/>
      <c r="S88" s="878"/>
      <c r="T88" s="878"/>
      <c r="U88" s="878"/>
      <c r="V88" s="878"/>
      <c r="W88" s="878"/>
      <c r="X88" s="878"/>
      <c r="Y88" s="878"/>
      <c r="Z88" s="878"/>
      <c r="AA88" s="878"/>
      <c r="AB88" s="878"/>
    </row>
  </sheetData>
  <mergeCells count="46">
    <mergeCell ref="E32:E33"/>
    <mergeCell ref="L7:L10"/>
    <mergeCell ref="E86:AB86"/>
    <mergeCell ref="E40:E41"/>
    <mergeCell ref="E34:E35"/>
    <mergeCell ref="E70:I70"/>
    <mergeCell ref="E56:E57"/>
    <mergeCell ref="E64:E65"/>
    <mergeCell ref="E58:E59"/>
    <mergeCell ref="E84:AB85"/>
    <mergeCell ref="E52:E53"/>
    <mergeCell ref="E50:E51"/>
    <mergeCell ref="E44:E45"/>
    <mergeCell ref="E46:E47"/>
    <mergeCell ref="E68:I68"/>
    <mergeCell ref="M7:M10"/>
    <mergeCell ref="AB7:AB10"/>
    <mergeCell ref="E26:E27"/>
    <mergeCell ref="P7:P10"/>
    <mergeCell ref="N7:N10"/>
    <mergeCell ref="E16:E17"/>
    <mergeCell ref="W7:W10"/>
    <mergeCell ref="T7:T10"/>
    <mergeCell ref="Q7:Q10"/>
    <mergeCell ref="O7:O10"/>
    <mergeCell ref="V7:V10"/>
    <mergeCell ref="X7:X10"/>
    <mergeCell ref="R7:R10"/>
    <mergeCell ref="Z7:Z10"/>
    <mergeCell ref="AA7:AA10"/>
    <mergeCell ref="E88:AB88"/>
    <mergeCell ref="E82:Y82"/>
    <mergeCell ref="E83:Y83"/>
    <mergeCell ref="E87:Y87"/>
    <mergeCell ref="Y7:Y10"/>
    <mergeCell ref="U7:U10"/>
    <mergeCell ref="S7:S10"/>
    <mergeCell ref="K7:K10"/>
    <mergeCell ref="E38:E39"/>
    <mergeCell ref="E28:E29"/>
    <mergeCell ref="E14:E15"/>
    <mergeCell ref="J7:J10"/>
    <mergeCell ref="D7:I11"/>
    <mergeCell ref="E20:E21"/>
    <mergeCell ref="E22:E23"/>
    <mergeCell ref="E62:E63"/>
  </mergeCells>
  <phoneticPr fontId="0" type="noConversion"/>
  <conditionalFormatting sqref="D6">
    <cfRule type="cellIs" dxfId="11" priority="2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10" priority="1" stopIfTrue="1">
      <formula>AC6=" "</formula>
    </cfRule>
  </conditionalFormatting>
  <printOptions horizontalCentered="1"/>
  <pageMargins left="0.70866141732283472" right="0.36" top="0.70866141732283472" bottom="0.70866141732283472" header="0.51181102362204722" footer="0.51181102362204722"/>
  <pageSetup paperSize="9" scale="80" orientation="portrait" r:id="rId1"/>
  <headerFooter alignWithMargins="0"/>
  <rowBreaks count="1" manualBreakCount="1">
    <brk id="65" min="3" max="15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List16"/>
  <dimension ref="C1:AC39"/>
  <sheetViews>
    <sheetView showGridLines="0" showOutlineSymbols="0" topLeftCell="C3" zoomScale="90" zoomScaleNormal="90" workbookViewId="0"/>
  </sheetViews>
  <sheetFormatPr defaultColWidth="9.140625" defaultRowHeight="12.75" x14ac:dyDescent="0.2"/>
  <cols>
    <col min="1" max="2" width="0" style="44" hidden="1" customWidth="1"/>
    <col min="3" max="3" width="1.7109375" style="44" customWidth="1"/>
    <col min="4" max="4" width="1.140625" style="44" customWidth="1"/>
    <col min="5" max="5" width="2.140625" style="44" customWidth="1"/>
    <col min="6" max="6" width="1.7109375" style="44" customWidth="1"/>
    <col min="7" max="21" width="8.140625" style="44" customWidth="1"/>
    <col min="22" max="27" width="1.7109375" style="44" customWidth="1"/>
    <col min="28" max="16384" width="9.140625" style="44"/>
  </cols>
  <sheetData>
    <row r="1" spans="3:29" hidden="1" x14ac:dyDescent="0.2"/>
    <row r="2" spans="3:29" hidden="1" x14ac:dyDescent="0.2"/>
    <row r="3" spans="3:29" ht="9" customHeight="1" x14ac:dyDescent="0.2">
      <c r="C3" s="43"/>
    </row>
    <row r="4" spans="3:29" s="45" customFormat="1" ht="15.75" x14ac:dyDescent="0.2">
      <c r="D4" s="15" t="s">
        <v>231</v>
      </c>
      <c r="E4" s="46"/>
      <c r="F4" s="46"/>
      <c r="G4" s="46"/>
      <c r="H4" s="15" t="s">
        <v>330</v>
      </c>
      <c r="I4" s="15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</row>
    <row r="5" spans="3:29" s="45" customFormat="1" ht="15.75" x14ac:dyDescent="0.2">
      <c r="D5" s="296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</row>
    <row r="6" spans="3:29" s="48" customFormat="1" ht="21" customHeight="1" x14ac:dyDescent="0.2">
      <c r="D6" s="419"/>
      <c r="E6" s="420"/>
      <c r="F6" s="420"/>
      <c r="G6" s="420"/>
      <c r="H6" s="420"/>
      <c r="I6" s="421"/>
      <c r="J6" s="421"/>
      <c r="K6" s="421"/>
      <c r="L6" s="421"/>
      <c r="M6" s="421"/>
      <c r="N6" s="421"/>
      <c r="O6" s="421"/>
      <c r="P6" s="421"/>
      <c r="Q6" s="422"/>
      <c r="R6" s="422"/>
      <c r="S6" s="422"/>
      <c r="T6" s="422"/>
      <c r="U6" s="422"/>
    </row>
    <row r="7" spans="3:29" ht="13.5" customHeight="1" x14ac:dyDescent="0.2">
      <c r="D7" s="436"/>
      <c r="E7" s="436"/>
      <c r="F7" s="436"/>
      <c r="G7" s="436"/>
      <c r="H7" s="436"/>
      <c r="I7" s="436"/>
      <c r="J7" s="437"/>
      <c r="K7" s="437"/>
      <c r="L7" s="437"/>
      <c r="M7" s="437"/>
      <c r="N7" s="437"/>
      <c r="O7" s="437"/>
      <c r="P7" s="437"/>
      <c r="Q7" s="437"/>
      <c r="R7" s="437"/>
      <c r="S7" s="437"/>
      <c r="T7" s="437"/>
      <c r="U7" s="437"/>
    </row>
    <row r="8" spans="3:29" ht="13.5" customHeight="1" x14ac:dyDescent="0.2">
      <c r="D8" s="436"/>
      <c r="E8" s="436"/>
      <c r="F8" s="436"/>
      <c r="G8" s="436"/>
      <c r="H8" s="436"/>
      <c r="I8" s="436"/>
      <c r="J8" s="437"/>
      <c r="K8" s="437"/>
      <c r="L8" s="437"/>
      <c r="M8" s="437"/>
      <c r="N8" s="437"/>
      <c r="O8" s="437"/>
      <c r="P8" s="437"/>
      <c r="Q8" s="437"/>
      <c r="R8" s="437"/>
      <c r="S8" s="437"/>
      <c r="T8" s="437"/>
      <c r="U8" s="437"/>
    </row>
    <row r="9" spans="3:29" ht="13.5" customHeight="1" x14ac:dyDescent="0.2">
      <c r="D9" s="436"/>
      <c r="E9" s="436"/>
      <c r="F9" s="436"/>
      <c r="G9" s="436"/>
      <c r="H9" s="436"/>
      <c r="I9" s="436"/>
      <c r="J9" s="437"/>
      <c r="K9" s="437"/>
      <c r="L9" s="437"/>
      <c r="M9" s="437"/>
      <c r="N9" s="437"/>
      <c r="O9" s="437"/>
      <c r="P9" s="437"/>
      <c r="Q9" s="437"/>
      <c r="R9" s="437"/>
      <c r="S9" s="437"/>
      <c r="T9" s="437"/>
      <c r="U9" s="437"/>
    </row>
    <row r="10" spans="3:29" ht="13.5" customHeight="1" x14ac:dyDescent="0.2">
      <c r="D10" s="436"/>
      <c r="E10" s="436"/>
      <c r="F10" s="436"/>
      <c r="G10" s="436"/>
      <c r="H10" s="436"/>
      <c r="I10" s="436"/>
      <c r="J10" s="437"/>
      <c r="K10" s="437" t="s">
        <v>249</v>
      </c>
      <c r="L10" s="437" t="s">
        <v>255</v>
      </c>
      <c r="M10" s="437" t="s">
        <v>258</v>
      </c>
      <c r="N10" s="437" t="s">
        <v>262</v>
      </c>
      <c r="O10" s="437" t="s">
        <v>264</v>
      </c>
      <c r="P10" s="437" t="s">
        <v>272</v>
      </c>
      <c r="Q10" s="437" t="s">
        <v>276</v>
      </c>
      <c r="R10" s="437" t="s">
        <v>295</v>
      </c>
      <c r="S10" s="437" t="s">
        <v>296</v>
      </c>
      <c r="T10" s="437" t="s">
        <v>304</v>
      </c>
      <c r="U10" s="437" t="s">
        <v>313</v>
      </c>
    </row>
    <row r="11" spans="3:29" ht="13.5" customHeight="1" x14ac:dyDescent="0.2">
      <c r="D11" s="436"/>
      <c r="E11" s="436"/>
      <c r="F11" s="436"/>
      <c r="G11" s="436"/>
      <c r="H11" s="436"/>
      <c r="I11" s="436"/>
      <c r="J11" s="446" t="s">
        <v>236</v>
      </c>
      <c r="K11" s="501">
        <v>308401</v>
      </c>
      <c r="L11" s="501">
        <v>287863</v>
      </c>
      <c r="M11" s="501">
        <v>272711</v>
      </c>
      <c r="N11" s="501">
        <v>265683</v>
      </c>
      <c r="O11" s="501">
        <v>262810</v>
      </c>
      <c r="P11" s="501">
        <v>263844</v>
      </c>
      <c r="Q11" s="501">
        <v>265064</v>
      </c>
      <c r="R11" s="501">
        <v>266849</v>
      </c>
      <c r="S11" s="501">
        <v>268855</v>
      </c>
      <c r="T11" s="501">
        <v>276135</v>
      </c>
      <c r="U11" s="501">
        <v>287488</v>
      </c>
    </row>
    <row r="12" spans="3:29" ht="13.5" customHeight="1" x14ac:dyDescent="0.2">
      <c r="D12" s="438"/>
      <c r="E12" s="438"/>
      <c r="F12" s="438"/>
      <c r="G12" s="438"/>
      <c r="H12" s="438"/>
      <c r="I12" s="438"/>
      <c r="J12" s="438" t="s">
        <v>237</v>
      </c>
      <c r="K12" s="504">
        <v>101694</v>
      </c>
      <c r="L12" s="504">
        <v>98233</v>
      </c>
      <c r="M12" s="504">
        <v>94638</v>
      </c>
      <c r="N12" s="504">
        <v>91601</v>
      </c>
      <c r="O12" s="504">
        <v>88543</v>
      </c>
      <c r="P12" s="504">
        <v>85985</v>
      </c>
      <c r="Q12" s="504">
        <v>83763</v>
      </c>
      <c r="R12" s="504">
        <v>82963</v>
      </c>
      <c r="S12" s="504">
        <v>85074</v>
      </c>
      <c r="T12" s="504">
        <v>86793</v>
      </c>
      <c r="U12" s="504">
        <v>87415</v>
      </c>
    </row>
    <row r="13" spans="3:29" ht="13.5" customHeight="1" x14ac:dyDescent="0.2">
      <c r="D13" s="439"/>
      <c r="E13" s="440"/>
      <c r="F13" s="440"/>
      <c r="G13" s="440"/>
      <c r="H13" s="441"/>
      <c r="I13" s="440"/>
      <c r="J13" s="447" t="s">
        <v>238</v>
      </c>
      <c r="K13" s="504">
        <v>1966</v>
      </c>
      <c r="L13" s="504">
        <v>1940</v>
      </c>
      <c r="M13" s="504">
        <v>1933</v>
      </c>
      <c r="N13" s="504">
        <v>2000</v>
      </c>
      <c r="O13" s="504">
        <v>2162</v>
      </c>
      <c r="P13" s="504">
        <v>2369</v>
      </c>
      <c r="Q13" s="504">
        <v>2579</v>
      </c>
      <c r="R13" s="504">
        <v>2690</v>
      </c>
      <c r="S13" s="504">
        <v>2697</v>
      </c>
      <c r="T13" s="504">
        <v>2689</v>
      </c>
      <c r="U13" s="504">
        <v>2725</v>
      </c>
      <c r="AB13" s="148"/>
    </row>
    <row r="14" spans="3:29" ht="13.5" customHeight="1" x14ac:dyDescent="0.2">
      <c r="D14" s="420"/>
      <c r="E14" s="426"/>
      <c r="F14" s="427"/>
      <c r="G14" s="427"/>
      <c r="H14" s="428"/>
      <c r="I14" s="427"/>
      <c r="J14" s="447" t="s">
        <v>239</v>
      </c>
      <c r="K14" s="504">
        <v>417679</v>
      </c>
      <c r="L14" s="504">
        <v>387456</v>
      </c>
      <c r="M14" s="504">
        <v>370835</v>
      </c>
      <c r="N14" s="504">
        <v>364310</v>
      </c>
      <c r="O14" s="504">
        <v>364651</v>
      </c>
      <c r="P14" s="504">
        <v>365542</v>
      </c>
      <c r="Q14" s="504">
        <v>369401</v>
      </c>
      <c r="R14" s="504">
        <v>375247</v>
      </c>
      <c r="S14" s="504">
        <v>383634</v>
      </c>
      <c r="T14" s="504">
        <v>394812</v>
      </c>
      <c r="U14" s="504">
        <v>406410</v>
      </c>
      <c r="AB14" s="148"/>
      <c r="AC14" s="148"/>
    </row>
    <row r="15" spans="3:29" ht="13.5" customHeight="1" x14ac:dyDescent="0.2">
      <c r="D15" s="420"/>
      <c r="E15" s="430"/>
      <c r="F15" s="427"/>
      <c r="G15" s="427"/>
      <c r="H15" s="428"/>
      <c r="I15" s="427"/>
      <c r="J15" s="447" t="s">
        <v>240</v>
      </c>
      <c r="K15" s="494">
        <v>0.98654947938488646</v>
      </c>
      <c r="L15" s="494">
        <v>1.0014969441691444</v>
      </c>
      <c r="M15" s="494">
        <v>0.99581215365324205</v>
      </c>
      <c r="N15" s="494">
        <v>0.98620405698443636</v>
      </c>
      <c r="O15" s="494">
        <v>0.96946121085640791</v>
      </c>
      <c r="P15" s="494">
        <v>0.96349530286533425</v>
      </c>
      <c r="Q15" s="494">
        <v>0.95128600085002479</v>
      </c>
      <c r="R15" s="494">
        <v>0.93938659069892627</v>
      </c>
      <c r="S15" s="494">
        <v>0.9295995662532518</v>
      </c>
      <c r="T15" s="494">
        <v>0.92605341276354314</v>
      </c>
      <c r="U15" s="494">
        <v>0.92917989222706132</v>
      </c>
    </row>
    <row r="16" spans="3:29" ht="13.5" customHeight="1" x14ac:dyDescent="0.2">
      <c r="D16" s="420"/>
      <c r="E16" s="426"/>
      <c r="F16" s="427"/>
      <c r="G16" s="427"/>
      <c r="H16" s="428"/>
      <c r="I16" s="427"/>
      <c r="J16" s="431"/>
      <c r="K16" s="495"/>
      <c r="L16" s="495"/>
      <c r="M16" s="495"/>
      <c r="N16" s="495"/>
      <c r="O16" s="495"/>
      <c r="P16" s="495"/>
      <c r="Q16" s="495"/>
      <c r="R16" s="495"/>
      <c r="S16" s="495"/>
      <c r="T16" s="495"/>
      <c r="U16" s="495"/>
      <c r="AC16" s="148"/>
    </row>
    <row r="17" spans="4:21" ht="13.5" customHeight="1" x14ac:dyDescent="0.2">
      <c r="D17" s="420"/>
      <c r="E17" s="430"/>
      <c r="F17" s="427"/>
      <c r="G17" s="427"/>
      <c r="H17" s="428"/>
      <c r="I17" s="427"/>
      <c r="J17" s="431"/>
      <c r="K17" s="431"/>
      <c r="L17" s="431"/>
      <c r="M17" s="431"/>
      <c r="N17" s="431"/>
      <c r="O17" s="431"/>
      <c r="P17" s="431"/>
      <c r="Q17" s="431"/>
      <c r="R17" s="431"/>
      <c r="S17" s="431"/>
      <c r="T17" s="431"/>
      <c r="U17" s="431"/>
    </row>
    <row r="18" spans="4:21" ht="13.5" customHeight="1" x14ac:dyDescent="0.2">
      <c r="D18" s="438"/>
      <c r="E18" s="438"/>
      <c r="F18" s="438"/>
      <c r="G18" s="438"/>
      <c r="H18" s="438"/>
      <c r="I18" s="438"/>
      <c r="J18" s="438"/>
      <c r="K18" s="438"/>
      <c r="L18" s="438"/>
      <c r="M18" s="438"/>
      <c r="N18" s="438"/>
      <c r="O18" s="438"/>
      <c r="P18" s="438"/>
      <c r="Q18" s="496"/>
      <c r="R18" s="496"/>
      <c r="S18" s="496"/>
      <c r="T18" s="496"/>
      <c r="U18" s="496"/>
    </row>
    <row r="19" spans="4:21" ht="13.5" customHeight="1" x14ac:dyDescent="0.2">
      <c r="D19" s="439"/>
      <c r="E19" s="440"/>
      <c r="F19" s="440"/>
      <c r="G19" s="440"/>
      <c r="H19" s="441"/>
      <c r="I19" s="440"/>
      <c r="J19" s="429"/>
      <c r="K19" s="429"/>
      <c r="L19" s="429"/>
      <c r="M19" s="429"/>
      <c r="N19" s="429"/>
      <c r="O19" s="429"/>
      <c r="P19" s="429"/>
      <c r="Q19" s="429"/>
      <c r="R19" s="429"/>
      <c r="S19" s="429"/>
      <c r="T19" s="429"/>
      <c r="U19" s="429"/>
    </row>
    <row r="20" spans="4:21" ht="13.5" customHeight="1" x14ac:dyDescent="0.2">
      <c r="D20" s="420"/>
      <c r="E20" s="426"/>
      <c r="F20" s="427"/>
      <c r="G20" s="427"/>
      <c r="H20" s="428"/>
      <c r="I20" s="427"/>
      <c r="J20" s="429"/>
      <c r="K20" s="429"/>
      <c r="L20" s="429"/>
      <c r="M20" s="429"/>
      <c r="N20" s="429"/>
      <c r="O20" s="429"/>
      <c r="P20" s="429"/>
      <c r="Q20" s="429"/>
      <c r="R20" s="429"/>
      <c r="S20" s="429"/>
      <c r="T20" s="429"/>
      <c r="U20" s="429"/>
    </row>
    <row r="21" spans="4:21" ht="13.5" customHeight="1" x14ac:dyDescent="0.2">
      <c r="D21" s="420"/>
      <c r="E21" s="430"/>
      <c r="F21" s="427"/>
      <c r="G21" s="427"/>
      <c r="H21" s="428"/>
      <c r="I21" s="427"/>
      <c r="J21" s="429"/>
      <c r="K21" s="429"/>
      <c r="L21" s="429"/>
      <c r="M21" s="429"/>
      <c r="N21" s="429"/>
      <c r="O21" s="429"/>
      <c r="P21" s="429"/>
      <c r="Q21" s="429"/>
      <c r="R21" s="429"/>
      <c r="S21" s="429"/>
      <c r="T21" s="429"/>
      <c r="U21" s="429"/>
    </row>
    <row r="22" spans="4:21" ht="13.5" customHeight="1" x14ac:dyDescent="0.2">
      <c r="D22" s="420"/>
      <c r="E22" s="426"/>
      <c r="F22" s="427"/>
      <c r="G22" s="427"/>
      <c r="H22" s="428"/>
      <c r="I22" s="427"/>
      <c r="J22" s="431"/>
      <c r="K22" s="429"/>
      <c r="L22" s="431"/>
      <c r="M22" s="431"/>
      <c r="N22" s="431"/>
      <c r="O22" s="460"/>
      <c r="P22" s="460"/>
      <c r="Q22" s="460"/>
      <c r="R22" s="460"/>
      <c r="S22" s="460"/>
      <c r="T22" s="460"/>
      <c r="U22" s="460"/>
    </row>
    <row r="23" spans="4:21" ht="13.5" customHeight="1" x14ac:dyDescent="0.2">
      <c r="D23" s="420"/>
      <c r="E23" s="430"/>
      <c r="F23" s="427"/>
      <c r="G23" s="427"/>
      <c r="H23" s="428"/>
      <c r="I23" s="427"/>
      <c r="J23" s="431"/>
      <c r="K23" s="429"/>
      <c r="L23" s="431"/>
      <c r="M23" s="431"/>
      <c r="N23" s="431"/>
      <c r="O23" s="431"/>
      <c r="P23" s="431"/>
      <c r="Q23" s="431"/>
      <c r="R23" s="431"/>
      <c r="S23" s="431"/>
      <c r="T23" s="431"/>
      <c r="U23" s="431"/>
    </row>
    <row r="24" spans="4:21" ht="13.5" customHeight="1" x14ac:dyDescent="0.2">
      <c r="D24" s="438"/>
      <c r="E24" s="438"/>
      <c r="F24" s="438"/>
      <c r="G24" s="438"/>
      <c r="H24" s="438"/>
      <c r="I24" s="438"/>
      <c r="J24" s="438"/>
      <c r="K24" s="438"/>
      <c r="L24" s="438"/>
      <c r="M24" s="438"/>
      <c r="N24" s="438"/>
      <c r="O24" s="438"/>
      <c r="P24" s="438"/>
      <c r="Q24" s="438"/>
      <c r="R24" s="438"/>
      <c r="S24" s="438"/>
      <c r="T24" s="438"/>
      <c r="U24" s="438"/>
    </row>
    <row r="25" spans="4:21" ht="13.5" customHeight="1" x14ac:dyDescent="0.2">
      <c r="D25" s="439"/>
      <c r="E25" s="440"/>
      <c r="F25" s="440"/>
      <c r="G25" s="440"/>
      <c r="H25" s="441"/>
      <c r="I25" s="440"/>
      <c r="J25" s="429"/>
      <c r="K25" s="429"/>
      <c r="L25" s="429"/>
      <c r="M25" s="429"/>
      <c r="N25" s="429"/>
      <c r="O25" s="429"/>
      <c r="P25" s="429"/>
      <c r="Q25" s="429"/>
      <c r="R25" s="429"/>
      <c r="S25" s="429"/>
      <c r="T25" s="429"/>
      <c r="U25" s="429"/>
    </row>
    <row r="26" spans="4:21" ht="13.5" customHeight="1" x14ac:dyDescent="0.2">
      <c r="D26" s="420"/>
      <c r="E26" s="426"/>
      <c r="F26" s="427"/>
      <c r="G26" s="427"/>
      <c r="H26" s="428"/>
      <c r="I26" s="427"/>
      <c r="J26" s="429"/>
      <c r="K26" s="429"/>
      <c r="L26" s="429"/>
      <c r="M26" s="429"/>
      <c r="N26" s="429"/>
      <c r="O26" s="429"/>
      <c r="P26" s="429"/>
      <c r="Q26" s="429"/>
      <c r="R26" s="429"/>
      <c r="S26" s="429"/>
      <c r="T26" s="429"/>
      <c r="U26" s="429"/>
    </row>
    <row r="27" spans="4:21" ht="13.5" customHeight="1" x14ac:dyDescent="0.2">
      <c r="D27" s="420"/>
      <c r="E27" s="426"/>
      <c r="F27" s="427"/>
      <c r="G27" s="427"/>
      <c r="H27" s="428"/>
      <c r="I27" s="427"/>
      <c r="J27" s="429"/>
      <c r="K27" s="429"/>
      <c r="L27" s="429"/>
      <c r="M27" s="429"/>
      <c r="N27" s="429"/>
      <c r="O27" s="429"/>
      <c r="P27" s="429"/>
      <c r="Q27" s="429"/>
      <c r="R27" s="429"/>
      <c r="S27" s="429"/>
      <c r="T27" s="429"/>
      <c r="U27" s="429"/>
    </row>
    <row r="28" spans="4:21" ht="13.5" customHeight="1" x14ac:dyDescent="0.2">
      <c r="D28" s="420"/>
      <c r="E28" s="426"/>
      <c r="F28" s="427"/>
      <c r="G28" s="427"/>
      <c r="H28" s="428"/>
      <c r="I28" s="427"/>
      <c r="J28" s="429"/>
      <c r="K28" s="429"/>
      <c r="L28" s="429"/>
      <c r="M28" s="429"/>
      <c r="N28" s="429"/>
      <c r="O28" s="429"/>
      <c r="P28" s="429"/>
      <c r="Q28" s="429"/>
      <c r="R28" s="429"/>
      <c r="S28" s="429"/>
      <c r="T28" s="429"/>
      <c r="U28" s="429"/>
    </row>
    <row r="29" spans="4:21" ht="13.5" customHeight="1" x14ac:dyDescent="0.2">
      <c r="D29" s="420"/>
      <c r="E29" s="426"/>
      <c r="F29" s="427"/>
      <c r="G29" s="427"/>
      <c r="H29" s="428"/>
      <c r="I29" s="427"/>
      <c r="J29" s="429"/>
      <c r="K29" s="429"/>
      <c r="L29" s="429"/>
      <c r="M29" s="429"/>
      <c r="N29" s="429"/>
      <c r="O29" s="429"/>
      <c r="P29" s="429"/>
      <c r="Q29" s="429"/>
      <c r="R29" s="429"/>
      <c r="S29" s="429"/>
      <c r="T29" s="429"/>
      <c r="U29" s="429"/>
    </row>
    <row r="30" spans="4:21" ht="13.5" customHeight="1" x14ac:dyDescent="0.2">
      <c r="D30" s="420"/>
      <c r="E30" s="430"/>
      <c r="F30" s="427"/>
      <c r="G30" s="427"/>
      <c r="H30" s="428"/>
      <c r="I30" s="427"/>
      <c r="J30" s="429"/>
      <c r="K30" s="429"/>
      <c r="L30" s="429"/>
      <c r="M30" s="429"/>
      <c r="N30" s="429"/>
      <c r="O30" s="429"/>
      <c r="P30" s="429"/>
      <c r="Q30" s="429"/>
      <c r="R30" s="429"/>
      <c r="S30" s="429"/>
      <c r="T30" s="429"/>
      <c r="U30" s="429"/>
    </row>
    <row r="31" spans="4:21" ht="13.5" customHeight="1" x14ac:dyDescent="0.2">
      <c r="D31" s="420"/>
      <c r="E31" s="426"/>
      <c r="F31" s="427"/>
      <c r="G31" s="427"/>
      <c r="H31" s="428"/>
      <c r="I31" s="427"/>
      <c r="J31" s="431"/>
      <c r="K31" s="431"/>
      <c r="L31" s="431"/>
      <c r="M31" s="431"/>
      <c r="N31" s="431"/>
      <c r="O31" s="431"/>
      <c r="P31" s="431"/>
      <c r="Q31" s="431"/>
      <c r="R31" s="431"/>
      <c r="S31" s="431"/>
      <c r="T31" s="431"/>
      <c r="U31" s="431"/>
    </row>
    <row r="32" spans="4:21" ht="13.5" customHeight="1" x14ac:dyDescent="0.2">
      <c r="D32" s="420"/>
      <c r="E32" s="430"/>
      <c r="F32" s="427"/>
      <c r="G32" s="427"/>
      <c r="H32" s="428"/>
      <c r="I32" s="427"/>
      <c r="J32" s="431"/>
      <c r="K32" s="431"/>
      <c r="L32" s="431"/>
      <c r="M32" s="431"/>
      <c r="N32" s="431"/>
      <c r="O32" s="431"/>
      <c r="P32" s="431"/>
      <c r="Q32" s="431"/>
      <c r="R32" s="431"/>
      <c r="S32" s="431"/>
      <c r="T32" s="431"/>
      <c r="U32" s="431"/>
    </row>
    <row r="33" spans="4:21" ht="13.5" customHeight="1" x14ac:dyDescent="0.2">
      <c r="D33" s="438"/>
      <c r="E33" s="438"/>
      <c r="F33" s="438"/>
      <c r="G33" s="438"/>
      <c r="H33" s="438"/>
      <c r="I33" s="438"/>
      <c r="J33" s="442"/>
      <c r="K33" s="442"/>
      <c r="L33" s="442"/>
      <c r="M33" s="442"/>
      <c r="N33" s="442"/>
      <c r="O33" s="442"/>
      <c r="P33" s="442"/>
      <c r="Q33" s="442"/>
      <c r="R33" s="442"/>
      <c r="S33" s="442"/>
      <c r="T33" s="442"/>
      <c r="U33" s="442"/>
    </row>
    <row r="34" spans="4:21" ht="13.5" customHeight="1" x14ac:dyDescent="0.2">
      <c r="D34" s="420"/>
      <c r="E34" s="427"/>
      <c r="F34" s="427"/>
      <c r="G34" s="427"/>
      <c r="H34" s="428"/>
      <c r="I34" s="427"/>
      <c r="J34" s="429"/>
      <c r="K34" s="429"/>
      <c r="L34" s="429"/>
      <c r="M34" s="429"/>
      <c r="N34" s="429"/>
      <c r="O34" s="429"/>
      <c r="P34" s="429"/>
      <c r="Q34" s="429"/>
      <c r="R34" s="429"/>
      <c r="S34" s="429"/>
      <c r="T34" s="429"/>
      <c r="U34" s="429"/>
    </row>
    <row r="35" spans="4:21" ht="13.5" customHeight="1" x14ac:dyDescent="0.2">
      <c r="D35" s="420"/>
      <c r="E35" s="426"/>
      <c r="F35" s="427"/>
      <c r="G35" s="427"/>
      <c r="H35" s="428"/>
      <c r="I35" s="427"/>
      <c r="J35" s="429"/>
      <c r="K35" s="429"/>
      <c r="L35" s="429"/>
      <c r="M35" s="429"/>
      <c r="N35" s="429"/>
      <c r="O35" s="429"/>
      <c r="P35" s="429"/>
      <c r="Q35" s="429"/>
      <c r="R35" s="429"/>
      <c r="S35" s="429"/>
      <c r="T35" s="429"/>
      <c r="U35" s="429"/>
    </row>
    <row r="36" spans="4:21" ht="13.5" customHeight="1" x14ac:dyDescent="0.2">
      <c r="D36" s="420"/>
      <c r="E36" s="430"/>
      <c r="F36" s="427"/>
      <c r="G36" s="427"/>
      <c r="H36" s="428"/>
      <c r="I36" s="427"/>
      <c r="J36" s="429"/>
      <c r="K36" s="429"/>
      <c r="L36" s="429"/>
      <c r="M36" s="429"/>
      <c r="N36" s="429"/>
      <c r="O36" s="429"/>
      <c r="P36" s="429"/>
      <c r="Q36" s="429"/>
      <c r="R36" s="429"/>
      <c r="S36" s="429"/>
      <c r="T36" s="429"/>
      <c r="U36" s="429"/>
    </row>
    <row r="37" spans="4:21" ht="13.5" customHeight="1" x14ac:dyDescent="0.2">
      <c r="D37" s="420"/>
      <c r="E37" s="443"/>
      <c r="F37" s="427"/>
      <c r="G37" s="427"/>
      <c r="H37" s="428"/>
      <c r="I37" s="427"/>
      <c r="J37" s="431"/>
      <c r="K37" s="431"/>
      <c r="L37" s="431"/>
      <c r="M37" s="431"/>
      <c r="N37" s="431"/>
      <c r="O37" s="431"/>
      <c r="P37" s="431"/>
      <c r="Q37" s="431"/>
      <c r="R37" s="431"/>
      <c r="S37" s="431"/>
      <c r="T37" s="431"/>
      <c r="U37" s="431"/>
    </row>
    <row r="38" spans="4:21" ht="13.5" x14ac:dyDescent="0.25">
      <c r="D38" s="423" t="s">
        <v>67</v>
      </c>
      <c r="E38" s="424"/>
      <c r="F38" s="424"/>
      <c r="G38" s="424"/>
      <c r="H38" s="424"/>
      <c r="I38" s="423"/>
      <c r="J38" s="423"/>
      <c r="K38" s="423"/>
      <c r="L38" s="423"/>
      <c r="M38" s="423"/>
      <c r="N38" s="423"/>
      <c r="O38" s="423"/>
      <c r="P38" s="423"/>
      <c r="Q38" s="425"/>
      <c r="R38" s="425"/>
      <c r="S38" s="425"/>
      <c r="T38" s="425"/>
      <c r="U38" s="425" t="s">
        <v>252</v>
      </c>
    </row>
    <row r="39" spans="4:21" ht="15.75" customHeight="1" x14ac:dyDescent="0.2">
      <c r="D39" s="42"/>
      <c r="E39" s="445" t="s">
        <v>301</v>
      </c>
      <c r="F39" s="417"/>
      <c r="G39" s="417"/>
      <c r="H39" s="417"/>
      <c r="I39" s="417"/>
      <c r="J39" s="417"/>
      <c r="K39" s="417"/>
      <c r="L39" s="417"/>
      <c r="M39" s="417"/>
      <c r="N39" s="417"/>
      <c r="O39" s="417"/>
      <c r="P39" s="417"/>
      <c r="Q39" s="417"/>
      <c r="R39" s="417"/>
      <c r="S39" s="417"/>
      <c r="T39" s="417"/>
      <c r="U39" s="417"/>
    </row>
  </sheetData>
  <phoneticPr fontId="0" type="noConversion"/>
  <conditionalFormatting sqref="D6">
    <cfRule type="cellIs" dxfId="9" priority="2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8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List17"/>
  <dimension ref="C1:BB37"/>
  <sheetViews>
    <sheetView showGridLines="0" showOutlineSymbols="0" topLeftCell="C3" zoomScale="90" zoomScaleNormal="90" workbookViewId="0"/>
  </sheetViews>
  <sheetFormatPr defaultColWidth="9.140625" defaultRowHeight="12.75" x14ac:dyDescent="0.2"/>
  <cols>
    <col min="1" max="2" width="0" style="44" hidden="1" customWidth="1"/>
    <col min="3" max="3" width="1.7109375" style="44" customWidth="1"/>
    <col min="4" max="4" width="1.140625" style="44" customWidth="1"/>
    <col min="5" max="5" width="2.140625" style="44" customWidth="1"/>
    <col min="6" max="6" width="1.7109375" style="44" customWidth="1"/>
    <col min="7" max="21" width="8.140625" style="44" customWidth="1"/>
    <col min="22" max="44" width="1.7109375" style="44" customWidth="1"/>
    <col min="45" max="16384" width="9.140625" style="44"/>
  </cols>
  <sheetData>
    <row r="1" spans="3:54" hidden="1" x14ac:dyDescent="0.2"/>
    <row r="2" spans="3:54" hidden="1" x14ac:dyDescent="0.2"/>
    <row r="3" spans="3:54" ht="9" customHeight="1" x14ac:dyDescent="0.2">
      <c r="C3" s="43"/>
    </row>
    <row r="4" spans="3:54" s="45" customFormat="1" ht="15.75" x14ac:dyDescent="0.2">
      <c r="D4" s="15" t="s">
        <v>235</v>
      </c>
      <c r="E4" s="46"/>
      <c r="F4" s="46"/>
      <c r="G4" s="46"/>
      <c r="H4" s="15" t="s">
        <v>331</v>
      </c>
      <c r="I4" s="15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</row>
    <row r="5" spans="3:54" s="45" customFormat="1" ht="15.75" x14ac:dyDescent="0.2">
      <c r="D5" s="296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</row>
    <row r="6" spans="3:54" s="48" customFormat="1" ht="21" customHeight="1" x14ac:dyDescent="0.2">
      <c r="D6" s="419"/>
      <c r="E6" s="420"/>
      <c r="F6" s="420"/>
      <c r="G6" s="420"/>
      <c r="H6" s="420"/>
      <c r="I6" s="421"/>
      <c r="J6" s="421"/>
      <c r="K6" s="421"/>
      <c r="L6" s="421"/>
      <c r="M6" s="421"/>
      <c r="N6" s="421"/>
      <c r="O6" s="421"/>
      <c r="P6" s="421"/>
      <c r="Q6" s="422"/>
      <c r="R6" s="422"/>
      <c r="S6" s="422"/>
      <c r="T6" s="422"/>
      <c r="U6" s="422"/>
    </row>
    <row r="7" spans="3:54" ht="13.5" customHeight="1" x14ac:dyDescent="0.2">
      <c r="D7" s="436"/>
      <c r="E7" s="436"/>
      <c r="F7" s="436"/>
      <c r="G7" s="436"/>
      <c r="H7" s="436"/>
      <c r="I7" s="436"/>
      <c r="J7" s="437"/>
      <c r="K7" s="437"/>
      <c r="L7" s="437"/>
      <c r="M7" s="437"/>
      <c r="N7" s="437"/>
      <c r="O7" s="437"/>
      <c r="P7" s="437"/>
      <c r="Q7" s="437"/>
      <c r="R7" s="437"/>
      <c r="S7" s="437"/>
      <c r="T7" s="437"/>
      <c r="U7" s="437"/>
    </row>
    <row r="8" spans="3:54" ht="13.5" customHeight="1" x14ac:dyDescent="0.2">
      <c r="D8" s="436"/>
      <c r="E8" s="436"/>
      <c r="F8" s="436"/>
      <c r="G8" s="436"/>
      <c r="H8" s="436"/>
      <c r="I8" s="436"/>
      <c r="J8" s="437"/>
      <c r="K8" s="437"/>
      <c r="L8" s="437"/>
      <c r="M8" s="437"/>
      <c r="N8" s="437"/>
      <c r="O8" s="437"/>
      <c r="P8" s="437"/>
      <c r="Q8" s="437"/>
      <c r="R8" s="437"/>
      <c r="S8" s="437"/>
      <c r="T8" s="437"/>
      <c r="U8" s="437"/>
    </row>
    <row r="9" spans="3:54" ht="13.5" customHeight="1" x14ac:dyDescent="0.2">
      <c r="D9" s="436"/>
      <c r="E9" s="436"/>
      <c r="F9" s="436"/>
      <c r="G9" s="436"/>
      <c r="H9" s="436"/>
      <c r="I9" s="436"/>
      <c r="J9" s="437"/>
      <c r="K9" s="437"/>
      <c r="L9" s="437"/>
      <c r="M9" s="437"/>
      <c r="N9" s="437"/>
      <c r="O9" s="437"/>
      <c r="P9" s="437"/>
      <c r="Q9" s="437"/>
      <c r="R9" s="437"/>
      <c r="S9" s="437"/>
      <c r="T9" s="437"/>
      <c r="U9" s="437"/>
    </row>
    <row r="10" spans="3:54" ht="13.5" customHeight="1" x14ac:dyDescent="0.2">
      <c r="D10" s="436"/>
      <c r="E10" s="436"/>
      <c r="F10" s="436"/>
      <c r="G10" s="436"/>
      <c r="H10" s="436"/>
      <c r="I10" s="436"/>
      <c r="J10" s="437"/>
      <c r="K10" s="437" t="s">
        <v>249</v>
      </c>
      <c r="L10" s="437" t="s">
        <v>255</v>
      </c>
      <c r="M10" s="437" t="s">
        <v>258</v>
      </c>
      <c r="N10" s="437" t="s">
        <v>262</v>
      </c>
      <c r="O10" s="437" t="s">
        <v>264</v>
      </c>
      <c r="P10" s="437" t="s">
        <v>272</v>
      </c>
      <c r="Q10" s="437" t="s">
        <v>276</v>
      </c>
      <c r="R10" s="437" t="s">
        <v>295</v>
      </c>
      <c r="S10" s="437" t="s">
        <v>296</v>
      </c>
      <c r="T10" s="437" t="s">
        <v>304</v>
      </c>
      <c r="U10" s="437" t="s">
        <v>313</v>
      </c>
    </row>
    <row r="11" spans="3:54" ht="13.5" customHeight="1" x14ac:dyDescent="0.2">
      <c r="D11" s="436"/>
      <c r="E11" s="436"/>
      <c r="F11" s="436"/>
      <c r="G11" s="436"/>
      <c r="H11" s="436"/>
      <c r="I11" s="436"/>
      <c r="J11" s="446" t="s">
        <v>241</v>
      </c>
      <c r="K11" s="497">
        <v>0.7430007178750897</v>
      </c>
      <c r="L11" s="497">
        <v>0.74016332590942835</v>
      </c>
      <c r="M11" s="497">
        <v>0.74229902329075881</v>
      </c>
      <c r="N11" s="497">
        <v>0.74198473282442745</v>
      </c>
      <c r="O11" s="497">
        <v>0.745398773006135</v>
      </c>
      <c r="P11" s="497">
        <v>0.74445294567712317</v>
      </c>
      <c r="Q11" s="497">
        <v>0.74694189602446481</v>
      </c>
      <c r="R11" s="497">
        <v>0.74573643410852708</v>
      </c>
      <c r="S11" s="497">
        <v>0.74688473520249221</v>
      </c>
      <c r="T11" s="497">
        <v>0.74531250000000004</v>
      </c>
      <c r="U11" s="497">
        <v>0.74241245136186773</v>
      </c>
      <c r="AS11" s="493"/>
      <c r="AT11" s="493"/>
      <c r="AU11" s="493"/>
      <c r="AV11" s="493"/>
      <c r="AW11" s="493"/>
      <c r="AX11" s="493"/>
      <c r="AY11" s="493"/>
      <c r="AZ11" s="493"/>
      <c r="BA11" s="493"/>
      <c r="BB11" s="493"/>
    </row>
    <row r="12" spans="3:54" ht="13.5" customHeight="1" x14ac:dyDescent="0.2">
      <c r="D12" s="438"/>
      <c r="E12" s="438"/>
      <c r="F12" s="438"/>
      <c r="G12" s="438"/>
      <c r="H12" s="438"/>
      <c r="I12" s="438"/>
      <c r="J12" s="438" t="s">
        <v>261</v>
      </c>
      <c r="K12" s="498">
        <v>0.23043790380473797</v>
      </c>
      <c r="L12" s="498">
        <v>0.2323682256867112</v>
      </c>
      <c r="M12" s="498">
        <v>0.22990232907588279</v>
      </c>
      <c r="N12" s="498">
        <v>0.22824427480916032</v>
      </c>
      <c r="O12" s="498">
        <v>0.22469325153374234</v>
      </c>
      <c r="P12" s="498">
        <v>0.22494261667941851</v>
      </c>
      <c r="Q12" s="498">
        <v>0.22247706422018348</v>
      </c>
      <c r="R12" s="498">
        <v>0.22170542635658916</v>
      </c>
      <c r="S12" s="498">
        <v>0.22040498442367601</v>
      </c>
      <c r="T12" s="498">
        <v>0.22187499999999999</v>
      </c>
      <c r="U12" s="498">
        <v>0.22334630350194554</v>
      </c>
      <c r="AS12" s="493"/>
      <c r="AT12" s="493"/>
      <c r="AU12" s="493"/>
      <c r="AV12" s="493"/>
      <c r="AW12" s="493"/>
      <c r="AX12" s="493"/>
      <c r="AY12" s="493"/>
      <c r="AZ12" s="493"/>
      <c r="BA12" s="493"/>
      <c r="BB12" s="493"/>
    </row>
    <row r="13" spans="3:54" ht="13.5" customHeight="1" x14ac:dyDescent="0.2">
      <c r="D13" s="439"/>
      <c r="E13" s="440"/>
      <c r="F13" s="440"/>
      <c r="G13" s="440"/>
      <c r="H13" s="441"/>
      <c r="I13" s="440"/>
      <c r="J13" s="447" t="s">
        <v>242</v>
      </c>
      <c r="K13" s="498">
        <v>2.6561378320172292E-2</v>
      </c>
      <c r="L13" s="498">
        <v>2.7468448403860431E-2</v>
      </c>
      <c r="M13" s="498">
        <v>2.7798647633358379E-2</v>
      </c>
      <c r="N13" s="498">
        <v>2.9770992366412213E-2</v>
      </c>
      <c r="O13" s="498">
        <v>2.99079754601227E-2</v>
      </c>
      <c r="P13" s="498">
        <v>3.0604437643458302E-2</v>
      </c>
      <c r="Q13" s="498">
        <v>3.0581039755351681E-2</v>
      </c>
      <c r="R13" s="498">
        <v>3.255813953488372E-2</v>
      </c>
      <c r="S13" s="498">
        <v>3.2710280373831772E-2</v>
      </c>
      <c r="T13" s="498">
        <v>3.2812500000000001E-2</v>
      </c>
      <c r="U13" s="498">
        <v>3.4241245136186774E-2</v>
      </c>
      <c r="AS13" s="493"/>
      <c r="AT13" s="493"/>
      <c r="AU13" s="493"/>
      <c r="AV13" s="493"/>
      <c r="AW13" s="493"/>
      <c r="AX13" s="493"/>
      <c r="AY13" s="493"/>
      <c r="AZ13" s="493"/>
      <c r="BA13" s="493"/>
      <c r="BB13" s="493"/>
    </row>
    <row r="14" spans="3:54" ht="13.5" customHeight="1" x14ac:dyDescent="0.2">
      <c r="D14" s="420"/>
      <c r="E14" s="426"/>
      <c r="F14" s="427"/>
      <c r="G14" s="427"/>
      <c r="H14" s="428"/>
      <c r="I14" s="427"/>
      <c r="J14" s="429"/>
      <c r="K14" s="429"/>
      <c r="L14" s="429"/>
      <c r="M14" s="429"/>
      <c r="N14" s="429"/>
      <c r="O14" s="429"/>
      <c r="P14" s="429"/>
      <c r="Q14" s="429"/>
      <c r="R14" s="429"/>
      <c r="S14" s="429"/>
      <c r="T14" s="429"/>
      <c r="U14" s="429"/>
      <c r="AS14" s="148"/>
      <c r="AT14" s="148"/>
    </row>
    <row r="15" spans="3:54" ht="13.5" customHeight="1" x14ac:dyDescent="0.2">
      <c r="D15" s="420"/>
      <c r="E15" s="430"/>
      <c r="F15" s="427"/>
      <c r="G15" s="427"/>
      <c r="H15" s="428"/>
      <c r="I15" s="427"/>
      <c r="J15" s="429"/>
      <c r="K15" s="602"/>
      <c r="L15" s="602"/>
      <c r="M15" s="602"/>
      <c r="N15" s="602"/>
      <c r="O15" s="602"/>
      <c r="P15" s="602"/>
      <c r="Q15" s="602"/>
      <c r="R15" s="602"/>
      <c r="S15" s="602"/>
      <c r="T15" s="602"/>
      <c r="U15" s="602"/>
    </row>
    <row r="16" spans="3:54" ht="13.5" customHeight="1" x14ac:dyDescent="0.2">
      <c r="D16" s="420"/>
      <c r="E16" s="426"/>
      <c r="F16" s="427"/>
      <c r="G16" s="427"/>
      <c r="H16" s="428"/>
      <c r="I16" s="427"/>
      <c r="J16" s="431"/>
      <c r="K16" s="602"/>
      <c r="L16" s="602"/>
      <c r="M16" s="602"/>
      <c r="N16" s="602"/>
      <c r="O16" s="602"/>
      <c r="P16" s="602"/>
      <c r="Q16" s="602"/>
      <c r="R16" s="602"/>
      <c r="S16" s="602"/>
      <c r="T16" s="602"/>
      <c r="U16" s="602"/>
      <c r="AT16" s="148"/>
    </row>
    <row r="17" spans="4:21" ht="13.5" customHeight="1" x14ac:dyDescent="0.2">
      <c r="D17" s="420"/>
      <c r="E17" s="430"/>
      <c r="F17" s="427"/>
      <c r="G17" s="427"/>
      <c r="H17" s="428"/>
      <c r="I17" s="427"/>
      <c r="J17" s="431"/>
      <c r="K17" s="602"/>
      <c r="L17" s="602"/>
      <c r="M17" s="602"/>
      <c r="N17" s="602"/>
      <c r="O17" s="602"/>
      <c r="P17" s="602"/>
      <c r="Q17" s="602"/>
      <c r="R17" s="602"/>
      <c r="S17" s="602"/>
      <c r="T17" s="602"/>
      <c r="U17" s="602"/>
    </row>
    <row r="18" spans="4:21" ht="13.5" customHeight="1" x14ac:dyDescent="0.2">
      <c r="D18" s="438"/>
      <c r="E18" s="438"/>
      <c r="F18" s="438"/>
      <c r="G18" s="438"/>
      <c r="H18" s="438"/>
      <c r="I18" s="438"/>
      <c r="J18" s="438"/>
      <c r="K18" s="438"/>
      <c r="L18" s="438"/>
      <c r="M18" s="438"/>
      <c r="N18" s="438"/>
      <c r="O18" s="438"/>
      <c r="P18" s="438"/>
      <c r="Q18" s="438"/>
      <c r="R18" s="438"/>
      <c r="S18" s="438"/>
      <c r="T18" s="438"/>
      <c r="U18" s="438"/>
    </row>
    <row r="19" spans="4:21" ht="13.5" customHeight="1" x14ac:dyDescent="0.2">
      <c r="D19" s="439"/>
      <c r="E19" s="440"/>
      <c r="F19" s="440"/>
      <c r="G19" s="440"/>
      <c r="H19" s="441"/>
      <c r="I19" s="440"/>
      <c r="J19" s="429"/>
      <c r="K19" s="429"/>
      <c r="L19" s="429"/>
      <c r="M19" s="429"/>
      <c r="N19" s="429"/>
      <c r="O19" s="429"/>
      <c r="P19" s="429"/>
      <c r="Q19" s="429"/>
      <c r="R19" s="429"/>
      <c r="S19" s="429"/>
      <c r="T19" s="429"/>
      <c r="U19" s="429"/>
    </row>
    <row r="20" spans="4:21" ht="13.5" customHeight="1" x14ac:dyDescent="0.2">
      <c r="D20" s="420"/>
      <c r="E20" s="426"/>
      <c r="F20" s="427"/>
      <c r="G20" s="427"/>
      <c r="H20" s="428"/>
      <c r="I20" s="427"/>
      <c r="J20" s="429"/>
      <c r="K20" s="429"/>
      <c r="L20" s="429"/>
      <c r="M20" s="429"/>
      <c r="N20" s="429"/>
      <c r="O20" s="429"/>
      <c r="P20" s="429"/>
      <c r="Q20" s="429"/>
      <c r="R20" s="429"/>
      <c r="S20" s="429"/>
      <c r="T20" s="429"/>
      <c r="U20" s="429"/>
    </row>
    <row r="21" spans="4:21" ht="13.5" customHeight="1" x14ac:dyDescent="0.2">
      <c r="D21" s="420"/>
      <c r="E21" s="430"/>
      <c r="F21" s="427"/>
      <c r="G21" s="427"/>
      <c r="H21" s="428"/>
      <c r="I21" s="427"/>
      <c r="J21" s="429"/>
      <c r="K21" s="429"/>
      <c r="L21" s="429"/>
      <c r="M21" s="429"/>
      <c r="N21" s="429"/>
      <c r="O21" s="429"/>
      <c r="P21" s="429"/>
      <c r="Q21" s="429"/>
      <c r="R21" s="429"/>
      <c r="S21" s="429"/>
      <c r="T21" s="429"/>
      <c r="U21" s="429"/>
    </row>
    <row r="22" spans="4:21" ht="13.5" customHeight="1" x14ac:dyDescent="0.2">
      <c r="D22" s="420"/>
      <c r="E22" s="426"/>
      <c r="F22" s="427"/>
      <c r="G22" s="427"/>
      <c r="H22" s="428"/>
      <c r="I22" s="427"/>
      <c r="J22" s="431"/>
      <c r="K22" s="431"/>
      <c r="L22" s="431"/>
      <c r="M22" s="431"/>
      <c r="N22" s="431"/>
      <c r="O22" s="431"/>
      <c r="P22" s="431"/>
      <c r="Q22" s="431"/>
      <c r="R22" s="431"/>
      <c r="S22" s="431"/>
      <c r="T22" s="431"/>
      <c r="U22" s="431"/>
    </row>
    <row r="23" spans="4:21" ht="13.5" customHeight="1" x14ac:dyDescent="0.2">
      <c r="D23" s="420"/>
      <c r="E23" s="430"/>
      <c r="F23" s="427"/>
      <c r="G23" s="427"/>
      <c r="H23" s="428"/>
      <c r="I23" s="427"/>
      <c r="J23" s="431"/>
      <c r="K23" s="431"/>
      <c r="L23" s="431"/>
      <c r="M23" s="431"/>
      <c r="N23" s="431"/>
      <c r="O23" s="431"/>
      <c r="P23" s="431"/>
      <c r="Q23" s="431"/>
      <c r="R23" s="431"/>
      <c r="S23" s="431"/>
      <c r="T23" s="431"/>
      <c r="U23" s="431"/>
    </row>
    <row r="24" spans="4:21" ht="13.5" customHeight="1" x14ac:dyDescent="0.2">
      <c r="D24" s="438"/>
      <c r="E24" s="438"/>
      <c r="F24" s="438"/>
      <c r="G24" s="438"/>
      <c r="H24" s="438"/>
      <c r="I24" s="438"/>
      <c r="J24" s="438"/>
      <c r="K24" s="438"/>
      <c r="L24" s="438"/>
      <c r="M24" s="438"/>
      <c r="N24" s="438"/>
      <c r="O24" s="438"/>
      <c r="P24" s="438"/>
      <c r="Q24" s="438"/>
      <c r="R24" s="438"/>
      <c r="S24" s="438"/>
      <c r="T24" s="438"/>
      <c r="U24" s="438"/>
    </row>
    <row r="25" spans="4:21" ht="13.5" customHeight="1" x14ac:dyDescent="0.2">
      <c r="D25" s="439"/>
      <c r="E25" s="440"/>
      <c r="F25" s="440"/>
      <c r="G25" s="440"/>
      <c r="H25" s="441"/>
      <c r="I25" s="440"/>
      <c r="J25" s="429"/>
      <c r="K25" s="429"/>
      <c r="L25" s="429"/>
      <c r="M25" s="429"/>
      <c r="N25" s="429"/>
      <c r="O25" s="429"/>
      <c r="P25" s="429"/>
      <c r="Q25" s="429"/>
      <c r="R25" s="429"/>
      <c r="S25" s="429"/>
      <c r="T25" s="429"/>
      <c r="U25" s="429"/>
    </row>
    <row r="26" spans="4:21" ht="13.5" customHeight="1" x14ac:dyDescent="0.2">
      <c r="D26" s="420"/>
      <c r="E26" s="426"/>
      <c r="F26" s="427"/>
      <c r="G26" s="427"/>
      <c r="H26" s="428"/>
      <c r="I26" s="427"/>
      <c r="J26" s="429"/>
      <c r="K26" s="453"/>
      <c r="L26" s="453"/>
      <c r="M26" s="453"/>
      <c r="N26" s="453"/>
      <c r="O26" s="453"/>
      <c r="P26" s="453"/>
      <c r="Q26" s="453"/>
      <c r="R26" s="453"/>
      <c r="S26" s="453"/>
      <c r="T26" s="453"/>
      <c r="U26" s="453"/>
    </row>
    <row r="27" spans="4:21" ht="13.5" customHeight="1" x14ac:dyDescent="0.2">
      <c r="D27" s="420"/>
      <c r="E27" s="430"/>
      <c r="F27" s="427"/>
      <c r="G27" s="427"/>
      <c r="H27" s="428"/>
      <c r="I27" s="427"/>
      <c r="J27" s="429"/>
      <c r="K27" s="453"/>
      <c r="L27" s="453"/>
      <c r="M27" s="453"/>
      <c r="N27" s="453"/>
      <c r="O27" s="453"/>
      <c r="P27" s="453"/>
      <c r="Q27" s="453"/>
      <c r="R27" s="453"/>
      <c r="S27" s="453"/>
      <c r="T27" s="453"/>
      <c r="U27" s="453"/>
    </row>
    <row r="28" spans="4:21" ht="13.5" customHeight="1" x14ac:dyDescent="0.2">
      <c r="D28" s="420"/>
      <c r="E28" s="426"/>
      <c r="F28" s="427"/>
      <c r="G28" s="427"/>
      <c r="H28" s="428"/>
      <c r="I28" s="427"/>
      <c r="J28" s="431"/>
      <c r="K28" s="453"/>
      <c r="L28" s="453"/>
      <c r="M28" s="453"/>
      <c r="N28" s="453"/>
      <c r="O28" s="453"/>
      <c r="P28" s="453"/>
      <c r="Q28" s="453"/>
      <c r="R28" s="453"/>
      <c r="S28" s="453"/>
      <c r="T28" s="453"/>
      <c r="U28" s="453"/>
    </row>
    <row r="29" spans="4:21" ht="13.5" customHeight="1" x14ac:dyDescent="0.2">
      <c r="D29" s="420"/>
      <c r="E29" s="430"/>
      <c r="F29" s="427"/>
      <c r="G29" s="427"/>
      <c r="H29" s="428"/>
      <c r="I29" s="427"/>
      <c r="J29" s="431"/>
      <c r="K29" s="431"/>
      <c r="L29" s="431"/>
      <c r="M29" s="431"/>
      <c r="N29" s="431"/>
      <c r="O29" s="431"/>
      <c r="P29" s="431"/>
      <c r="Q29" s="431"/>
      <c r="R29" s="431"/>
      <c r="S29" s="431"/>
      <c r="T29" s="431"/>
      <c r="U29" s="431"/>
    </row>
    <row r="30" spans="4:21" ht="13.5" customHeight="1" x14ac:dyDescent="0.2">
      <c r="D30" s="438"/>
      <c r="E30" s="438"/>
      <c r="F30" s="438"/>
      <c r="G30" s="438"/>
      <c r="H30" s="438"/>
      <c r="I30" s="438"/>
      <c r="J30" s="442"/>
      <c r="K30" s="442"/>
      <c r="L30" s="442"/>
      <c r="M30" s="442"/>
      <c r="N30" s="442"/>
      <c r="O30" s="442"/>
      <c r="P30" s="442"/>
      <c r="Q30" s="442"/>
      <c r="R30" s="442"/>
      <c r="S30" s="442"/>
      <c r="T30" s="442"/>
      <c r="U30" s="442"/>
    </row>
    <row r="31" spans="4:21" ht="13.5" customHeight="1" x14ac:dyDescent="0.2">
      <c r="D31" s="420"/>
      <c r="E31" s="427"/>
      <c r="F31" s="427"/>
      <c r="G31" s="427"/>
      <c r="H31" s="428"/>
      <c r="I31" s="427"/>
      <c r="J31" s="429"/>
      <c r="K31" s="429"/>
      <c r="L31" s="429"/>
      <c r="M31" s="429"/>
      <c r="N31" s="429"/>
      <c r="O31" s="429"/>
      <c r="P31" s="429"/>
      <c r="Q31" s="429"/>
      <c r="R31" s="429"/>
      <c r="S31" s="429"/>
      <c r="T31" s="429"/>
      <c r="U31" s="429"/>
    </row>
    <row r="32" spans="4:21" ht="13.5" customHeight="1" x14ac:dyDescent="0.2">
      <c r="D32" s="420"/>
      <c r="E32" s="426"/>
      <c r="F32" s="427"/>
      <c r="G32" s="427"/>
      <c r="H32" s="428"/>
      <c r="I32" s="427"/>
      <c r="J32" s="429"/>
      <c r="K32" s="429"/>
      <c r="L32" s="429"/>
      <c r="M32" s="429"/>
      <c r="N32" s="429"/>
      <c r="O32" s="429"/>
      <c r="P32" s="429"/>
      <c r="Q32" s="429"/>
      <c r="R32" s="429"/>
      <c r="S32" s="429"/>
      <c r="T32" s="429"/>
      <c r="U32" s="429"/>
    </row>
    <row r="33" spans="4:21" ht="13.5" customHeight="1" x14ac:dyDescent="0.2">
      <c r="D33" s="420"/>
      <c r="E33" s="430"/>
      <c r="F33" s="427"/>
      <c r="G33" s="427"/>
      <c r="H33" s="428"/>
      <c r="I33" s="427"/>
      <c r="J33" s="429"/>
      <c r="K33" s="429"/>
      <c r="L33" s="429"/>
      <c r="M33" s="429"/>
      <c r="N33" s="429"/>
      <c r="O33" s="429"/>
      <c r="P33" s="429"/>
      <c r="Q33" s="429"/>
      <c r="R33" s="429"/>
      <c r="S33" s="429"/>
      <c r="T33" s="429"/>
      <c r="U33" s="429"/>
    </row>
    <row r="34" spans="4:21" ht="13.5" customHeight="1" x14ac:dyDescent="0.2">
      <c r="D34" s="420"/>
      <c r="E34" s="430"/>
      <c r="F34" s="427"/>
      <c r="G34" s="427"/>
      <c r="H34" s="428"/>
      <c r="I34" s="427"/>
      <c r="J34" s="429"/>
      <c r="K34" s="429"/>
      <c r="L34" s="429"/>
      <c r="M34" s="429"/>
      <c r="N34" s="429"/>
      <c r="O34" s="429"/>
      <c r="P34" s="429"/>
      <c r="Q34" s="429"/>
      <c r="R34" s="429"/>
      <c r="S34" s="429"/>
      <c r="T34" s="429"/>
      <c r="U34" s="429"/>
    </row>
    <row r="35" spans="4:21" ht="13.5" customHeight="1" x14ac:dyDescent="0.2">
      <c r="D35" s="420"/>
      <c r="E35" s="426"/>
      <c r="F35" s="427"/>
      <c r="G35" s="427"/>
      <c r="H35" s="428"/>
      <c r="I35" s="427"/>
      <c r="J35" s="431"/>
      <c r="K35" s="431"/>
      <c r="L35" s="431"/>
      <c r="M35" s="431"/>
      <c r="N35" s="431"/>
      <c r="O35" s="431"/>
      <c r="P35" s="431"/>
      <c r="Q35" s="431"/>
      <c r="R35" s="431"/>
      <c r="S35" s="431"/>
      <c r="T35" s="431"/>
      <c r="U35" s="431"/>
    </row>
    <row r="36" spans="4:21" ht="13.5" x14ac:dyDescent="0.25">
      <c r="D36" s="423" t="s">
        <v>67</v>
      </c>
      <c r="E36" s="424"/>
      <c r="F36" s="424"/>
      <c r="G36" s="424"/>
      <c r="H36" s="424"/>
      <c r="I36" s="423"/>
      <c r="J36" s="423"/>
      <c r="K36" s="423"/>
      <c r="L36" s="423"/>
      <c r="M36" s="423"/>
      <c r="N36" s="423"/>
      <c r="O36" s="423"/>
      <c r="P36" s="423"/>
      <c r="Q36" s="425"/>
      <c r="R36" s="425"/>
      <c r="S36" s="425"/>
      <c r="T36" s="425"/>
      <c r="U36" s="425" t="s">
        <v>251</v>
      </c>
    </row>
    <row r="37" spans="4:21" ht="13.5" x14ac:dyDescent="0.25">
      <c r="D37" s="423"/>
      <c r="E37" s="423" t="s">
        <v>307</v>
      </c>
      <c r="F37" s="424"/>
      <c r="G37" s="424"/>
      <c r="H37" s="424"/>
      <c r="I37" s="423"/>
      <c r="J37" s="423"/>
      <c r="K37" s="423"/>
      <c r="L37" s="423"/>
      <c r="M37" s="423"/>
      <c r="N37" s="423"/>
      <c r="O37" s="423"/>
      <c r="P37" s="423"/>
      <c r="Q37" s="425"/>
      <c r="R37" s="425"/>
      <c r="S37" s="425"/>
      <c r="T37" s="425"/>
      <c r="U37" s="425"/>
    </row>
  </sheetData>
  <phoneticPr fontId="0" type="noConversion"/>
  <conditionalFormatting sqref="D6">
    <cfRule type="cellIs" dxfId="7" priority="2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6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List18"/>
  <dimension ref="C1:AT37"/>
  <sheetViews>
    <sheetView showGridLines="0" showOutlineSymbols="0" topLeftCell="C3" zoomScale="90" zoomScaleNormal="90" workbookViewId="0"/>
  </sheetViews>
  <sheetFormatPr defaultColWidth="9.140625" defaultRowHeight="12.75" x14ac:dyDescent="0.2"/>
  <cols>
    <col min="1" max="2" width="0" style="44" hidden="1" customWidth="1"/>
    <col min="3" max="3" width="1.7109375" style="44" customWidth="1"/>
    <col min="4" max="4" width="1.140625" style="44" customWidth="1"/>
    <col min="5" max="5" width="2.140625" style="44" customWidth="1"/>
    <col min="6" max="6" width="1.7109375" style="44" customWidth="1"/>
    <col min="7" max="21" width="8.140625" style="44" customWidth="1"/>
    <col min="22" max="44" width="1.7109375" style="44" customWidth="1"/>
    <col min="45" max="16384" width="9.140625" style="44"/>
  </cols>
  <sheetData>
    <row r="1" spans="3:46" hidden="1" x14ac:dyDescent="0.2"/>
    <row r="2" spans="3:46" hidden="1" x14ac:dyDescent="0.2"/>
    <row r="3" spans="3:46" ht="9" customHeight="1" x14ac:dyDescent="0.2">
      <c r="C3" s="43"/>
    </row>
    <row r="4" spans="3:46" s="45" customFormat="1" ht="15.75" x14ac:dyDescent="0.2">
      <c r="D4" s="15" t="s">
        <v>234</v>
      </c>
      <c r="E4" s="46"/>
      <c r="F4" s="46"/>
      <c r="G4" s="46"/>
      <c r="H4" s="15" t="s">
        <v>332</v>
      </c>
      <c r="I4" s="15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</row>
    <row r="5" spans="3:46" s="45" customFormat="1" ht="15.75" x14ac:dyDescent="0.2">
      <c r="D5" s="296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</row>
    <row r="6" spans="3:46" s="48" customFormat="1" ht="21" customHeight="1" x14ac:dyDescent="0.2">
      <c r="D6" s="419"/>
      <c r="E6" s="420"/>
      <c r="F6" s="420"/>
      <c r="G6" s="420"/>
      <c r="H6" s="420"/>
      <c r="I6" s="421"/>
      <c r="J6" s="421"/>
      <c r="K6" s="421"/>
      <c r="L6" s="421"/>
      <c r="M6" s="421"/>
      <c r="N6" s="421"/>
      <c r="O6" s="421"/>
      <c r="P6" s="421"/>
      <c r="Q6" s="422"/>
      <c r="R6" s="422"/>
      <c r="S6" s="422"/>
      <c r="T6" s="422"/>
      <c r="U6" s="422"/>
    </row>
    <row r="7" spans="3:46" ht="13.5" customHeight="1" x14ac:dyDescent="0.2">
      <c r="D7" s="436"/>
      <c r="E7" s="436"/>
      <c r="F7" s="436"/>
      <c r="G7" s="436"/>
      <c r="H7" s="436"/>
      <c r="I7" s="436"/>
      <c r="J7" s="437"/>
      <c r="K7" s="437"/>
      <c r="L7" s="437"/>
      <c r="M7" s="437"/>
      <c r="N7" s="437"/>
      <c r="O7" s="437"/>
      <c r="P7" s="437"/>
      <c r="Q7" s="437"/>
      <c r="R7" s="437"/>
      <c r="S7" s="437"/>
      <c r="T7" s="437"/>
      <c r="U7" s="437"/>
    </row>
    <row r="8" spans="3:46" ht="13.5" customHeight="1" x14ac:dyDescent="0.2">
      <c r="D8" s="436"/>
      <c r="E8" s="436"/>
      <c r="F8" s="436"/>
      <c r="G8" s="436"/>
      <c r="H8" s="436"/>
      <c r="I8" s="436"/>
      <c r="J8" s="437"/>
      <c r="K8" s="437"/>
      <c r="L8" s="437"/>
      <c r="M8" s="437"/>
      <c r="N8" s="437"/>
      <c r="O8" s="437"/>
      <c r="P8" s="437"/>
      <c r="Q8" s="437"/>
      <c r="R8" s="437"/>
      <c r="S8" s="437"/>
      <c r="T8" s="437"/>
      <c r="U8" s="437"/>
    </row>
    <row r="9" spans="3:46" ht="13.5" customHeight="1" x14ac:dyDescent="0.2">
      <c r="D9" s="436"/>
      <c r="E9" s="436"/>
      <c r="F9" s="436"/>
      <c r="G9" s="436"/>
      <c r="H9" s="436"/>
      <c r="I9" s="436"/>
      <c r="J9" s="437"/>
      <c r="K9" s="437"/>
      <c r="L9" s="437"/>
      <c r="M9" s="437"/>
      <c r="N9" s="437"/>
      <c r="O9" s="437"/>
      <c r="P9" s="437"/>
      <c r="Q9" s="437"/>
      <c r="R9" s="437"/>
      <c r="S9" s="437"/>
      <c r="T9" s="437"/>
      <c r="U9" s="437"/>
    </row>
    <row r="10" spans="3:46" ht="13.5" customHeight="1" x14ac:dyDescent="0.2">
      <c r="D10" s="436"/>
      <c r="E10" s="436"/>
      <c r="F10" s="436"/>
      <c r="G10" s="436"/>
      <c r="H10" s="436"/>
      <c r="I10" s="436"/>
      <c r="J10" s="437"/>
      <c r="K10" s="437" t="s">
        <v>249</v>
      </c>
      <c r="L10" s="437" t="s">
        <v>255</v>
      </c>
      <c r="M10" s="437" t="s">
        <v>258</v>
      </c>
      <c r="N10" s="437" t="s">
        <v>262</v>
      </c>
      <c r="O10" s="437" t="s">
        <v>264</v>
      </c>
      <c r="P10" s="437" t="s">
        <v>272</v>
      </c>
      <c r="Q10" s="437" t="s">
        <v>276</v>
      </c>
      <c r="R10" s="437" t="s">
        <v>295</v>
      </c>
      <c r="S10" s="437" t="s">
        <v>296</v>
      </c>
      <c r="T10" s="437" t="s">
        <v>304</v>
      </c>
      <c r="U10" s="437" t="s">
        <v>313</v>
      </c>
    </row>
    <row r="11" spans="3:46" ht="13.5" customHeight="1" x14ac:dyDescent="0.2">
      <c r="D11" s="436"/>
      <c r="E11" s="436"/>
      <c r="F11" s="436"/>
      <c r="G11" s="436"/>
      <c r="H11" s="436"/>
      <c r="I11" s="436"/>
      <c r="J11" s="446" t="s">
        <v>243</v>
      </c>
      <c r="K11" s="497">
        <v>0.26927297394357769</v>
      </c>
      <c r="L11" s="497">
        <v>0.27830459220739495</v>
      </c>
      <c r="M11" s="497">
        <v>0.28638433840175403</v>
      </c>
      <c r="N11" s="497">
        <v>0.2931198368928829</v>
      </c>
      <c r="O11" s="497">
        <v>0.29979606983730073</v>
      </c>
      <c r="P11" s="497">
        <v>0.30362316964380287</v>
      </c>
      <c r="Q11" s="497">
        <v>0.30733865515319014</v>
      </c>
      <c r="R11" s="497">
        <v>0.30924113741462972</v>
      </c>
      <c r="S11" s="497">
        <v>0.3084315233650593</v>
      </c>
      <c r="T11" s="497">
        <v>0.30445177475017671</v>
      </c>
      <c r="U11" s="497">
        <v>0.29875586549364264</v>
      </c>
    </row>
    <row r="12" spans="3:46" ht="13.5" customHeight="1" x14ac:dyDescent="0.2">
      <c r="D12" s="436"/>
      <c r="E12" s="436"/>
      <c r="F12" s="436"/>
      <c r="G12" s="436"/>
      <c r="H12" s="436"/>
      <c r="I12" s="436"/>
      <c r="J12" s="446" t="s">
        <v>253</v>
      </c>
      <c r="K12" s="497">
        <v>0.44697937033637924</v>
      </c>
      <c r="L12" s="497">
        <v>0.4398305696818296</v>
      </c>
      <c r="M12" s="497">
        <v>0.43299791440132623</v>
      </c>
      <c r="N12" s="497">
        <v>0.43237850769845387</v>
      </c>
      <c r="O12" s="497">
        <v>0.43217039289920323</v>
      </c>
      <c r="P12" s="497">
        <v>0.43546295271967217</v>
      </c>
      <c r="Q12" s="497">
        <v>0.43993025490172821</v>
      </c>
      <c r="R12" s="497">
        <v>0.44334313972443884</v>
      </c>
      <c r="S12" s="497">
        <v>0.44378040666481061</v>
      </c>
      <c r="T12" s="497">
        <v>0.44861471081481891</v>
      </c>
      <c r="U12" s="497">
        <v>0.45705360624218494</v>
      </c>
    </row>
    <row r="13" spans="3:46" ht="13.5" customHeight="1" x14ac:dyDescent="0.2">
      <c r="D13" s="438"/>
      <c r="E13" s="438"/>
      <c r="F13" s="438"/>
      <c r="G13" s="438"/>
      <c r="H13" s="438"/>
      <c r="I13" s="438"/>
      <c r="J13" s="603" t="s">
        <v>254</v>
      </c>
      <c r="K13" s="497">
        <v>0.21096125453892503</v>
      </c>
      <c r="L13" s="497">
        <v>0.21778466035339053</v>
      </c>
      <c r="M13" s="497">
        <v>0.22160822831066507</v>
      </c>
      <c r="N13" s="497">
        <v>0.22224951899013184</v>
      </c>
      <c r="O13" s="497">
        <v>0.22018370103978629</v>
      </c>
      <c r="P13" s="497">
        <v>0.21624388900527011</v>
      </c>
      <c r="Q13" s="497">
        <v>0.21362164470328679</v>
      </c>
      <c r="R13" s="497">
        <v>0.21223866126126983</v>
      </c>
      <c r="S13" s="497">
        <v>0.21588908969936627</v>
      </c>
      <c r="T13" s="497">
        <v>0.21566113659778335</v>
      </c>
      <c r="U13" s="497">
        <v>0.21068494624137823</v>
      </c>
    </row>
    <row r="14" spans="3:46" ht="13.5" customHeight="1" x14ac:dyDescent="0.2">
      <c r="D14" s="439"/>
      <c r="E14" s="440"/>
      <c r="F14" s="440"/>
      <c r="G14" s="440"/>
      <c r="H14" s="441"/>
      <c r="I14" s="440"/>
      <c r="J14" s="604" t="s">
        <v>244</v>
      </c>
      <c r="K14" s="497">
        <v>7.2786401181118066E-2</v>
      </c>
      <c r="L14" s="497">
        <v>6.4080177757384962E-2</v>
      </c>
      <c r="M14" s="497">
        <v>5.9009518886254657E-2</v>
      </c>
      <c r="N14" s="497">
        <v>5.2252136418531395E-2</v>
      </c>
      <c r="O14" s="497">
        <v>4.7849836223709752E-2</v>
      </c>
      <c r="P14" s="497">
        <v>4.4669988631254869E-2</v>
      </c>
      <c r="Q14" s="497">
        <v>3.9109445241794868E-2</v>
      </c>
      <c r="R14" s="497">
        <v>3.5177061599661608E-2</v>
      </c>
      <c r="S14" s="497">
        <v>3.1898980270763828E-2</v>
      </c>
      <c r="T14" s="497">
        <v>3.1272377837221012E-2</v>
      </c>
      <c r="U14" s="497">
        <v>3.3505582022794196E-2</v>
      </c>
      <c r="AS14" s="148"/>
    </row>
    <row r="15" spans="3:46" ht="13.5" customHeight="1" x14ac:dyDescent="0.2">
      <c r="D15" s="420"/>
      <c r="E15" s="426"/>
      <c r="F15" s="427"/>
      <c r="G15" s="427"/>
      <c r="H15" s="428"/>
      <c r="I15" s="427"/>
      <c r="J15" s="429"/>
      <c r="K15" s="429"/>
      <c r="L15" s="429"/>
      <c r="M15" s="429"/>
      <c r="N15" s="429"/>
      <c r="O15" s="429"/>
      <c r="P15" s="429"/>
      <c r="Q15" s="429"/>
      <c r="R15" s="429"/>
      <c r="S15" s="429"/>
      <c r="T15" s="429"/>
      <c r="U15" s="429"/>
      <c r="AS15" s="148"/>
      <c r="AT15" s="148"/>
    </row>
    <row r="16" spans="3:46" ht="13.5" customHeight="1" x14ac:dyDescent="0.2">
      <c r="D16" s="420"/>
      <c r="E16" s="430"/>
      <c r="F16" s="427"/>
      <c r="G16" s="427"/>
      <c r="H16" s="428"/>
      <c r="I16" s="427"/>
      <c r="J16" s="429"/>
      <c r="K16" s="429">
        <v>501220</v>
      </c>
      <c r="L16" s="429">
        <v>470754</v>
      </c>
      <c r="M16" s="429">
        <v>448792</v>
      </c>
      <c r="N16" s="429">
        <v>435542</v>
      </c>
      <c r="O16" s="429">
        <v>427107</v>
      </c>
      <c r="P16" s="429">
        <v>424849</v>
      </c>
      <c r="Q16" s="429">
        <v>421535</v>
      </c>
      <c r="R16" s="429">
        <v>420814</v>
      </c>
      <c r="S16" s="429">
        <v>423838</v>
      </c>
      <c r="T16" s="429">
        <v>432906</v>
      </c>
      <c r="U16" s="429">
        <v>446254</v>
      </c>
    </row>
    <row r="17" spans="4:46" ht="13.5" customHeight="1" x14ac:dyDescent="0.2">
      <c r="D17" s="420"/>
      <c r="E17" s="426"/>
      <c r="F17" s="427"/>
      <c r="G17" s="427"/>
      <c r="H17" s="428"/>
      <c r="I17" s="427"/>
      <c r="J17" s="431"/>
      <c r="K17" s="429">
        <v>134965</v>
      </c>
      <c r="L17" s="429">
        <v>131013</v>
      </c>
      <c r="M17" s="429">
        <v>128527</v>
      </c>
      <c r="N17" s="429">
        <v>127666</v>
      </c>
      <c r="O17" s="429">
        <v>128045</v>
      </c>
      <c r="P17" s="429">
        <v>128994</v>
      </c>
      <c r="Q17" s="429">
        <v>129554</v>
      </c>
      <c r="R17" s="429">
        <v>130133</v>
      </c>
      <c r="S17" s="429">
        <v>130725</v>
      </c>
      <c r="T17" s="429">
        <v>131799</v>
      </c>
      <c r="U17" s="429">
        <v>133321</v>
      </c>
      <c r="AT17" s="148"/>
    </row>
    <row r="18" spans="4:46" ht="13.5" customHeight="1" x14ac:dyDescent="0.2">
      <c r="D18" s="420"/>
      <c r="E18" s="430"/>
      <c r="F18" s="427"/>
      <c r="G18" s="427"/>
      <c r="H18" s="428"/>
      <c r="I18" s="427"/>
      <c r="J18" s="431"/>
      <c r="K18" s="429">
        <v>224035</v>
      </c>
      <c r="L18" s="429">
        <v>207052</v>
      </c>
      <c r="M18" s="429">
        <v>194326</v>
      </c>
      <c r="N18" s="429">
        <v>188319</v>
      </c>
      <c r="O18" s="429">
        <v>184583</v>
      </c>
      <c r="P18" s="429">
        <v>185006</v>
      </c>
      <c r="Q18" s="429">
        <v>185446</v>
      </c>
      <c r="R18" s="429">
        <v>186565</v>
      </c>
      <c r="S18" s="429">
        <v>188091</v>
      </c>
      <c r="T18" s="429">
        <v>194208</v>
      </c>
      <c r="U18" s="429">
        <v>203962</v>
      </c>
    </row>
    <row r="19" spans="4:46" ht="13.5" customHeight="1" x14ac:dyDescent="0.2">
      <c r="D19" s="438"/>
      <c r="E19" s="438"/>
      <c r="F19" s="438"/>
      <c r="G19" s="438"/>
      <c r="H19" s="438"/>
      <c r="I19" s="438"/>
      <c r="J19" s="438"/>
      <c r="K19" s="429">
        <v>105738</v>
      </c>
      <c r="L19" s="429">
        <v>102523</v>
      </c>
      <c r="M19" s="429">
        <v>99456</v>
      </c>
      <c r="N19" s="429">
        <v>96799</v>
      </c>
      <c r="O19" s="429">
        <v>94042</v>
      </c>
      <c r="P19" s="429">
        <v>91871</v>
      </c>
      <c r="Q19" s="429">
        <v>90049</v>
      </c>
      <c r="R19" s="429">
        <v>89313</v>
      </c>
      <c r="S19" s="429">
        <v>91502</v>
      </c>
      <c r="T19" s="429">
        <v>93361</v>
      </c>
      <c r="U19" s="429">
        <v>94019</v>
      </c>
    </row>
    <row r="20" spans="4:46" ht="13.5" customHeight="1" x14ac:dyDescent="0.2">
      <c r="D20" s="439"/>
      <c r="E20" s="440"/>
      <c r="F20" s="440"/>
      <c r="G20" s="440"/>
      <c r="H20" s="441"/>
      <c r="I20" s="440"/>
      <c r="J20" s="429"/>
      <c r="K20" s="429">
        <v>36482</v>
      </c>
      <c r="L20" s="429">
        <v>30166</v>
      </c>
      <c r="M20" s="429">
        <v>26483</v>
      </c>
      <c r="N20" s="429">
        <v>22758</v>
      </c>
      <c r="O20" s="429">
        <v>20437</v>
      </c>
      <c r="P20" s="429">
        <v>18978</v>
      </c>
      <c r="Q20" s="429">
        <v>16486</v>
      </c>
      <c r="R20" s="429">
        <v>14803</v>
      </c>
      <c r="S20" s="429">
        <v>13520</v>
      </c>
      <c r="T20" s="429">
        <v>13538</v>
      </c>
      <c r="U20" s="429">
        <v>14952</v>
      </c>
    </row>
    <row r="21" spans="4:46" ht="13.5" customHeight="1" x14ac:dyDescent="0.2">
      <c r="D21" s="420"/>
      <c r="E21" s="426"/>
      <c r="F21" s="427"/>
      <c r="G21" s="427"/>
      <c r="H21" s="428"/>
      <c r="I21" s="427"/>
      <c r="J21" s="429"/>
      <c r="K21" s="454"/>
      <c r="L21" s="454"/>
      <c r="M21" s="454"/>
      <c r="N21" s="454"/>
      <c r="O21" s="454"/>
      <c r="P21" s="454"/>
      <c r="Q21" s="454"/>
      <c r="R21" s="454"/>
      <c r="S21" s="454"/>
      <c r="T21" s="454"/>
      <c r="U21" s="454"/>
    </row>
    <row r="22" spans="4:46" ht="13.5" customHeight="1" x14ac:dyDescent="0.2">
      <c r="D22" s="420"/>
      <c r="E22" s="430"/>
      <c r="F22" s="427"/>
      <c r="G22" s="427"/>
      <c r="H22" s="428"/>
      <c r="I22" s="427"/>
      <c r="J22" s="429"/>
      <c r="K22" s="454"/>
      <c r="L22" s="454"/>
      <c r="M22" s="454"/>
      <c r="N22" s="454"/>
      <c r="O22" s="500"/>
      <c r="P22" s="500"/>
      <c r="Q22" s="500"/>
      <c r="R22" s="500"/>
      <c r="S22" s="500"/>
      <c r="T22" s="500"/>
      <c r="U22" s="500"/>
    </row>
    <row r="23" spans="4:46" ht="13.5" customHeight="1" x14ac:dyDescent="0.2">
      <c r="D23" s="420"/>
      <c r="E23" s="426"/>
      <c r="F23" s="427"/>
      <c r="G23" s="427"/>
      <c r="H23" s="428"/>
      <c r="I23" s="427"/>
      <c r="J23" s="429"/>
      <c r="K23" s="454"/>
      <c r="L23" s="454"/>
      <c r="M23" s="454"/>
      <c r="N23" s="454"/>
      <c r="O23" s="500"/>
      <c r="P23" s="500"/>
      <c r="Q23" s="500"/>
      <c r="R23" s="500"/>
      <c r="S23" s="500"/>
      <c r="T23" s="500"/>
      <c r="U23" s="500"/>
    </row>
    <row r="24" spans="4:46" ht="13.5" customHeight="1" x14ac:dyDescent="0.2">
      <c r="D24" s="420"/>
      <c r="E24" s="430"/>
      <c r="F24" s="427"/>
      <c r="G24" s="427"/>
      <c r="H24" s="428"/>
      <c r="I24" s="427"/>
      <c r="J24" s="429"/>
      <c r="K24" s="431"/>
      <c r="L24" s="431"/>
      <c r="M24" s="431"/>
      <c r="N24" s="431"/>
      <c r="O24" s="500"/>
      <c r="P24" s="500"/>
      <c r="Q24" s="500"/>
      <c r="R24" s="500"/>
      <c r="S24" s="500"/>
      <c r="T24" s="500"/>
      <c r="U24" s="500"/>
    </row>
    <row r="25" spans="4:46" ht="13.5" customHeight="1" x14ac:dyDescent="0.2">
      <c r="D25" s="438"/>
      <c r="E25" s="438"/>
      <c r="F25" s="438"/>
      <c r="G25" s="438"/>
      <c r="H25" s="438"/>
      <c r="I25" s="438"/>
      <c r="J25" s="429"/>
      <c r="K25" s="438"/>
      <c r="L25" s="438"/>
      <c r="M25" s="438"/>
      <c r="N25" s="438"/>
      <c r="O25" s="500"/>
      <c r="P25" s="500"/>
      <c r="Q25" s="500"/>
      <c r="R25" s="500"/>
      <c r="S25" s="500"/>
      <c r="T25" s="500"/>
      <c r="U25" s="500"/>
    </row>
    <row r="26" spans="4:46" ht="13.5" customHeight="1" x14ac:dyDescent="0.2">
      <c r="D26" s="439"/>
      <c r="E26" s="440"/>
      <c r="F26" s="440"/>
      <c r="G26" s="440"/>
      <c r="H26" s="441"/>
      <c r="I26" s="440"/>
      <c r="J26" s="429"/>
      <c r="K26" s="429"/>
      <c r="L26" s="429"/>
      <c r="M26" s="429"/>
      <c r="N26" s="429"/>
      <c r="O26" s="499"/>
      <c r="P26" s="499"/>
      <c r="Q26" s="499"/>
      <c r="R26" s="499"/>
      <c r="S26" s="499"/>
      <c r="T26" s="499"/>
      <c r="U26" s="429"/>
    </row>
    <row r="27" spans="4:46" ht="13.5" customHeight="1" x14ac:dyDescent="0.2">
      <c r="D27" s="420"/>
      <c r="E27" s="426"/>
      <c r="F27" s="427"/>
      <c r="G27" s="427"/>
      <c r="H27" s="428"/>
      <c r="I27" s="427"/>
      <c r="J27" s="429"/>
      <c r="K27" s="429"/>
      <c r="L27" s="429"/>
      <c r="M27" s="429"/>
      <c r="N27" s="429"/>
      <c r="O27" s="429"/>
      <c r="P27" s="429"/>
      <c r="Q27" s="429"/>
      <c r="R27" s="429"/>
      <c r="S27" s="429"/>
      <c r="T27" s="429"/>
      <c r="U27" s="429"/>
    </row>
    <row r="28" spans="4:46" ht="13.5" customHeight="1" x14ac:dyDescent="0.2">
      <c r="D28" s="420"/>
      <c r="E28" s="430"/>
      <c r="F28" s="427"/>
      <c r="G28" s="427"/>
      <c r="H28" s="428"/>
      <c r="I28" s="427"/>
      <c r="J28" s="429"/>
      <c r="K28" s="429"/>
      <c r="L28" s="429"/>
      <c r="M28" s="429"/>
      <c r="N28" s="429"/>
      <c r="O28" s="429"/>
      <c r="P28" s="429"/>
      <c r="Q28" s="429"/>
      <c r="R28" s="429"/>
      <c r="S28" s="429"/>
      <c r="T28" s="429"/>
      <c r="U28" s="429"/>
    </row>
    <row r="29" spans="4:46" ht="13.5" customHeight="1" x14ac:dyDescent="0.2">
      <c r="D29" s="420"/>
      <c r="E29" s="426"/>
      <c r="F29" s="427"/>
      <c r="G29" s="427"/>
      <c r="H29" s="428"/>
      <c r="I29" s="427"/>
      <c r="J29" s="431"/>
      <c r="K29" s="431"/>
      <c r="L29" s="431"/>
      <c r="M29" s="431"/>
      <c r="N29" s="431"/>
      <c r="O29" s="429"/>
      <c r="P29" s="431"/>
      <c r="Q29" s="431"/>
      <c r="R29" s="431"/>
      <c r="S29" s="431"/>
      <c r="T29" s="431"/>
      <c r="U29" s="431"/>
    </row>
    <row r="30" spans="4:46" ht="13.5" customHeight="1" x14ac:dyDescent="0.2">
      <c r="D30" s="420"/>
      <c r="E30" s="430"/>
      <c r="F30" s="427"/>
      <c r="G30" s="427"/>
      <c r="H30" s="428"/>
      <c r="I30" s="427"/>
      <c r="J30" s="431"/>
      <c r="K30" s="431"/>
      <c r="L30" s="431"/>
      <c r="M30" s="431"/>
      <c r="N30" s="431"/>
      <c r="O30" s="429"/>
      <c r="P30" s="431"/>
      <c r="Q30" s="431"/>
      <c r="R30" s="431"/>
      <c r="S30" s="431"/>
      <c r="T30" s="431"/>
      <c r="U30" s="431"/>
    </row>
    <row r="31" spans="4:46" ht="13.5" customHeight="1" x14ac:dyDescent="0.2">
      <c r="D31" s="438"/>
      <c r="E31" s="438"/>
      <c r="F31" s="438"/>
      <c r="G31" s="438"/>
      <c r="H31" s="438"/>
      <c r="I31" s="438"/>
      <c r="J31" s="442"/>
      <c r="K31" s="442"/>
      <c r="L31" s="442"/>
      <c r="M31" s="442"/>
      <c r="N31" s="442"/>
      <c r="O31" s="429"/>
      <c r="P31" s="442"/>
      <c r="Q31" s="442"/>
      <c r="R31" s="442"/>
      <c r="S31" s="442"/>
      <c r="T31" s="442"/>
      <c r="U31" s="442"/>
    </row>
    <row r="32" spans="4:46" ht="13.5" customHeight="1" x14ac:dyDescent="0.2">
      <c r="D32" s="420"/>
      <c r="E32" s="427"/>
      <c r="F32" s="427"/>
      <c r="G32" s="427"/>
      <c r="H32" s="428"/>
      <c r="I32" s="427"/>
      <c r="J32" s="429"/>
      <c r="K32" s="429"/>
      <c r="L32" s="429"/>
      <c r="M32" s="429"/>
      <c r="N32" s="429"/>
      <c r="O32" s="429"/>
      <c r="P32" s="429"/>
      <c r="Q32" s="429"/>
      <c r="R32" s="429"/>
      <c r="S32" s="429"/>
      <c r="T32" s="429"/>
      <c r="U32" s="429"/>
    </row>
    <row r="33" spans="4:21" ht="13.5" customHeight="1" x14ac:dyDescent="0.2">
      <c r="D33" s="420"/>
      <c r="E33" s="426"/>
      <c r="F33" s="427"/>
      <c r="G33" s="427"/>
      <c r="H33" s="428"/>
      <c r="I33" s="427"/>
      <c r="J33" s="429"/>
      <c r="K33" s="429"/>
      <c r="L33" s="429"/>
      <c r="M33" s="429"/>
      <c r="N33" s="429"/>
      <c r="O33" s="500"/>
      <c r="P33" s="429"/>
      <c r="Q33" s="429"/>
      <c r="R33" s="429"/>
      <c r="S33" s="429"/>
      <c r="T33" s="429"/>
      <c r="U33" s="429"/>
    </row>
    <row r="34" spans="4:21" ht="13.5" customHeight="1" x14ac:dyDescent="0.2">
      <c r="D34" s="420"/>
      <c r="E34" s="430"/>
      <c r="F34" s="427"/>
      <c r="G34" s="427"/>
      <c r="H34" s="428"/>
      <c r="I34" s="427"/>
      <c r="J34" s="429"/>
      <c r="K34" s="429"/>
      <c r="L34" s="429"/>
      <c r="M34" s="429"/>
      <c r="N34" s="429"/>
      <c r="O34" s="500"/>
      <c r="P34" s="429"/>
      <c r="Q34" s="429"/>
      <c r="R34" s="429"/>
      <c r="S34" s="429"/>
      <c r="T34" s="429"/>
      <c r="U34" s="429"/>
    </row>
    <row r="35" spans="4:21" ht="13.5" customHeight="1" x14ac:dyDescent="0.2">
      <c r="D35" s="420"/>
      <c r="E35" s="426"/>
      <c r="F35" s="427"/>
      <c r="G35" s="427"/>
      <c r="H35" s="428"/>
      <c r="I35" s="427"/>
      <c r="J35" s="431"/>
      <c r="K35" s="431"/>
      <c r="L35" s="431"/>
      <c r="M35" s="431"/>
      <c r="N35" s="431"/>
      <c r="O35" s="500"/>
      <c r="P35" s="431"/>
      <c r="Q35" s="431"/>
      <c r="R35" s="431"/>
      <c r="S35" s="431"/>
      <c r="T35" s="431"/>
      <c r="U35" s="431"/>
    </row>
    <row r="36" spans="4:21" ht="13.5" x14ac:dyDescent="0.25">
      <c r="D36" s="423" t="s">
        <v>67</v>
      </c>
      <c r="E36" s="424"/>
      <c r="F36" s="424"/>
      <c r="G36" s="424"/>
      <c r="H36" s="424"/>
      <c r="I36" s="423"/>
      <c r="J36" s="423"/>
      <c r="K36" s="423"/>
      <c r="L36" s="423"/>
      <c r="M36" s="423"/>
      <c r="N36" s="423"/>
      <c r="O36" s="500"/>
      <c r="P36" s="423"/>
      <c r="Q36" s="425"/>
      <c r="R36" s="425"/>
      <c r="S36" s="425"/>
      <c r="T36" s="425"/>
      <c r="U36" s="425" t="s">
        <v>251</v>
      </c>
    </row>
    <row r="37" spans="4:21" ht="15.75" customHeight="1" x14ac:dyDescent="0.2">
      <c r="D37" s="42" t="s">
        <v>40</v>
      </c>
      <c r="E37" s="445" t="s">
        <v>311</v>
      </c>
      <c r="F37" s="417"/>
      <c r="G37" s="417"/>
      <c r="H37" s="417"/>
      <c r="I37" s="417"/>
      <c r="J37" s="417"/>
      <c r="K37" s="417"/>
      <c r="L37" s="417"/>
      <c r="M37" s="417"/>
      <c r="N37" s="417"/>
      <c r="O37" s="417"/>
      <c r="P37" s="417"/>
      <c r="Q37" s="417"/>
      <c r="R37" s="417"/>
      <c r="S37" s="417"/>
      <c r="T37" s="417"/>
      <c r="U37" s="417"/>
    </row>
  </sheetData>
  <phoneticPr fontId="0" type="noConversion"/>
  <conditionalFormatting sqref="D6">
    <cfRule type="cellIs" dxfId="5" priority="2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4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List19"/>
  <dimension ref="C1:AT39"/>
  <sheetViews>
    <sheetView showGridLines="0" showOutlineSymbols="0" topLeftCell="C3" zoomScale="90" zoomScaleNormal="90" workbookViewId="0"/>
  </sheetViews>
  <sheetFormatPr defaultColWidth="9.140625" defaultRowHeight="12.75" x14ac:dyDescent="0.2"/>
  <cols>
    <col min="1" max="2" width="0" style="44" hidden="1" customWidth="1"/>
    <col min="3" max="3" width="1.7109375" style="44" customWidth="1"/>
    <col min="4" max="4" width="1.140625" style="44" customWidth="1"/>
    <col min="5" max="5" width="2.140625" style="44" customWidth="1"/>
    <col min="6" max="6" width="1.7109375" style="44" customWidth="1"/>
    <col min="7" max="21" width="8.140625" style="44" customWidth="1"/>
    <col min="22" max="44" width="1.7109375" style="44" customWidth="1"/>
    <col min="45" max="16384" width="9.140625" style="44"/>
  </cols>
  <sheetData>
    <row r="1" spans="3:46" hidden="1" x14ac:dyDescent="0.2"/>
    <row r="2" spans="3:46" hidden="1" x14ac:dyDescent="0.2"/>
    <row r="3" spans="3:46" ht="9" customHeight="1" x14ac:dyDescent="0.2">
      <c r="C3" s="43"/>
    </row>
    <row r="4" spans="3:46" s="45" customFormat="1" ht="15.75" x14ac:dyDescent="0.2">
      <c r="D4" s="15" t="s">
        <v>233</v>
      </c>
      <c r="E4" s="46"/>
      <c r="F4" s="46"/>
      <c r="G4" s="46"/>
      <c r="H4" s="15" t="s">
        <v>297</v>
      </c>
      <c r="I4" s="15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</row>
    <row r="5" spans="3:46" s="45" customFormat="1" ht="15.75" x14ac:dyDescent="0.2">
      <c r="D5" s="15" t="s">
        <v>333</v>
      </c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</row>
    <row r="6" spans="3:46" s="48" customFormat="1" ht="21" customHeight="1" x14ac:dyDescent="0.2">
      <c r="D6" s="419"/>
      <c r="E6" s="420"/>
      <c r="F6" s="420"/>
      <c r="G6" s="420"/>
      <c r="H6" s="420"/>
      <c r="I6" s="421"/>
      <c r="J6" s="421"/>
      <c r="K6" s="421"/>
      <c r="L6" s="421"/>
      <c r="M6" s="421"/>
      <c r="N6" s="421"/>
      <c r="O6" s="421"/>
      <c r="P6" s="421"/>
      <c r="Q6" s="422"/>
      <c r="R6" s="422"/>
      <c r="S6" s="422"/>
      <c r="T6" s="422"/>
      <c r="U6" s="422"/>
    </row>
    <row r="7" spans="3:46" ht="13.5" customHeight="1" x14ac:dyDescent="0.2">
      <c r="D7" s="436"/>
      <c r="E7" s="436"/>
      <c r="F7" s="436"/>
      <c r="G7" s="436"/>
      <c r="H7" s="436"/>
      <c r="I7" s="436"/>
      <c r="J7" s="437"/>
      <c r="K7" s="437"/>
      <c r="L7" s="437"/>
      <c r="M7" s="437"/>
      <c r="N7" s="437"/>
      <c r="O7" s="437"/>
      <c r="P7" s="437"/>
      <c r="Q7" s="437"/>
      <c r="R7" s="437"/>
      <c r="S7" s="437"/>
      <c r="T7" s="437"/>
      <c r="U7" s="437"/>
    </row>
    <row r="8" spans="3:46" ht="13.5" customHeight="1" x14ac:dyDescent="0.2">
      <c r="D8" s="436"/>
      <c r="E8" s="436"/>
      <c r="F8" s="436"/>
      <c r="G8" s="436"/>
      <c r="H8" s="436"/>
      <c r="I8" s="436"/>
      <c r="J8" s="437"/>
      <c r="K8" s="437"/>
      <c r="L8" s="437"/>
      <c r="M8" s="437"/>
      <c r="N8" s="437"/>
      <c r="O8" s="437"/>
      <c r="P8" s="437"/>
      <c r="Q8" s="437"/>
      <c r="R8" s="437"/>
      <c r="S8" s="437"/>
      <c r="T8" s="437"/>
      <c r="U8" s="437"/>
    </row>
    <row r="9" spans="3:46" ht="13.5" customHeight="1" x14ac:dyDescent="0.2">
      <c r="D9" s="436"/>
      <c r="E9" s="436"/>
      <c r="F9" s="436"/>
      <c r="G9" s="436"/>
      <c r="H9" s="436"/>
      <c r="I9" s="436"/>
      <c r="J9" s="437"/>
      <c r="K9" s="437"/>
      <c r="L9" s="437"/>
      <c r="M9" s="437"/>
      <c r="N9" s="437"/>
      <c r="O9" s="437"/>
      <c r="P9" s="437"/>
      <c r="Q9" s="437"/>
      <c r="R9" s="437"/>
      <c r="S9" s="437"/>
      <c r="T9" s="437"/>
      <c r="U9" s="437"/>
    </row>
    <row r="10" spans="3:46" ht="13.5" customHeight="1" x14ac:dyDescent="0.2">
      <c r="D10" s="436"/>
      <c r="E10" s="436"/>
      <c r="F10" s="436"/>
      <c r="G10" s="436"/>
      <c r="H10" s="436"/>
      <c r="I10" s="436"/>
      <c r="J10" s="437"/>
      <c r="K10" s="437" t="s">
        <v>249</v>
      </c>
      <c r="L10" s="437" t="s">
        <v>255</v>
      </c>
      <c r="M10" s="437" t="s">
        <v>258</v>
      </c>
      <c r="N10" s="437" t="s">
        <v>262</v>
      </c>
      <c r="O10" s="437" t="s">
        <v>264</v>
      </c>
      <c r="P10" s="437" t="s">
        <v>272</v>
      </c>
      <c r="Q10" s="437" t="s">
        <v>276</v>
      </c>
      <c r="R10" s="437" t="s">
        <v>295</v>
      </c>
      <c r="S10" s="437" t="s">
        <v>296</v>
      </c>
      <c r="T10" s="437" t="s">
        <v>304</v>
      </c>
      <c r="U10" s="437" t="s">
        <v>313</v>
      </c>
    </row>
    <row r="11" spans="3:46" ht="13.5" customHeight="1" x14ac:dyDescent="0.2">
      <c r="D11" s="436"/>
      <c r="E11" s="436"/>
      <c r="F11" s="436"/>
      <c r="G11" s="436"/>
      <c r="H11" s="436"/>
      <c r="I11" s="436"/>
      <c r="J11" s="449" t="s">
        <v>245</v>
      </c>
      <c r="K11" s="448">
        <v>75812</v>
      </c>
      <c r="L11" s="448">
        <v>72216</v>
      </c>
      <c r="M11" s="448">
        <v>72888</v>
      </c>
      <c r="N11" s="448">
        <v>72692</v>
      </c>
      <c r="O11" s="448">
        <v>72927</v>
      </c>
      <c r="P11" s="448">
        <v>73545</v>
      </c>
      <c r="Q11" s="448">
        <v>73507</v>
      </c>
      <c r="R11" s="448">
        <v>73684</v>
      </c>
      <c r="S11" s="448">
        <v>75232</v>
      </c>
      <c r="T11" s="448">
        <v>77440</v>
      </c>
      <c r="U11" s="448">
        <v>83484</v>
      </c>
    </row>
    <row r="12" spans="3:46" ht="13.5" customHeight="1" x14ac:dyDescent="0.2">
      <c r="D12" s="438"/>
      <c r="E12" s="438"/>
      <c r="F12" s="438"/>
      <c r="G12" s="438"/>
      <c r="H12" s="438"/>
      <c r="I12" s="438"/>
      <c r="J12" s="427" t="s">
        <v>246</v>
      </c>
      <c r="K12" s="502">
        <v>35953</v>
      </c>
      <c r="L12" s="502">
        <v>35428</v>
      </c>
      <c r="M12" s="502">
        <v>34122</v>
      </c>
      <c r="N12" s="502">
        <v>33871</v>
      </c>
      <c r="O12" s="502">
        <v>32953</v>
      </c>
      <c r="P12" s="502">
        <v>32210</v>
      </c>
      <c r="Q12" s="502">
        <v>32474</v>
      </c>
      <c r="R12" s="502">
        <v>32534</v>
      </c>
      <c r="S12" s="502">
        <v>33941</v>
      </c>
      <c r="T12" s="502">
        <v>33705</v>
      </c>
      <c r="U12" s="502">
        <v>33313</v>
      </c>
    </row>
    <row r="13" spans="3:46" ht="13.5" customHeight="1" x14ac:dyDescent="0.2">
      <c r="D13" s="439"/>
      <c r="E13" s="440"/>
      <c r="F13" s="440"/>
      <c r="G13" s="440"/>
      <c r="H13" s="441"/>
      <c r="I13" s="440"/>
      <c r="J13" s="450" t="s">
        <v>245</v>
      </c>
      <c r="K13" s="503">
        <v>0.67831610969444822</v>
      </c>
      <c r="L13" s="503">
        <v>0.67087807959570434</v>
      </c>
      <c r="M13" s="503">
        <v>0.68113260442949253</v>
      </c>
      <c r="N13" s="503">
        <v>0.68215046498315546</v>
      </c>
      <c r="O13" s="503">
        <v>0.68877030600680011</v>
      </c>
      <c r="P13" s="503">
        <v>0.69542811214599787</v>
      </c>
      <c r="Q13" s="503">
        <v>0.69358658627489833</v>
      </c>
      <c r="R13" s="503">
        <v>0.69370539833173284</v>
      </c>
      <c r="S13" s="503">
        <v>0.68910811281177575</v>
      </c>
      <c r="T13" s="503">
        <v>0.69674749201493547</v>
      </c>
      <c r="U13" s="503">
        <v>0.71477863301283429</v>
      </c>
      <c r="AS13" s="148"/>
    </row>
    <row r="14" spans="3:46" ht="13.5" customHeight="1" x14ac:dyDescent="0.2">
      <c r="D14" s="420"/>
      <c r="E14" s="426"/>
      <c r="F14" s="427"/>
      <c r="G14" s="427"/>
      <c r="H14" s="428"/>
      <c r="I14" s="427"/>
      <c r="J14" s="450" t="s">
        <v>246</v>
      </c>
      <c r="K14" s="503">
        <v>0.32168389030555183</v>
      </c>
      <c r="L14" s="503">
        <v>0.32912192040429566</v>
      </c>
      <c r="M14" s="503">
        <v>0.31886739557050742</v>
      </c>
      <c r="N14" s="503">
        <v>0.31784953501684449</v>
      </c>
      <c r="O14" s="503">
        <v>0.31122969399319983</v>
      </c>
      <c r="P14" s="503">
        <v>0.30457188785400219</v>
      </c>
      <c r="Q14" s="503">
        <v>0.30641341372510167</v>
      </c>
      <c r="R14" s="503">
        <v>0.30629460166826716</v>
      </c>
      <c r="S14" s="503">
        <v>0.31089188718822419</v>
      </c>
      <c r="T14" s="503">
        <v>0.30325250798506453</v>
      </c>
      <c r="U14" s="503">
        <v>0.28522136698716577</v>
      </c>
      <c r="AS14" s="148"/>
      <c r="AT14" s="148"/>
    </row>
    <row r="15" spans="3:46" ht="13.5" customHeight="1" x14ac:dyDescent="0.2">
      <c r="D15" s="420"/>
      <c r="E15" s="430"/>
      <c r="F15" s="427"/>
      <c r="G15" s="427"/>
      <c r="H15" s="428"/>
      <c r="I15" s="427"/>
      <c r="J15" s="429"/>
      <c r="K15" s="429"/>
      <c r="L15" s="429"/>
      <c r="M15" s="429"/>
      <c r="N15" s="429"/>
      <c r="O15" s="429"/>
      <c r="P15" s="429"/>
      <c r="Q15" s="429"/>
      <c r="R15" s="429"/>
      <c r="S15" s="429"/>
      <c r="T15" s="429"/>
      <c r="U15" s="429"/>
    </row>
    <row r="16" spans="3:46" ht="13.5" customHeight="1" x14ac:dyDescent="0.2">
      <c r="D16" s="420"/>
      <c r="E16" s="426"/>
      <c r="F16" s="427"/>
      <c r="G16" s="427"/>
      <c r="H16" s="428"/>
      <c r="I16" s="427"/>
      <c r="J16" s="431"/>
      <c r="K16" s="431"/>
      <c r="L16" s="431"/>
      <c r="M16" s="431"/>
      <c r="N16" s="431"/>
      <c r="O16" s="431"/>
      <c r="P16" s="431"/>
      <c r="Q16" s="431"/>
      <c r="R16" s="431"/>
      <c r="S16" s="431"/>
      <c r="T16" s="431"/>
      <c r="U16" s="431"/>
      <c r="AT16" s="148"/>
    </row>
    <row r="17" spans="4:21" ht="13.5" customHeight="1" x14ac:dyDescent="0.2">
      <c r="D17" s="420"/>
      <c r="E17" s="430"/>
      <c r="F17" s="427"/>
      <c r="G17" s="427"/>
      <c r="H17" s="428"/>
      <c r="I17" s="427"/>
      <c r="J17" s="431"/>
      <c r="K17" s="431"/>
      <c r="L17" s="431"/>
      <c r="M17" s="431"/>
      <c r="N17" s="431"/>
      <c r="O17" s="431"/>
      <c r="P17" s="431"/>
      <c r="Q17" s="431"/>
      <c r="R17" s="431"/>
      <c r="S17" s="431"/>
      <c r="T17" s="431"/>
      <c r="U17" s="431"/>
    </row>
    <row r="18" spans="4:21" ht="13.5" customHeight="1" x14ac:dyDescent="0.2">
      <c r="D18" s="438"/>
      <c r="E18" s="438"/>
      <c r="F18" s="438"/>
      <c r="G18" s="438"/>
      <c r="H18" s="438"/>
      <c r="I18" s="438"/>
      <c r="J18" s="438"/>
      <c r="K18" s="431"/>
      <c r="L18" s="431"/>
      <c r="M18" s="431"/>
      <c r="N18" s="431"/>
      <c r="O18" s="431"/>
      <c r="P18" s="431"/>
      <c r="Q18" s="431"/>
      <c r="R18" s="431"/>
      <c r="S18" s="431"/>
      <c r="T18" s="431"/>
      <c r="U18" s="431"/>
    </row>
    <row r="19" spans="4:21" ht="13.5" customHeight="1" x14ac:dyDescent="0.2">
      <c r="D19" s="439"/>
      <c r="E19" s="440"/>
      <c r="F19" s="440"/>
      <c r="G19" s="440"/>
      <c r="H19" s="441"/>
      <c r="I19" s="440"/>
      <c r="J19" s="429"/>
      <c r="K19" s="429"/>
      <c r="L19" s="429"/>
      <c r="M19" s="429"/>
      <c r="N19" s="429"/>
      <c r="O19" s="429"/>
      <c r="P19" s="429"/>
      <c r="Q19" s="498"/>
      <c r="R19" s="498"/>
      <c r="S19" s="498"/>
      <c r="T19" s="498"/>
      <c r="U19" s="429"/>
    </row>
    <row r="20" spans="4:21" ht="13.5" customHeight="1" x14ac:dyDescent="0.2">
      <c r="D20" s="420"/>
      <c r="E20" s="426"/>
      <c r="F20" s="427"/>
      <c r="G20" s="427"/>
      <c r="H20" s="428"/>
      <c r="I20" s="427"/>
      <c r="J20" s="429"/>
      <c r="K20" s="429"/>
      <c r="L20" s="429"/>
      <c r="M20" s="429"/>
      <c r="N20" s="429"/>
      <c r="O20" s="429"/>
      <c r="P20" s="429"/>
      <c r="Q20" s="429"/>
      <c r="R20" s="429"/>
      <c r="S20" s="429"/>
      <c r="T20" s="429"/>
      <c r="U20" s="429"/>
    </row>
    <row r="21" spans="4:21" ht="13.5" customHeight="1" x14ac:dyDescent="0.2">
      <c r="D21" s="420"/>
      <c r="E21" s="430"/>
      <c r="F21" s="427"/>
      <c r="G21" s="427"/>
      <c r="H21" s="428"/>
      <c r="I21" s="427"/>
      <c r="J21" s="429"/>
      <c r="K21" s="429"/>
      <c r="L21" s="429"/>
      <c r="M21" s="429"/>
      <c r="N21" s="429"/>
      <c r="O21" s="429"/>
      <c r="P21" s="429"/>
      <c r="Q21" s="429"/>
      <c r="R21" s="429"/>
      <c r="S21" s="429"/>
      <c r="T21" s="429"/>
      <c r="U21" s="429"/>
    </row>
    <row r="22" spans="4:21" ht="13.5" customHeight="1" x14ac:dyDescent="0.2">
      <c r="D22" s="420"/>
      <c r="E22" s="426"/>
      <c r="F22" s="427"/>
      <c r="G22" s="427"/>
      <c r="H22" s="428"/>
      <c r="I22" s="427"/>
      <c r="J22" s="431"/>
      <c r="K22" s="431"/>
      <c r="L22" s="431"/>
      <c r="M22" s="431"/>
      <c r="N22" s="431"/>
      <c r="O22" s="431"/>
      <c r="P22" s="431"/>
      <c r="Q22" s="431"/>
      <c r="R22" s="431"/>
      <c r="S22" s="431"/>
      <c r="T22" s="431"/>
      <c r="U22" s="431"/>
    </row>
    <row r="23" spans="4:21" ht="13.5" customHeight="1" x14ac:dyDescent="0.2">
      <c r="D23" s="420"/>
      <c r="E23" s="430"/>
      <c r="F23" s="427"/>
      <c r="G23" s="427"/>
      <c r="H23" s="428"/>
      <c r="I23" s="427"/>
      <c r="J23" s="431"/>
      <c r="K23" s="431"/>
      <c r="L23" s="431"/>
      <c r="M23" s="431"/>
      <c r="N23" s="431"/>
      <c r="O23" s="431"/>
      <c r="P23" s="431"/>
      <c r="Q23" s="431"/>
      <c r="R23" s="431"/>
      <c r="S23" s="431"/>
      <c r="T23" s="431"/>
      <c r="U23" s="431"/>
    </row>
    <row r="24" spans="4:21" ht="13.5" customHeight="1" x14ac:dyDescent="0.2">
      <c r="D24" s="438"/>
      <c r="E24" s="438"/>
      <c r="F24" s="438"/>
      <c r="G24" s="438"/>
      <c r="H24" s="438"/>
      <c r="I24" s="438"/>
      <c r="J24" s="438"/>
      <c r="K24" s="438"/>
      <c r="L24" s="438"/>
      <c r="M24" s="438"/>
      <c r="N24" s="438"/>
      <c r="O24" s="438"/>
      <c r="P24" s="438"/>
      <c r="Q24" s="438"/>
      <c r="R24" s="438"/>
      <c r="S24" s="438"/>
      <c r="T24" s="438"/>
      <c r="U24" s="438"/>
    </row>
    <row r="25" spans="4:21" ht="13.5" customHeight="1" x14ac:dyDescent="0.2">
      <c r="D25" s="439"/>
      <c r="E25" s="440"/>
      <c r="F25" s="440"/>
      <c r="G25" s="440"/>
      <c r="H25" s="441"/>
      <c r="I25" s="440"/>
      <c r="J25" s="429"/>
      <c r="K25" s="429"/>
      <c r="L25" s="429"/>
      <c r="M25" s="429"/>
      <c r="N25" s="429"/>
      <c r="O25" s="429"/>
      <c r="P25" s="429"/>
      <c r="Q25" s="429"/>
      <c r="R25" s="429"/>
      <c r="S25" s="429"/>
      <c r="T25" s="429"/>
      <c r="U25" s="429"/>
    </row>
    <row r="26" spans="4:21" ht="13.5" customHeight="1" x14ac:dyDescent="0.2">
      <c r="D26" s="420"/>
      <c r="E26" s="426"/>
      <c r="F26" s="427"/>
      <c r="G26" s="427"/>
      <c r="H26" s="428"/>
      <c r="I26" s="427"/>
      <c r="J26" s="429"/>
      <c r="K26" s="429"/>
      <c r="L26" s="429"/>
      <c r="M26" s="429"/>
      <c r="N26" s="429"/>
      <c r="O26" s="429"/>
      <c r="P26" s="429"/>
      <c r="Q26" s="429"/>
      <c r="R26" s="429"/>
      <c r="S26" s="429"/>
      <c r="T26" s="429"/>
      <c r="U26" s="429"/>
    </row>
    <row r="27" spans="4:21" ht="13.5" customHeight="1" x14ac:dyDescent="0.2">
      <c r="D27" s="420"/>
      <c r="E27" s="430"/>
      <c r="F27" s="427"/>
      <c r="G27" s="427"/>
      <c r="H27" s="428"/>
      <c r="I27" s="427"/>
      <c r="J27" s="429"/>
      <c r="K27" s="429"/>
      <c r="L27" s="429"/>
      <c r="M27" s="429"/>
      <c r="N27" s="429"/>
      <c r="O27" s="429"/>
      <c r="P27" s="429"/>
      <c r="Q27" s="429"/>
      <c r="R27" s="429"/>
      <c r="S27" s="429"/>
      <c r="T27" s="429"/>
      <c r="U27" s="429"/>
    </row>
    <row r="28" spans="4:21" ht="13.5" customHeight="1" x14ac:dyDescent="0.2">
      <c r="D28" s="420"/>
      <c r="E28" s="426"/>
      <c r="F28" s="427"/>
      <c r="G28" s="427"/>
      <c r="H28" s="428"/>
      <c r="I28" s="427"/>
      <c r="J28" s="431"/>
      <c r="K28" s="431"/>
      <c r="L28" s="431"/>
      <c r="M28" s="431"/>
      <c r="N28" s="431"/>
      <c r="O28" s="431"/>
      <c r="P28" s="431"/>
      <c r="Q28" s="431"/>
      <c r="R28" s="431"/>
      <c r="S28" s="431"/>
      <c r="T28" s="431"/>
      <c r="U28" s="431"/>
    </row>
    <row r="29" spans="4:21" ht="13.5" customHeight="1" x14ac:dyDescent="0.2">
      <c r="D29" s="420"/>
      <c r="E29" s="430"/>
      <c r="F29" s="427"/>
      <c r="G29" s="427"/>
      <c r="H29" s="428"/>
      <c r="I29" s="427"/>
      <c r="J29" s="431"/>
      <c r="K29" s="431"/>
      <c r="L29" s="431"/>
      <c r="M29" s="431"/>
      <c r="N29" s="431"/>
      <c r="O29" s="431"/>
      <c r="P29" s="431"/>
      <c r="Q29" s="431"/>
      <c r="R29" s="431"/>
      <c r="S29" s="431"/>
      <c r="T29" s="431"/>
      <c r="U29" s="431"/>
    </row>
    <row r="30" spans="4:21" ht="13.5" customHeight="1" x14ac:dyDescent="0.2">
      <c r="D30" s="438"/>
      <c r="E30" s="438"/>
      <c r="F30" s="438"/>
      <c r="G30" s="438"/>
      <c r="H30" s="438"/>
      <c r="I30" s="438"/>
      <c r="J30" s="442"/>
      <c r="K30" s="442"/>
      <c r="L30" s="442"/>
      <c r="M30" s="442"/>
      <c r="N30" s="442"/>
      <c r="O30" s="442"/>
      <c r="P30" s="442"/>
      <c r="Q30" s="442"/>
      <c r="R30" s="442"/>
      <c r="S30" s="442"/>
      <c r="T30" s="442"/>
      <c r="U30" s="442"/>
    </row>
    <row r="31" spans="4:21" ht="13.5" customHeight="1" x14ac:dyDescent="0.2">
      <c r="D31" s="420"/>
      <c r="E31" s="427"/>
      <c r="F31" s="427"/>
      <c r="G31" s="427"/>
      <c r="H31" s="428"/>
      <c r="I31" s="427"/>
      <c r="J31" s="429"/>
      <c r="K31" s="429"/>
      <c r="L31" s="429"/>
      <c r="M31" s="429"/>
      <c r="N31" s="429"/>
      <c r="O31" s="429"/>
      <c r="P31" s="429"/>
      <c r="Q31" s="429"/>
      <c r="R31" s="429"/>
      <c r="S31" s="429"/>
      <c r="T31" s="429"/>
      <c r="U31" s="429"/>
    </row>
    <row r="32" spans="4:21" ht="13.5" customHeight="1" x14ac:dyDescent="0.2">
      <c r="D32" s="420"/>
      <c r="E32" s="426"/>
      <c r="F32" s="427"/>
      <c r="G32" s="427"/>
      <c r="H32" s="428"/>
      <c r="I32" s="427"/>
      <c r="J32" s="429"/>
      <c r="K32" s="429"/>
      <c r="L32" s="429"/>
      <c r="M32" s="429"/>
      <c r="N32" s="429"/>
      <c r="O32" s="429"/>
      <c r="P32" s="429"/>
      <c r="Q32" s="429"/>
      <c r="R32" s="429"/>
      <c r="S32" s="429"/>
      <c r="T32" s="429"/>
      <c r="U32" s="429"/>
    </row>
    <row r="33" spans="4:21" ht="13.5" customHeight="1" x14ac:dyDescent="0.2">
      <c r="D33" s="420"/>
      <c r="E33" s="430"/>
      <c r="F33" s="427"/>
      <c r="G33" s="427"/>
      <c r="H33" s="428"/>
      <c r="I33" s="427"/>
      <c r="J33" s="429"/>
      <c r="K33" s="429"/>
      <c r="L33" s="429"/>
      <c r="M33" s="429"/>
      <c r="N33" s="429"/>
      <c r="O33" s="429"/>
      <c r="P33" s="429"/>
      <c r="Q33" s="429"/>
      <c r="R33" s="429"/>
      <c r="S33" s="429"/>
      <c r="T33" s="429"/>
      <c r="U33" s="429"/>
    </row>
    <row r="34" spans="4:21" ht="13.5" customHeight="1" x14ac:dyDescent="0.2">
      <c r="D34" s="420"/>
      <c r="E34" s="426"/>
      <c r="F34" s="427"/>
      <c r="G34" s="427"/>
      <c r="H34" s="428"/>
      <c r="I34" s="427"/>
      <c r="J34" s="431"/>
      <c r="K34" s="431"/>
      <c r="L34" s="431"/>
      <c r="M34" s="431"/>
      <c r="N34" s="431"/>
      <c r="O34" s="431"/>
      <c r="P34" s="431"/>
      <c r="Q34" s="431"/>
      <c r="R34" s="431"/>
      <c r="S34" s="431"/>
      <c r="T34" s="431"/>
      <c r="U34" s="431"/>
    </row>
    <row r="35" spans="4:21" ht="13.5" customHeight="1" x14ac:dyDescent="0.2">
      <c r="D35" s="420"/>
      <c r="E35" s="444"/>
      <c r="F35" s="427"/>
      <c r="G35" s="427"/>
      <c r="H35" s="428"/>
      <c r="I35" s="427"/>
      <c r="J35" s="431"/>
      <c r="K35" s="431"/>
      <c r="L35" s="431"/>
      <c r="M35" s="431"/>
      <c r="N35" s="431"/>
      <c r="O35" s="431"/>
      <c r="P35" s="431"/>
      <c r="Q35" s="431"/>
      <c r="R35" s="431"/>
      <c r="S35" s="431"/>
      <c r="T35" s="431"/>
      <c r="U35" s="431"/>
    </row>
    <row r="36" spans="4:21" ht="13.5" customHeight="1" x14ac:dyDescent="0.2">
      <c r="D36" s="419"/>
      <c r="E36" s="427"/>
      <c r="F36" s="427"/>
      <c r="G36" s="427"/>
      <c r="H36" s="428"/>
      <c r="I36" s="427"/>
      <c r="J36" s="429"/>
      <c r="K36" s="429"/>
      <c r="L36" s="429"/>
      <c r="M36" s="429"/>
      <c r="N36" s="429"/>
      <c r="O36" s="429"/>
      <c r="P36" s="429"/>
      <c r="Q36" s="429"/>
      <c r="R36" s="429"/>
      <c r="S36" s="429"/>
      <c r="T36" s="429"/>
      <c r="U36" s="429"/>
    </row>
    <row r="37" spans="4:21" ht="13.5" x14ac:dyDescent="0.25">
      <c r="D37" s="423" t="s">
        <v>67</v>
      </c>
      <c r="E37" s="424"/>
      <c r="F37" s="424"/>
      <c r="G37" s="424"/>
      <c r="H37" s="424"/>
      <c r="I37" s="423"/>
      <c r="J37" s="423"/>
      <c r="K37" s="423"/>
      <c r="L37" s="423"/>
      <c r="M37" s="423"/>
      <c r="N37" s="423"/>
      <c r="O37" s="423"/>
      <c r="P37" s="423"/>
      <c r="Q37" s="425"/>
      <c r="R37" s="425"/>
      <c r="S37" s="425"/>
      <c r="T37" s="425"/>
      <c r="U37" s="425" t="s">
        <v>251</v>
      </c>
    </row>
    <row r="38" spans="4:21" ht="12" customHeight="1" x14ac:dyDescent="0.2">
      <c r="D38" s="42"/>
      <c r="E38" s="445" t="s">
        <v>247</v>
      </c>
      <c r="F38" s="417"/>
      <c r="G38" s="417"/>
      <c r="H38" s="417"/>
      <c r="I38" s="417"/>
      <c r="J38" s="417"/>
      <c r="K38" s="417"/>
      <c r="L38" s="417"/>
      <c r="M38" s="417"/>
      <c r="N38" s="417"/>
      <c r="O38" s="417"/>
      <c r="P38" s="417"/>
      <c r="Q38" s="417"/>
      <c r="R38" s="417"/>
      <c r="S38" s="417"/>
      <c r="T38" s="417"/>
      <c r="U38" s="417"/>
    </row>
    <row r="39" spans="4:21" ht="12" customHeight="1" x14ac:dyDescent="0.2">
      <c r="D39" s="42"/>
      <c r="E39" s="445" t="s">
        <v>248</v>
      </c>
      <c r="F39" s="417"/>
      <c r="G39" s="417"/>
      <c r="H39" s="417"/>
      <c r="I39" s="417"/>
      <c r="J39" s="417"/>
      <c r="K39" s="417"/>
      <c r="L39" s="417"/>
      <c r="M39" s="417"/>
      <c r="N39" s="417"/>
      <c r="O39" s="417"/>
      <c r="P39" s="417"/>
      <c r="Q39" s="417"/>
      <c r="R39" s="417"/>
      <c r="S39" s="417"/>
      <c r="T39" s="417"/>
      <c r="U39" s="417"/>
    </row>
  </sheetData>
  <phoneticPr fontId="0" type="noConversion"/>
  <conditionalFormatting sqref="D6">
    <cfRule type="cellIs" dxfId="3" priority="2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2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List21"/>
  <dimension ref="C1:AU47"/>
  <sheetViews>
    <sheetView showGridLines="0" showOutlineSymbols="0" topLeftCell="C3" zoomScale="90" zoomScaleNormal="90" workbookViewId="0"/>
  </sheetViews>
  <sheetFormatPr defaultColWidth="9.140625" defaultRowHeight="12.75" x14ac:dyDescent="0.2"/>
  <cols>
    <col min="1" max="2" width="0" style="44" hidden="1" customWidth="1"/>
    <col min="3" max="3" width="1.7109375" style="44" customWidth="1"/>
    <col min="4" max="4" width="1.42578125" style="44" customWidth="1"/>
    <col min="5" max="5" width="2.140625" style="44" customWidth="1"/>
    <col min="6" max="6" width="1.7109375" style="44" customWidth="1"/>
    <col min="7" max="21" width="8.140625" style="44" customWidth="1"/>
    <col min="22" max="23" width="1.7109375" style="44" customWidth="1"/>
    <col min="24" max="24" width="11.42578125" style="44" customWidth="1"/>
    <col min="25" max="45" width="1.7109375" style="44" customWidth="1"/>
    <col min="46" max="16384" width="9.140625" style="44"/>
  </cols>
  <sheetData>
    <row r="1" spans="3:47" hidden="1" x14ac:dyDescent="0.2"/>
    <row r="2" spans="3:47" hidden="1" x14ac:dyDescent="0.2"/>
    <row r="3" spans="3:47" ht="9" customHeight="1" x14ac:dyDescent="0.2">
      <c r="C3" s="43"/>
    </row>
    <row r="4" spans="3:47" s="45" customFormat="1" ht="15.75" x14ac:dyDescent="0.2">
      <c r="D4" s="15" t="s">
        <v>232</v>
      </c>
      <c r="E4" s="46"/>
      <c r="F4" s="46"/>
      <c r="G4" s="46"/>
      <c r="H4" s="15" t="s">
        <v>298</v>
      </c>
      <c r="I4" s="15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</row>
    <row r="5" spans="3:47" s="45" customFormat="1" ht="15.75" x14ac:dyDescent="0.2">
      <c r="D5" s="15" t="s">
        <v>334</v>
      </c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</row>
    <row r="6" spans="3:47" s="48" customFormat="1" ht="21" customHeight="1" x14ac:dyDescent="0.2">
      <c r="D6" s="419"/>
      <c r="E6" s="420"/>
      <c r="F6" s="420"/>
      <c r="G6" s="420"/>
      <c r="H6" s="420"/>
      <c r="I6" s="421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2"/>
      <c r="V6" s="14" t="s">
        <v>66</v>
      </c>
    </row>
    <row r="7" spans="3:47" ht="13.5" customHeight="1" x14ac:dyDescent="0.2">
      <c r="D7" s="436"/>
      <c r="E7" s="436"/>
      <c r="F7" s="436"/>
      <c r="G7" s="436"/>
      <c r="H7" s="436"/>
      <c r="I7" s="436"/>
      <c r="J7" s="437"/>
      <c r="K7" s="668"/>
      <c r="L7" s="668"/>
      <c r="M7" s="668"/>
      <c r="N7" s="668"/>
      <c r="O7" s="668"/>
      <c r="P7" s="668"/>
      <c r="Q7" s="668"/>
      <c r="R7" s="668"/>
      <c r="S7" s="668"/>
      <c r="T7" s="668"/>
      <c r="U7" s="668"/>
    </row>
    <row r="8" spans="3:47" ht="13.5" customHeight="1" x14ac:dyDescent="0.2">
      <c r="D8" s="436"/>
      <c r="E8" s="436"/>
      <c r="F8" s="436"/>
      <c r="G8" s="436"/>
      <c r="H8" s="436"/>
      <c r="I8" s="436"/>
      <c r="J8" s="437"/>
      <c r="K8" s="668"/>
      <c r="L8" s="668"/>
      <c r="M8" s="668"/>
      <c r="N8" s="668"/>
      <c r="O8" s="668"/>
      <c r="P8" s="668"/>
      <c r="Q8" s="668"/>
      <c r="R8" s="668"/>
      <c r="S8" s="668"/>
      <c r="T8" s="668"/>
      <c r="U8" s="668"/>
    </row>
    <row r="9" spans="3:47" ht="13.5" customHeight="1" x14ac:dyDescent="0.2">
      <c r="D9" s="436"/>
      <c r="E9" s="436"/>
      <c r="F9" s="436"/>
      <c r="G9" s="436"/>
      <c r="H9" s="436"/>
      <c r="I9" s="436"/>
      <c r="J9" s="437"/>
      <c r="K9" s="437"/>
      <c r="L9" s="437"/>
      <c r="M9" s="437"/>
      <c r="N9" s="437"/>
      <c r="O9" s="437"/>
      <c r="P9" s="437"/>
      <c r="Q9" s="437"/>
      <c r="R9" s="437"/>
      <c r="S9" s="437"/>
      <c r="T9" s="437"/>
      <c r="U9" s="437"/>
    </row>
    <row r="10" spans="3:47" ht="13.5" customHeight="1" x14ac:dyDescent="0.2">
      <c r="D10" s="436"/>
      <c r="E10" s="436"/>
      <c r="F10" s="436"/>
      <c r="G10" s="436"/>
      <c r="H10" s="436"/>
      <c r="I10" s="436"/>
      <c r="J10" s="451" t="s">
        <v>0</v>
      </c>
      <c r="K10" s="437"/>
      <c r="L10" s="437"/>
      <c r="M10" s="437"/>
      <c r="N10" s="437"/>
      <c r="O10" s="437"/>
      <c r="P10" s="437"/>
      <c r="Q10" s="437"/>
      <c r="R10" s="437"/>
      <c r="S10" s="437"/>
      <c r="T10" s="437"/>
      <c r="U10" s="437"/>
    </row>
    <row r="11" spans="3:47" ht="13.5" customHeight="1" x14ac:dyDescent="0.2">
      <c r="D11" s="436"/>
      <c r="E11" s="436"/>
      <c r="F11" s="436"/>
      <c r="G11" s="436"/>
      <c r="H11" s="436"/>
      <c r="I11" s="436"/>
      <c r="J11" s="451"/>
      <c r="K11" s="605">
        <v>2011</v>
      </c>
      <c r="L11" s="605">
        <v>2012</v>
      </c>
      <c r="M11" s="605">
        <v>2013</v>
      </c>
      <c r="N11" s="605">
        <v>2014</v>
      </c>
      <c r="O11" s="605">
        <v>2015</v>
      </c>
      <c r="P11" s="605">
        <v>2016</v>
      </c>
      <c r="Q11" s="605">
        <v>2017</v>
      </c>
      <c r="R11" s="605">
        <v>2018</v>
      </c>
      <c r="S11" s="605">
        <v>2019</v>
      </c>
      <c r="T11" s="605">
        <v>2020</v>
      </c>
      <c r="U11" s="605">
        <v>2021</v>
      </c>
    </row>
    <row r="12" spans="3:47" ht="13.5" customHeight="1" x14ac:dyDescent="0.2">
      <c r="D12" s="438"/>
      <c r="E12" s="438"/>
      <c r="F12" s="438"/>
      <c r="G12" s="438"/>
      <c r="H12" s="438"/>
      <c r="I12" s="438"/>
      <c r="J12" s="452" t="s">
        <v>1</v>
      </c>
      <c r="K12" s="606">
        <f>'B5.1.21'!J14</f>
        <v>24935.253506718789</v>
      </c>
      <c r="L12" s="606">
        <f>'B5.1.21'!K14</f>
        <v>25220.050608922771</v>
      </c>
      <c r="M12" s="606">
        <f>'B5.1.21'!L14</f>
        <v>25406.197071538252</v>
      </c>
      <c r="N12" s="606">
        <f>'B5.1.21'!M14</f>
        <v>25901.514685256818</v>
      </c>
      <c r="O12" s="606">
        <f>'B5.1.21'!N14</f>
        <v>26302.461528273805</v>
      </c>
      <c r="P12" s="606">
        <f>'B5.1.21'!O14</f>
        <v>27490.245180071426</v>
      </c>
      <c r="Q12" s="606">
        <f>'B5.1.21'!P14</f>
        <v>29745.20791827127</v>
      </c>
      <c r="R12" s="606">
        <f>'B5.1.21'!Q14</f>
        <v>33128.742051285066</v>
      </c>
      <c r="S12" s="606">
        <f>'B5.1.21'!R14</f>
        <v>37811.598132885978</v>
      </c>
      <c r="T12" s="606">
        <f>'B5.1.21'!S14</f>
        <v>41876.22025412877</v>
      </c>
      <c r="U12" s="606">
        <f>'B5.1.21'!T14</f>
        <v>45404.356944606589</v>
      </c>
    </row>
    <row r="13" spans="3:47" ht="13.5" customHeight="1" x14ac:dyDescent="0.2">
      <c r="D13" s="439"/>
      <c r="E13" s="440"/>
      <c r="F13" s="440"/>
      <c r="G13" s="440"/>
      <c r="H13" s="441"/>
      <c r="I13" s="440"/>
      <c r="J13" s="429" t="s">
        <v>2</v>
      </c>
      <c r="K13" s="429">
        <f>'B5.1.21'!J17</f>
        <v>26303.010028184377</v>
      </c>
      <c r="L13" s="429">
        <f>'B5.1.21'!K17</f>
        <v>25761.032286948692</v>
      </c>
      <c r="M13" s="429">
        <f>'B5.1.21'!L17</f>
        <v>25585.294130451413</v>
      </c>
      <c r="N13" s="429">
        <f>'B5.1.21'!M17</f>
        <v>25979.453044389986</v>
      </c>
      <c r="O13" s="429">
        <f>'B5.1.21'!N17</f>
        <v>26302.461528273809</v>
      </c>
      <c r="P13" s="429">
        <f>'B5.1.21'!O17</f>
        <v>27299.151122215913</v>
      </c>
      <c r="Q13" s="429">
        <f>'B5.1.21'!P17</f>
        <v>28850.83212247456</v>
      </c>
      <c r="R13" s="429">
        <f>'B5.1.21'!Q17</f>
        <v>31461.293495997215</v>
      </c>
      <c r="S13" s="429">
        <f>'B5.1.21'!R17</f>
        <v>34913.756355388716</v>
      </c>
      <c r="T13" s="429">
        <f>'B5.1.21'!S17</f>
        <v>37456.368742512321</v>
      </c>
      <c r="U13" s="429">
        <f>'B5.1.21'!T17</f>
        <v>39447.747128242045</v>
      </c>
      <c r="AT13" s="148"/>
    </row>
    <row r="14" spans="3:47" ht="13.5" customHeight="1" x14ac:dyDescent="0.2">
      <c r="D14" s="420"/>
      <c r="E14" s="426"/>
      <c r="F14" s="427"/>
      <c r="G14" s="427"/>
      <c r="H14" s="428"/>
      <c r="I14" s="427"/>
      <c r="J14" s="429" t="s">
        <v>3</v>
      </c>
      <c r="K14" s="429">
        <f>'B5.1.20'!J14/1000</f>
        <v>59.769264</v>
      </c>
      <c r="L14" s="429">
        <f>'B5.1.20'!K14/1000</f>
        <v>57.440859000000039</v>
      </c>
      <c r="M14" s="429">
        <f>'B5.1.20'!L14/1000</f>
        <v>55.196555000000004</v>
      </c>
      <c r="N14" s="429">
        <f>'B5.1.20'!M14/1000</f>
        <v>53.732075999999957</v>
      </c>
      <c r="O14" s="429">
        <f>'B5.1.20'!N14/1000</f>
        <v>52.635552000000004</v>
      </c>
      <c r="P14" s="429">
        <f>'B5.1.20'!O14/1000</f>
        <v>51.783095000000067</v>
      </c>
      <c r="Q14" s="429">
        <f>'B5.1.20'!P14/1000</f>
        <v>51.748787000000007</v>
      </c>
      <c r="R14" s="429">
        <f>'B5.1.20'!Q14/1000</f>
        <v>51.807184900000031</v>
      </c>
      <c r="S14" s="429">
        <f>'B5.1.20'!R14/1000</f>
        <v>52.262954099999966</v>
      </c>
      <c r="T14" s="429">
        <f>'B5.1.20'!S14/1000</f>
        <v>53.174425699999979</v>
      </c>
      <c r="U14" s="429">
        <f>'B5.1.20'!T14/1000</f>
        <v>54.312321600000026</v>
      </c>
      <c r="AT14" s="148"/>
      <c r="AU14" s="148"/>
    </row>
    <row r="15" spans="3:47" ht="13.5" customHeight="1" x14ac:dyDescent="0.2">
      <c r="D15" s="420"/>
      <c r="E15" s="430"/>
      <c r="F15" s="427"/>
      <c r="G15" s="427"/>
      <c r="H15" s="428"/>
      <c r="I15" s="427"/>
      <c r="J15" s="429"/>
      <c r="K15" s="429"/>
      <c r="L15" s="429"/>
      <c r="M15" s="429"/>
      <c r="N15" s="429"/>
      <c r="O15" s="429"/>
      <c r="P15" s="429"/>
      <c r="Q15" s="429"/>
      <c r="R15" s="429"/>
      <c r="S15" s="429"/>
      <c r="T15" s="429"/>
      <c r="U15" s="429"/>
    </row>
    <row r="16" spans="3:47" ht="13.5" customHeight="1" x14ac:dyDescent="0.2">
      <c r="D16" s="420"/>
      <c r="E16" s="426"/>
      <c r="F16" s="427"/>
      <c r="G16" s="427"/>
      <c r="H16" s="428"/>
      <c r="I16" s="427"/>
      <c r="J16" s="431" t="s">
        <v>4</v>
      </c>
      <c r="K16" s="431"/>
      <c r="L16" s="431"/>
      <c r="M16" s="431"/>
      <c r="N16" s="431"/>
      <c r="O16" s="431"/>
      <c r="P16" s="431"/>
      <c r="Q16" s="431"/>
      <c r="R16" s="431"/>
      <c r="S16" s="431"/>
      <c r="T16" s="431"/>
      <c r="U16" s="431"/>
      <c r="AU16" s="148"/>
    </row>
    <row r="17" spans="4:21" ht="13.5" customHeight="1" x14ac:dyDescent="0.2">
      <c r="D17" s="420"/>
      <c r="E17" s="430"/>
      <c r="F17" s="427"/>
      <c r="G17" s="427"/>
      <c r="H17" s="428"/>
      <c r="I17" s="427"/>
      <c r="J17" s="431"/>
      <c r="K17" s="605">
        <v>2011</v>
      </c>
      <c r="L17" s="605">
        <v>2012</v>
      </c>
      <c r="M17" s="605">
        <v>2013</v>
      </c>
      <c r="N17" s="605">
        <v>2014</v>
      </c>
      <c r="O17" s="605">
        <v>2015</v>
      </c>
      <c r="P17" s="605">
        <v>2016</v>
      </c>
      <c r="Q17" s="605">
        <v>2017</v>
      </c>
      <c r="R17" s="605">
        <v>2018</v>
      </c>
      <c r="S17" s="605">
        <v>2019</v>
      </c>
      <c r="T17" s="605">
        <v>2020</v>
      </c>
      <c r="U17" s="605">
        <v>2021</v>
      </c>
    </row>
    <row r="18" spans="4:21" ht="13.5" customHeight="1" x14ac:dyDescent="0.2">
      <c r="D18" s="438"/>
      <c r="E18" s="438"/>
      <c r="F18" s="438"/>
      <c r="G18" s="438"/>
      <c r="H18" s="438"/>
      <c r="I18" s="438"/>
      <c r="J18" s="452" t="s">
        <v>5</v>
      </c>
      <c r="K18" s="606">
        <f>'B5.1.21'!J15</f>
        <v>27887.134658291139</v>
      </c>
      <c r="L18" s="606">
        <f>'B5.1.21'!K15</f>
        <v>28020.273565784253</v>
      </c>
      <c r="M18" s="606">
        <f>'B5.1.21'!L15</f>
        <v>28209.182740522076</v>
      </c>
      <c r="N18" s="606">
        <f>'B5.1.21'!M15</f>
        <v>28767.860100337737</v>
      </c>
      <c r="O18" s="606">
        <f>'B5.1.21'!N15</f>
        <v>31100.885406639598</v>
      </c>
      <c r="P18" s="606">
        <f>'B5.1.21'!O15</f>
        <v>32677.579217192386</v>
      </c>
      <c r="Q18" s="606">
        <f>'B5.1.21'!P15</f>
        <v>33267.031887541183</v>
      </c>
      <c r="R18" s="606">
        <f>'B5.1.21'!Q15</f>
        <v>37023.227796043429</v>
      </c>
      <c r="S18" s="606">
        <f>'B5.1.21'!R15</f>
        <v>42389.096831691641</v>
      </c>
      <c r="T18" s="606">
        <f>'B5.1.21'!S15</f>
        <v>46897.307941282539</v>
      </c>
      <c r="U18" s="606">
        <f>'B5.1.21'!T15</f>
        <v>50958.731907490692</v>
      </c>
    </row>
    <row r="19" spans="4:21" ht="13.5" customHeight="1" x14ac:dyDescent="0.2">
      <c r="D19" s="439"/>
      <c r="E19" s="440"/>
      <c r="F19" s="440"/>
      <c r="G19" s="440"/>
      <c r="H19" s="441"/>
      <c r="I19" s="440"/>
      <c r="J19" s="429" t="s">
        <v>6</v>
      </c>
      <c r="K19" s="429">
        <f>'B5.1.21'!J18</f>
        <v>29416.808711277576</v>
      </c>
      <c r="L19" s="429">
        <f>'B5.1.21'!K18</f>
        <v>28621.321313364915</v>
      </c>
      <c r="M19" s="429">
        <f>'B5.1.21'!L18</f>
        <v>28408.039013617399</v>
      </c>
      <c r="N19" s="429">
        <f>'B5.1.21'!M18</f>
        <v>28854.42337044908</v>
      </c>
      <c r="O19" s="429">
        <f>'B5.1.21'!N18</f>
        <v>31100.885406639602</v>
      </c>
      <c r="P19" s="429">
        <f>'B5.1.21'!O18</f>
        <v>32450.426233557482</v>
      </c>
      <c r="Q19" s="429">
        <f>'B5.1.21'!P18</f>
        <v>32266.762257556922</v>
      </c>
      <c r="R19" s="429">
        <f>'B5.1.21'!Q18</f>
        <v>35159.760490069733</v>
      </c>
      <c r="S19" s="429">
        <f>'B5.1.21'!R18</f>
        <v>39140.440287803918</v>
      </c>
      <c r="T19" s="429">
        <f>'B5.1.21'!S18</f>
        <v>41947.502630843061</v>
      </c>
      <c r="U19" s="429">
        <f>'B5.1.21'!T18</f>
        <v>44273.442143779925</v>
      </c>
    </row>
    <row r="20" spans="4:21" ht="13.5" customHeight="1" x14ac:dyDescent="0.2">
      <c r="D20" s="420"/>
      <c r="E20" s="426"/>
      <c r="F20" s="427"/>
      <c r="G20" s="427"/>
      <c r="H20" s="428"/>
      <c r="I20" s="427"/>
      <c r="J20" s="429" t="s">
        <v>3</v>
      </c>
      <c r="K20" s="429">
        <f>'B5.1.20'!J15/1000</f>
        <v>39.224192000000016</v>
      </c>
      <c r="L20" s="429">
        <f>'B5.1.20'!K15/1000</f>
        <v>37.885927000000017</v>
      </c>
      <c r="M20" s="429">
        <f>'B5.1.20'!L15/1000</f>
        <v>36.378017999999976</v>
      </c>
      <c r="N20" s="429">
        <f>'B5.1.20'!M15/1000</f>
        <v>35.209344000000002</v>
      </c>
      <c r="O20" s="429">
        <f>'B5.1.20'!N15/1000</f>
        <v>34.420605000000052</v>
      </c>
      <c r="P20" s="429">
        <f>'B5.1.20'!O15/1000</f>
        <v>33.798402000000003</v>
      </c>
      <c r="Q20" s="429">
        <f>'B5.1.20'!P15/1000</f>
        <v>33.756559000000038</v>
      </c>
      <c r="R20" s="429">
        <f>'B5.1.20'!Q15/1000</f>
        <v>33.73818820000001</v>
      </c>
      <c r="S20" s="429">
        <f>'B5.1.20'!R15/1000</f>
        <v>34.052873700000006</v>
      </c>
      <c r="T20" s="429">
        <f>'B5.1.20'!S15/1000</f>
        <v>34.878464099999988</v>
      </c>
      <c r="U20" s="429">
        <f>'B5.1.20'!T15/1000</f>
        <v>35.760566099999998</v>
      </c>
    </row>
    <row r="21" spans="4:21" ht="13.5" customHeight="1" x14ac:dyDescent="0.2">
      <c r="D21" s="420"/>
      <c r="E21" s="430"/>
      <c r="F21" s="427"/>
      <c r="G21" s="427"/>
      <c r="H21" s="428"/>
      <c r="I21" s="427"/>
      <c r="J21" s="429"/>
      <c r="K21" s="429"/>
      <c r="L21" s="429"/>
      <c r="M21" s="429"/>
      <c r="N21" s="429"/>
      <c r="O21" s="429"/>
      <c r="P21" s="429"/>
      <c r="Q21" s="429"/>
      <c r="R21" s="429"/>
      <c r="S21" s="429"/>
      <c r="T21" s="429"/>
      <c r="U21" s="429"/>
    </row>
    <row r="22" spans="4:21" ht="13.5" customHeight="1" x14ac:dyDescent="0.2">
      <c r="D22" s="420"/>
      <c r="E22" s="426"/>
      <c r="F22" s="427"/>
      <c r="G22" s="427"/>
      <c r="H22" s="428"/>
      <c r="I22" s="427"/>
      <c r="J22" s="431"/>
      <c r="K22" s="431"/>
      <c r="L22" s="431"/>
      <c r="M22" s="431"/>
      <c r="N22" s="431"/>
      <c r="O22" s="431"/>
      <c r="P22" s="431"/>
      <c r="Q22" s="431"/>
      <c r="R22" s="431"/>
      <c r="S22" s="431"/>
      <c r="T22" s="431"/>
      <c r="U22" s="431"/>
    </row>
    <row r="23" spans="4:21" ht="13.5" customHeight="1" x14ac:dyDescent="0.2">
      <c r="D23" s="420"/>
      <c r="E23" s="430"/>
      <c r="F23" s="427"/>
      <c r="G23" s="427"/>
      <c r="H23" s="428"/>
      <c r="I23" s="427"/>
      <c r="J23" s="431"/>
      <c r="K23" s="431"/>
      <c r="L23" s="431"/>
      <c r="M23" s="431"/>
      <c r="N23" s="431"/>
      <c r="O23" s="431"/>
      <c r="P23" s="431"/>
      <c r="Q23" s="431"/>
      <c r="R23" s="431"/>
      <c r="S23" s="431"/>
      <c r="T23" s="431"/>
      <c r="U23" s="431"/>
    </row>
    <row r="24" spans="4:21" ht="13.5" customHeight="1" x14ac:dyDescent="0.2">
      <c r="D24" s="438"/>
      <c r="E24" s="438"/>
      <c r="F24" s="438"/>
      <c r="G24" s="438"/>
      <c r="H24" s="438"/>
      <c r="I24" s="438"/>
      <c r="J24" s="438"/>
      <c r="K24" s="438"/>
      <c r="L24" s="438"/>
      <c r="M24" s="438"/>
      <c r="N24" s="438"/>
      <c r="O24" s="438"/>
      <c r="P24" s="438"/>
      <c r="Q24" s="438"/>
      <c r="R24" s="438"/>
      <c r="S24" s="438"/>
      <c r="T24" s="438"/>
      <c r="U24" s="438"/>
    </row>
    <row r="25" spans="4:21" ht="13.5" customHeight="1" x14ac:dyDescent="0.2">
      <c r="D25" s="439"/>
      <c r="E25" s="440"/>
      <c r="F25" s="440"/>
      <c r="G25" s="440"/>
      <c r="H25" s="441"/>
      <c r="I25" s="440"/>
      <c r="J25" s="429"/>
      <c r="K25" s="429"/>
      <c r="L25" s="429"/>
      <c r="M25" s="429"/>
      <c r="N25" s="429"/>
      <c r="O25" s="429"/>
      <c r="P25" s="429"/>
      <c r="Q25" s="429"/>
      <c r="R25" s="429"/>
      <c r="S25" s="429"/>
      <c r="T25" s="429"/>
      <c r="U25" s="429"/>
    </row>
    <row r="26" spans="4:21" ht="13.5" customHeight="1" x14ac:dyDescent="0.2">
      <c r="D26" s="420"/>
      <c r="E26" s="426"/>
      <c r="F26" s="427"/>
      <c r="G26" s="427"/>
      <c r="H26" s="428"/>
      <c r="I26" s="427"/>
      <c r="J26" s="429"/>
      <c r="K26" s="429"/>
      <c r="L26" s="429"/>
      <c r="M26" s="429"/>
      <c r="N26" s="429"/>
      <c r="O26" s="429"/>
      <c r="P26" s="429"/>
      <c r="Q26" s="429"/>
      <c r="R26" s="429"/>
      <c r="S26" s="429"/>
      <c r="T26" s="429"/>
      <c r="U26" s="429"/>
    </row>
    <row r="27" spans="4:21" ht="13.5" customHeight="1" x14ac:dyDescent="0.2">
      <c r="D27" s="420"/>
      <c r="E27" s="430"/>
      <c r="F27" s="427"/>
      <c r="G27" s="427"/>
      <c r="H27" s="428"/>
      <c r="I27" s="427"/>
      <c r="J27" s="429"/>
      <c r="K27" s="429"/>
      <c r="L27" s="429"/>
      <c r="M27" s="429"/>
      <c r="N27" s="429"/>
      <c r="O27" s="429"/>
      <c r="P27" s="429"/>
      <c r="Q27" s="429"/>
      <c r="R27" s="429"/>
      <c r="S27" s="429"/>
      <c r="T27" s="429"/>
      <c r="U27" s="429"/>
    </row>
    <row r="28" spans="4:21" ht="13.5" customHeight="1" x14ac:dyDescent="0.2">
      <c r="D28" s="420"/>
      <c r="E28" s="426"/>
      <c r="F28" s="427"/>
      <c r="G28" s="427"/>
      <c r="H28" s="428"/>
      <c r="I28" s="427"/>
      <c r="J28" s="431"/>
      <c r="K28" s="431"/>
      <c r="L28" s="431"/>
      <c r="M28" s="431"/>
      <c r="N28" s="431"/>
      <c r="O28" s="431"/>
      <c r="P28" s="431"/>
      <c r="Q28" s="431"/>
      <c r="R28" s="431"/>
      <c r="S28" s="431"/>
      <c r="T28" s="431"/>
      <c r="U28" s="431"/>
    </row>
    <row r="29" spans="4:21" ht="13.5" customHeight="1" x14ac:dyDescent="0.2">
      <c r="D29" s="420"/>
      <c r="E29" s="430"/>
      <c r="F29" s="427"/>
      <c r="G29" s="427"/>
      <c r="H29" s="428"/>
      <c r="I29" s="427"/>
      <c r="J29" s="431"/>
      <c r="K29" s="431"/>
      <c r="L29" s="431"/>
      <c r="M29" s="431"/>
      <c r="N29" s="431"/>
      <c r="O29" s="431"/>
      <c r="P29" s="431"/>
      <c r="Q29" s="431"/>
      <c r="R29" s="431"/>
      <c r="S29" s="431"/>
      <c r="T29" s="431"/>
      <c r="U29" s="431"/>
    </row>
    <row r="30" spans="4:21" ht="13.5" customHeight="1" x14ac:dyDescent="0.2">
      <c r="D30" s="438"/>
      <c r="E30" s="438"/>
      <c r="F30" s="438"/>
      <c r="G30" s="438"/>
      <c r="H30" s="438"/>
      <c r="I30" s="438"/>
      <c r="J30" s="442"/>
      <c r="K30" s="442"/>
      <c r="L30" s="442"/>
      <c r="M30" s="442"/>
      <c r="N30" s="442"/>
      <c r="O30" s="442"/>
      <c r="P30" s="442"/>
      <c r="Q30" s="442"/>
      <c r="R30" s="442"/>
      <c r="S30" s="442"/>
      <c r="T30" s="442"/>
      <c r="U30" s="442"/>
    </row>
    <row r="31" spans="4:21" ht="13.5" customHeight="1" x14ac:dyDescent="0.2">
      <c r="D31" s="420"/>
      <c r="E31" s="427"/>
      <c r="F31" s="427"/>
      <c r="G31" s="427"/>
      <c r="H31" s="428"/>
      <c r="I31" s="427"/>
      <c r="J31" s="429"/>
      <c r="K31" s="429"/>
      <c r="L31" s="429"/>
      <c r="M31" s="429"/>
      <c r="N31" s="429"/>
      <c r="O31" s="429"/>
      <c r="P31" s="429"/>
      <c r="Q31" s="429"/>
      <c r="R31" s="429"/>
      <c r="S31" s="429"/>
      <c r="T31" s="429"/>
      <c r="U31" s="429"/>
    </row>
    <row r="32" spans="4:21" ht="13.5" customHeight="1" x14ac:dyDescent="0.2">
      <c r="D32" s="420"/>
      <c r="E32" s="426"/>
      <c r="F32" s="427"/>
      <c r="G32" s="427"/>
      <c r="H32" s="428"/>
      <c r="I32" s="427"/>
      <c r="J32" s="429"/>
      <c r="K32" s="429"/>
      <c r="L32" s="429"/>
      <c r="M32" s="429"/>
      <c r="N32" s="429"/>
      <c r="O32" s="429"/>
      <c r="P32" s="429"/>
      <c r="Q32" s="429"/>
      <c r="R32" s="429"/>
      <c r="S32" s="429"/>
      <c r="T32" s="429"/>
      <c r="U32" s="429"/>
    </row>
    <row r="33" spans="4:21" ht="13.5" customHeight="1" x14ac:dyDescent="0.2">
      <c r="D33" s="420"/>
      <c r="E33" s="430"/>
      <c r="F33" s="427"/>
      <c r="G33" s="427"/>
      <c r="H33" s="428"/>
      <c r="I33" s="427"/>
      <c r="J33" s="429"/>
      <c r="K33" s="429"/>
      <c r="L33" s="429"/>
      <c r="M33" s="429"/>
      <c r="N33" s="429"/>
      <c r="O33" s="429"/>
      <c r="P33" s="429"/>
      <c r="Q33" s="429"/>
      <c r="R33" s="429"/>
      <c r="S33" s="429"/>
      <c r="T33" s="429"/>
      <c r="U33" s="429"/>
    </row>
    <row r="34" spans="4:21" ht="13.5" customHeight="1" x14ac:dyDescent="0.2">
      <c r="D34" s="420"/>
      <c r="E34" s="426"/>
      <c r="F34" s="427"/>
      <c r="G34" s="427"/>
      <c r="H34" s="428"/>
      <c r="I34" s="427"/>
      <c r="J34" s="431"/>
      <c r="K34" s="431"/>
      <c r="L34" s="431"/>
      <c r="M34" s="431"/>
      <c r="N34" s="431"/>
      <c r="O34" s="431"/>
      <c r="P34" s="431"/>
      <c r="Q34" s="431"/>
      <c r="R34" s="431"/>
      <c r="S34" s="431"/>
      <c r="T34" s="431"/>
      <c r="U34" s="431"/>
    </row>
    <row r="35" spans="4:21" ht="13.5" customHeight="1" x14ac:dyDescent="0.2">
      <c r="D35" s="420"/>
      <c r="E35" s="444"/>
      <c r="F35" s="427"/>
      <c r="G35" s="427"/>
      <c r="H35" s="428"/>
      <c r="I35" s="427"/>
      <c r="J35" s="431"/>
      <c r="K35" s="431"/>
      <c r="L35" s="431"/>
      <c r="M35" s="431"/>
      <c r="N35" s="431"/>
      <c r="O35" s="431"/>
      <c r="P35" s="431"/>
      <c r="Q35" s="431"/>
      <c r="R35" s="431"/>
      <c r="S35" s="431"/>
      <c r="T35" s="431"/>
      <c r="U35" s="431"/>
    </row>
    <row r="36" spans="4:21" ht="13.5" customHeight="1" x14ac:dyDescent="0.2">
      <c r="D36" s="438"/>
      <c r="E36" s="438"/>
      <c r="F36" s="438"/>
      <c r="G36" s="438"/>
      <c r="H36" s="438"/>
      <c r="I36" s="438"/>
      <c r="J36" s="442"/>
      <c r="K36" s="442"/>
      <c r="L36" s="442"/>
      <c r="M36" s="442"/>
      <c r="N36" s="442"/>
      <c r="O36" s="442"/>
      <c r="P36" s="442"/>
      <c r="Q36" s="442"/>
      <c r="R36" s="442"/>
      <c r="S36" s="442"/>
      <c r="T36" s="442"/>
      <c r="U36" s="442"/>
    </row>
    <row r="37" spans="4:21" ht="13.5" customHeight="1" x14ac:dyDescent="0.2">
      <c r="D37" s="420"/>
      <c r="E37" s="427"/>
      <c r="F37" s="427"/>
      <c r="G37" s="427"/>
      <c r="H37" s="428"/>
      <c r="I37" s="427"/>
      <c r="J37" s="432"/>
      <c r="K37" s="432"/>
      <c r="L37" s="432"/>
      <c r="M37" s="432"/>
      <c r="N37" s="432"/>
      <c r="O37" s="432"/>
      <c r="P37" s="432"/>
      <c r="Q37" s="432"/>
      <c r="R37" s="432"/>
      <c r="S37" s="432"/>
      <c r="T37" s="432"/>
      <c r="U37" s="432"/>
    </row>
    <row r="38" spans="4:21" ht="13.5" customHeight="1" x14ac:dyDescent="0.2">
      <c r="D38" s="420"/>
      <c r="E38" s="433"/>
      <c r="F38" s="433"/>
      <c r="G38" s="433"/>
      <c r="H38" s="433"/>
      <c r="I38" s="433"/>
      <c r="J38" s="434"/>
      <c r="K38" s="434"/>
      <c r="L38" s="434"/>
      <c r="M38" s="434"/>
      <c r="N38" s="434"/>
      <c r="O38" s="434"/>
      <c r="P38" s="434"/>
      <c r="Q38" s="434"/>
      <c r="R38" s="434"/>
      <c r="S38" s="434"/>
      <c r="T38" s="434"/>
      <c r="U38" s="434"/>
    </row>
    <row r="39" spans="4:21" ht="13.5" customHeight="1" x14ac:dyDescent="0.2">
      <c r="D39" s="420"/>
      <c r="E39" s="427"/>
      <c r="F39" s="427"/>
      <c r="G39" s="427"/>
      <c r="H39" s="428"/>
      <c r="I39" s="427"/>
      <c r="J39" s="432"/>
      <c r="K39" s="434"/>
      <c r="L39" s="434"/>
      <c r="M39" s="434"/>
      <c r="N39" s="434"/>
      <c r="O39" s="434"/>
      <c r="P39" s="434"/>
      <c r="Q39" s="434"/>
      <c r="R39" s="434"/>
      <c r="S39" s="434"/>
      <c r="T39" s="434"/>
      <c r="U39" s="434"/>
    </row>
    <row r="40" spans="4:21" ht="13.5" customHeight="1" x14ac:dyDescent="0.2">
      <c r="D40" s="420"/>
      <c r="E40" s="427"/>
      <c r="F40" s="427"/>
      <c r="G40" s="427"/>
      <c r="H40" s="428"/>
      <c r="I40" s="427"/>
      <c r="J40" s="435"/>
      <c r="K40" s="435"/>
      <c r="L40" s="435"/>
      <c r="M40" s="435"/>
      <c r="N40" s="435"/>
      <c r="O40" s="435"/>
      <c r="P40" s="435"/>
      <c r="Q40" s="435"/>
      <c r="R40" s="435"/>
      <c r="S40" s="435"/>
      <c r="T40" s="435"/>
      <c r="U40" s="435"/>
    </row>
    <row r="41" spans="4:21" ht="13.5" customHeight="1" x14ac:dyDescent="0.2">
      <c r="D41" s="438"/>
      <c r="E41" s="438"/>
      <c r="F41" s="438"/>
      <c r="G41" s="438"/>
      <c r="H41" s="438"/>
      <c r="I41" s="438"/>
      <c r="J41" s="442"/>
      <c r="K41" s="442"/>
      <c r="L41" s="442"/>
      <c r="M41" s="442"/>
      <c r="N41" s="442"/>
      <c r="O41" s="442"/>
      <c r="P41" s="442"/>
      <c r="Q41" s="442"/>
      <c r="R41" s="442"/>
      <c r="S41" s="442"/>
      <c r="T41" s="442"/>
      <c r="U41" s="442"/>
    </row>
    <row r="42" spans="4:21" ht="13.5" customHeight="1" x14ac:dyDescent="0.2">
      <c r="D42" s="420"/>
      <c r="E42" s="427"/>
      <c r="F42" s="427"/>
      <c r="G42" s="427"/>
      <c r="H42" s="428"/>
      <c r="I42" s="427"/>
      <c r="J42" s="429"/>
      <c r="K42" s="429"/>
      <c r="L42" s="429"/>
      <c r="M42" s="429"/>
      <c r="N42" s="429"/>
      <c r="O42" s="429"/>
      <c r="P42" s="429"/>
      <c r="Q42" s="429"/>
      <c r="R42" s="429"/>
      <c r="S42" s="429"/>
      <c r="T42" s="429"/>
      <c r="U42" s="429"/>
    </row>
    <row r="43" spans="4:21" ht="13.5" customHeight="1" x14ac:dyDescent="0.2">
      <c r="D43" s="420"/>
      <c r="E43" s="427"/>
      <c r="F43" s="427"/>
      <c r="G43" s="427"/>
      <c r="H43" s="428"/>
      <c r="I43" s="427"/>
      <c r="J43" s="429"/>
      <c r="K43" s="429"/>
      <c r="L43" s="429"/>
      <c r="M43" s="429"/>
      <c r="N43" s="429"/>
      <c r="O43" s="429"/>
      <c r="P43" s="429"/>
      <c r="Q43" s="429"/>
      <c r="R43" s="429"/>
      <c r="S43" s="429"/>
      <c r="T43" s="429"/>
      <c r="U43" s="429"/>
    </row>
    <row r="44" spans="4:21" ht="13.5" customHeight="1" x14ac:dyDescent="0.2">
      <c r="D44" s="419"/>
      <c r="E44" s="427"/>
      <c r="F44" s="427"/>
      <c r="G44" s="427"/>
      <c r="H44" s="428"/>
      <c r="I44" s="427"/>
      <c r="J44" s="429"/>
      <c r="K44" s="429"/>
      <c r="L44" s="429"/>
      <c r="M44" s="429"/>
      <c r="N44" s="429"/>
      <c r="O44" s="429"/>
      <c r="P44" s="429"/>
      <c r="Q44" s="429"/>
      <c r="R44" s="429"/>
      <c r="S44" s="429"/>
      <c r="T44" s="429"/>
      <c r="U44" s="429"/>
    </row>
    <row r="45" spans="4:21" ht="13.5" x14ac:dyDescent="0.25">
      <c r="D45" s="423" t="s">
        <v>67</v>
      </c>
      <c r="E45" s="424"/>
      <c r="F45" s="424"/>
      <c r="G45" s="424"/>
      <c r="H45" s="424"/>
      <c r="I45" s="423"/>
      <c r="J45" s="423"/>
      <c r="K45" s="423"/>
      <c r="L45" s="423"/>
      <c r="M45" s="423"/>
      <c r="N45" s="423"/>
      <c r="O45" s="423"/>
      <c r="P45" s="423"/>
      <c r="Q45" s="423"/>
      <c r="R45" s="423"/>
      <c r="S45" s="423"/>
      <c r="T45" s="423"/>
      <c r="U45" s="425" t="s">
        <v>252</v>
      </c>
    </row>
    <row r="46" spans="4:21" ht="12.75" customHeight="1" x14ac:dyDescent="0.2">
      <c r="D46" s="42"/>
      <c r="E46" s="445" t="s">
        <v>274</v>
      </c>
      <c r="F46" s="417"/>
      <c r="G46" s="417"/>
      <c r="H46" s="417"/>
      <c r="I46" s="417"/>
      <c r="J46" s="417"/>
      <c r="K46" s="417"/>
      <c r="L46" s="417"/>
      <c r="M46" s="417"/>
      <c r="N46" s="417"/>
      <c r="O46" s="417"/>
      <c r="P46" s="417"/>
      <c r="Q46" s="417"/>
      <c r="R46" s="417"/>
      <c r="S46" s="417"/>
      <c r="T46" s="417"/>
      <c r="U46" s="417"/>
    </row>
    <row r="47" spans="4:21" ht="12.75" customHeight="1" x14ac:dyDescent="0.2">
      <c r="D47" s="42" t="s">
        <v>40</v>
      </c>
      <c r="E47" s="445" t="s">
        <v>7</v>
      </c>
      <c r="F47" s="417"/>
      <c r="G47" s="417"/>
      <c r="H47" s="417"/>
      <c r="I47" s="417"/>
      <c r="J47" s="417"/>
      <c r="K47" s="417"/>
      <c r="L47" s="417"/>
      <c r="M47" s="417"/>
      <c r="N47" s="417"/>
      <c r="O47" s="417"/>
      <c r="P47" s="417"/>
      <c r="Q47" s="417"/>
      <c r="R47" s="417"/>
      <c r="S47" s="417"/>
      <c r="T47" s="417"/>
      <c r="U47" s="417"/>
    </row>
  </sheetData>
  <phoneticPr fontId="0" type="noConversion"/>
  <conditionalFormatting sqref="D6">
    <cfRule type="cellIs" dxfId="1" priority="2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0" priority="1" stopIfTrue="1">
      <formula>V6="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13">
    <pageSetUpPr autoPageBreaks="0"/>
  </sheetPr>
  <dimension ref="B1:W86"/>
  <sheetViews>
    <sheetView showGridLines="0" topLeftCell="C3" zoomScale="90" zoomScaleNormal="90" workbookViewId="0"/>
  </sheetViews>
  <sheetFormatPr defaultColWidth="9.140625" defaultRowHeight="12.75" x14ac:dyDescent="0.2"/>
  <cols>
    <col min="1" max="2" width="0" style="44" hidden="1" customWidth="1"/>
    <col min="3" max="3" width="1.7109375" style="44" customWidth="1"/>
    <col min="4" max="4" width="1.140625" style="44" customWidth="1"/>
    <col min="5" max="6" width="2.140625" style="44" customWidth="1"/>
    <col min="7" max="7" width="10.42578125" style="44" customWidth="1"/>
    <col min="8" max="8" width="9.140625" style="44" customWidth="1"/>
    <col min="9" max="9" width="2.5703125" style="44" customWidth="1"/>
    <col min="10" max="20" width="8.140625" style="44" customWidth="1"/>
    <col min="21" max="26" width="11.7109375" style="44" customWidth="1"/>
    <col min="27" max="16384" width="9.140625" style="44"/>
  </cols>
  <sheetData>
    <row r="1" spans="2:23" ht="12.75" hidden="1" customHeight="1" x14ac:dyDescent="0.2"/>
    <row r="2" spans="2:23" hidden="1" x14ac:dyDescent="0.2"/>
    <row r="3" spans="2:23" ht="9" customHeight="1" x14ac:dyDescent="0.2">
      <c r="C3" s="43"/>
    </row>
    <row r="4" spans="2:23" s="45" customFormat="1" ht="15.75" x14ac:dyDescent="0.2">
      <c r="D4" s="15" t="s">
        <v>273</v>
      </c>
      <c r="E4" s="46"/>
      <c r="F4" s="46"/>
      <c r="G4" s="46"/>
      <c r="H4" s="15" t="s">
        <v>181</v>
      </c>
      <c r="I4" s="15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</row>
    <row r="5" spans="2:23" s="45" customFormat="1" ht="15.75" x14ac:dyDescent="0.2">
      <c r="B5" s="232">
        <v>0</v>
      </c>
      <c r="D5" s="54" t="s">
        <v>315</v>
      </c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</row>
    <row r="6" spans="2:23" s="48" customFormat="1" ht="21" customHeight="1" thickBot="1" x14ac:dyDescent="0.25">
      <c r="D6" s="16"/>
      <c r="E6" s="49"/>
      <c r="F6" s="49"/>
      <c r="G6" s="49"/>
      <c r="H6" s="49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17"/>
    </row>
    <row r="7" spans="2:23" ht="6" customHeight="1" x14ac:dyDescent="0.2">
      <c r="C7" s="20"/>
      <c r="D7" s="795" t="s">
        <v>50</v>
      </c>
      <c r="E7" s="796"/>
      <c r="F7" s="796"/>
      <c r="G7" s="796"/>
      <c r="H7" s="796"/>
      <c r="I7" s="797"/>
      <c r="J7" s="804" t="s">
        <v>249</v>
      </c>
      <c r="K7" s="804" t="s">
        <v>255</v>
      </c>
      <c r="L7" s="804" t="s">
        <v>258</v>
      </c>
      <c r="M7" s="804" t="s">
        <v>262</v>
      </c>
      <c r="N7" s="804" t="s">
        <v>264</v>
      </c>
      <c r="O7" s="804" t="s">
        <v>272</v>
      </c>
      <c r="P7" s="804" t="s">
        <v>276</v>
      </c>
      <c r="Q7" s="804" t="s">
        <v>295</v>
      </c>
      <c r="R7" s="804" t="s">
        <v>296</v>
      </c>
      <c r="S7" s="804" t="s">
        <v>304</v>
      </c>
      <c r="T7" s="818" t="s">
        <v>313</v>
      </c>
    </row>
    <row r="8" spans="2:23" ht="6" customHeight="1" x14ac:dyDescent="0.2">
      <c r="C8" s="20"/>
      <c r="D8" s="798"/>
      <c r="E8" s="799"/>
      <c r="F8" s="799"/>
      <c r="G8" s="799"/>
      <c r="H8" s="799"/>
      <c r="I8" s="800"/>
      <c r="J8" s="805"/>
      <c r="K8" s="805"/>
      <c r="L8" s="805"/>
      <c r="M8" s="805"/>
      <c r="N8" s="805"/>
      <c r="O8" s="805"/>
      <c r="P8" s="805"/>
      <c r="Q8" s="805"/>
      <c r="R8" s="805"/>
      <c r="S8" s="805"/>
      <c r="T8" s="819"/>
    </row>
    <row r="9" spans="2:23" ht="6" customHeight="1" x14ac:dyDescent="0.2">
      <c r="C9" s="20"/>
      <c r="D9" s="798"/>
      <c r="E9" s="799"/>
      <c r="F9" s="799"/>
      <c r="G9" s="799"/>
      <c r="H9" s="799"/>
      <c r="I9" s="800"/>
      <c r="J9" s="805"/>
      <c r="K9" s="805"/>
      <c r="L9" s="805"/>
      <c r="M9" s="805"/>
      <c r="N9" s="805"/>
      <c r="O9" s="805"/>
      <c r="P9" s="805"/>
      <c r="Q9" s="805"/>
      <c r="R9" s="805"/>
      <c r="S9" s="805"/>
      <c r="T9" s="819"/>
    </row>
    <row r="10" spans="2:23" ht="6" customHeight="1" x14ac:dyDescent="0.2">
      <c r="C10" s="20"/>
      <c r="D10" s="798"/>
      <c r="E10" s="799"/>
      <c r="F10" s="799"/>
      <c r="G10" s="799"/>
      <c r="H10" s="799"/>
      <c r="I10" s="800"/>
      <c r="J10" s="805"/>
      <c r="K10" s="805"/>
      <c r="L10" s="805"/>
      <c r="M10" s="805"/>
      <c r="N10" s="805"/>
      <c r="O10" s="805"/>
      <c r="P10" s="805"/>
      <c r="Q10" s="805"/>
      <c r="R10" s="805"/>
      <c r="S10" s="805"/>
      <c r="T10" s="819"/>
    </row>
    <row r="11" spans="2:23" ht="15" customHeight="1" thickBot="1" x14ac:dyDescent="0.25">
      <c r="C11" s="20"/>
      <c r="D11" s="801"/>
      <c r="E11" s="802"/>
      <c r="F11" s="802"/>
      <c r="G11" s="802"/>
      <c r="H11" s="802"/>
      <c r="I11" s="803"/>
      <c r="J11" s="654"/>
      <c r="K11" s="654"/>
      <c r="L11" s="654"/>
      <c r="M11" s="654"/>
      <c r="N11" s="654"/>
      <c r="O11" s="654"/>
      <c r="P11" s="654"/>
      <c r="Q11" s="650"/>
      <c r="R11" s="650"/>
      <c r="S11" s="650"/>
      <c r="T11" s="655"/>
      <c r="U11" s="148"/>
    </row>
    <row r="12" spans="2:23" ht="14.25" thickTop="1" thickBot="1" x14ac:dyDescent="0.25">
      <c r="C12" s="20"/>
      <c r="D12" s="76"/>
      <c r="E12" s="806" t="s">
        <v>52</v>
      </c>
      <c r="F12" s="806"/>
      <c r="G12" s="806"/>
      <c r="H12" s="807"/>
      <c r="I12" s="656"/>
      <c r="J12" s="658">
        <v>1393</v>
      </c>
      <c r="K12" s="658">
        <v>1347</v>
      </c>
      <c r="L12" s="658">
        <v>1331</v>
      </c>
      <c r="M12" s="658">
        <v>1310</v>
      </c>
      <c r="N12" s="658">
        <v>1304</v>
      </c>
      <c r="O12" s="658">
        <v>1307</v>
      </c>
      <c r="P12" s="658">
        <v>1308</v>
      </c>
      <c r="Q12" s="657">
        <v>1290</v>
      </c>
      <c r="R12" s="657">
        <v>1284</v>
      </c>
      <c r="S12" s="657">
        <v>1280</v>
      </c>
      <c r="T12" s="659">
        <v>1285</v>
      </c>
    </row>
    <row r="13" spans="2:23" x14ac:dyDescent="0.2">
      <c r="C13" s="20"/>
      <c r="D13" s="57"/>
      <c r="E13" s="813" t="s">
        <v>42</v>
      </c>
      <c r="F13" s="62" t="s">
        <v>43</v>
      </c>
      <c r="G13" s="63"/>
      <c r="H13" s="64"/>
      <c r="I13" s="65"/>
      <c r="J13" s="326">
        <v>1035</v>
      </c>
      <c r="K13" s="326">
        <v>997</v>
      </c>
      <c r="L13" s="326">
        <v>988</v>
      </c>
      <c r="M13" s="326">
        <v>972</v>
      </c>
      <c r="N13" s="326">
        <v>972</v>
      </c>
      <c r="O13" s="326">
        <v>973</v>
      </c>
      <c r="P13" s="326">
        <v>977</v>
      </c>
      <c r="Q13" s="233">
        <v>962</v>
      </c>
      <c r="R13" s="233">
        <v>959</v>
      </c>
      <c r="S13" s="233">
        <v>954</v>
      </c>
      <c r="T13" s="535">
        <v>954</v>
      </c>
      <c r="V13" s="493"/>
      <c r="W13" s="493"/>
    </row>
    <row r="14" spans="2:23" x14ac:dyDescent="0.2">
      <c r="C14" s="20"/>
      <c r="D14" s="58"/>
      <c r="E14" s="814"/>
      <c r="F14" s="808" t="s">
        <v>42</v>
      </c>
      <c r="G14" s="33" t="s">
        <v>44</v>
      </c>
      <c r="H14" s="34"/>
      <c r="I14" s="35"/>
      <c r="J14" s="254">
        <v>34</v>
      </c>
      <c r="K14" s="254">
        <v>32</v>
      </c>
      <c r="L14" s="254">
        <v>32</v>
      </c>
      <c r="M14" s="254">
        <v>31</v>
      </c>
      <c r="N14" s="254">
        <v>31</v>
      </c>
      <c r="O14" s="254">
        <v>30</v>
      </c>
      <c r="P14" s="254">
        <v>30</v>
      </c>
      <c r="Q14" s="269">
        <v>29</v>
      </c>
      <c r="R14" s="269">
        <v>29</v>
      </c>
      <c r="S14" s="269">
        <v>29</v>
      </c>
      <c r="T14" s="561">
        <v>29</v>
      </c>
      <c r="V14" s="493"/>
      <c r="W14" s="493"/>
    </row>
    <row r="15" spans="2:23" x14ac:dyDescent="0.2">
      <c r="C15" s="20"/>
      <c r="D15" s="58"/>
      <c r="E15" s="814"/>
      <c r="F15" s="809"/>
      <c r="G15" s="27" t="s">
        <v>45</v>
      </c>
      <c r="H15" s="28"/>
      <c r="I15" s="29"/>
      <c r="J15" s="257">
        <v>24</v>
      </c>
      <c r="K15" s="257">
        <v>24</v>
      </c>
      <c r="L15" s="257">
        <v>25</v>
      </c>
      <c r="M15" s="257">
        <v>26</v>
      </c>
      <c r="N15" s="257">
        <v>27</v>
      </c>
      <c r="O15" s="257">
        <v>27</v>
      </c>
      <c r="P15" s="257">
        <v>28</v>
      </c>
      <c r="Q15" s="270">
        <v>28</v>
      </c>
      <c r="R15" s="270">
        <v>28</v>
      </c>
      <c r="S15" s="270">
        <v>28</v>
      </c>
      <c r="T15" s="562">
        <v>29</v>
      </c>
      <c r="V15" s="493"/>
      <c r="W15" s="493"/>
    </row>
    <row r="16" spans="2:23" x14ac:dyDescent="0.2">
      <c r="C16" s="20"/>
      <c r="D16" s="58"/>
      <c r="E16" s="814"/>
      <c r="F16" s="809"/>
      <c r="G16" s="144" t="s">
        <v>46</v>
      </c>
      <c r="H16" s="28"/>
      <c r="I16" s="29"/>
      <c r="J16" s="257">
        <v>973</v>
      </c>
      <c r="K16" s="257">
        <v>937</v>
      </c>
      <c r="L16" s="257">
        <v>927</v>
      </c>
      <c r="M16" s="257">
        <v>912</v>
      </c>
      <c r="N16" s="257">
        <v>911</v>
      </c>
      <c r="O16" s="257">
        <v>912</v>
      </c>
      <c r="P16" s="257">
        <v>915</v>
      </c>
      <c r="Q16" s="270">
        <v>901</v>
      </c>
      <c r="R16" s="270">
        <v>898</v>
      </c>
      <c r="S16" s="270">
        <v>893</v>
      </c>
      <c r="T16" s="562">
        <v>892</v>
      </c>
    </row>
    <row r="17" spans="3:23" x14ac:dyDescent="0.2">
      <c r="C17" s="20"/>
      <c r="D17" s="58"/>
      <c r="E17" s="814"/>
      <c r="F17" s="810"/>
      <c r="G17" s="140" t="s">
        <v>47</v>
      </c>
      <c r="H17" s="141"/>
      <c r="I17" s="142"/>
      <c r="J17" s="328">
        <v>4</v>
      </c>
      <c r="K17" s="328">
        <v>4</v>
      </c>
      <c r="L17" s="328">
        <v>4</v>
      </c>
      <c r="M17" s="328">
        <v>3</v>
      </c>
      <c r="N17" s="328">
        <v>3</v>
      </c>
      <c r="O17" s="328">
        <v>4</v>
      </c>
      <c r="P17" s="328">
        <v>4</v>
      </c>
      <c r="Q17" s="235">
        <v>4</v>
      </c>
      <c r="R17" s="235">
        <v>4</v>
      </c>
      <c r="S17" s="235">
        <v>4</v>
      </c>
      <c r="T17" s="537">
        <v>4</v>
      </c>
    </row>
    <row r="18" spans="3:23" x14ac:dyDescent="0.2">
      <c r="C18" s="20"/>
      <c r="D18" s="58"/>
      <c r="E18" s="814"/>
      <c r="F18" s="68" t="s">
        <v>48</v>
      </c>
      <c r="G18" s="69"/>
      <c r="H18" s="70"/>
      <c r="I18" s="71"/>
      <c r="J18" s="329">
        <v>358</v>
      </c>
      <c r="K18" s="329">
        <v>350</v>
      </c>
      <c r="L18" s="329">
        <v>343</v>
      </c>
      <c r="M18" s="329">
        <v>338</v>
      </c>
      <c r="N18" s="329">
        <v>332</v>
      </c>
      <c r="O18" s="329">
        <v>334</v>
      </c>
      <c r="P18" s="329">
        <v>331</v>
      </c>
      <c r="Q18" s="236">
        <v>328</v>
      </c>
      <c r="R18" s="236">
        <v>325</v>
      </c>
      <c r="S18" s="236">
        <v>326</v>
      </c>
      <c r="T18" s="538">
        <v>331</v>
      </c>
    </row>
    <row r="19" spans="3:23" x14ac:dyDescent="0.2">
      <c r="C19" s="20"/>
      <c r="D19" s="58"/>
      <c r="E19" s="814"/>
      <c r="F19" s="808" t="s">
        <v>42</v>
      </c>
      <c r="G19" s="33" t="s">
        <v>259</v>
      </c>
      <c r="H19" s="34"/>
      <c r="I19" s="35"/>
      <c r="J19" s="254">
        <v>321</v>
      </c>
      <c r="K19" s="254">
        <v>313</v>
      </c>
      <c r="L19" s="254">
        <v>306</v>
      </c>
      <c r="M19" s="254">
        <v>299</v>
      </c>
      <c r="N19" s="254">
        <v>293</v>
      </c>
      <c r="O19" s="254">
        <v>294</v>
      </c>
      <c r="P19" s="254">
        <v>291</v>
      </c>
      <c r="Q19" s="269">
        <v>286</v>
      </c>
      <c r="R19" s="269">
        <v>283</v>
      </c>
      <c r="S19" s="269">
        <v>284</v>
      </c>
      <c r="T19" s="561">
        <v>287</v>
      </c>
    </row>
    <row r="20" spans="3:23" ht="13.5" thickBot="1" x14ac:dyDescent="0.25">
      <c r="C20" s="20"/>
      <c r="D20" s="59"/>
      <c r="E20" s="815"/>
      <c r="F20" s="811"/>
      <c r="G20" s="38" t="s">
        <v>49</v>
      </c>
      <c r="H20" s="39"/>
      <c r="I20" s="40"/>
      <c r="J20" s="260">
        <v>37</v>
      </c>
      <c r="K20" s="260">
        <v>37</v>
      </c>
      <c r="L20" s="260">
        <v>37</v>
      </c>
      <c r="M20" s="260">
        <v>39</v>
      </c>
      <c r="N20" s="260">
        <v>39</v>
      </c>
      <c r="O20" s="260">
        <v>40</v>
      </c>
      <c r="P20" s="260">
        <v>40</v>
      </c>
      <c r="Q20" s="271">
        <v>42</v>
      </c>
      <c r="R20" s="271">
        <v>42</v>
      </c>
      <c r="S20" s="271">
        <v>42</v>
      </c>
      <c r="T20" s="724">
        <v>44</v>
      </c>
    </row>
    <row r="21" spans="3:23" ht="13.5" thickBot="1" x14ac:dyDescent="0.25">
      <c r="C21" s="20"/>
      <c r="D21" s="720"/>
      <c r="E21" s="816" t="s">
        <v>83</v>
      </c>
      <c r="F21" s="816"/>
      <c r="G21" s="816"/>
      <c r="H21" s="817"/>
      <c r="I21" s="721"/>
      <c r="J21" s="723">
        <v>1384</v>
      </c>
      <c r="K21" s="723">
        <v>1337</v>
      </c>
      <c r="L21" s="723">
        <v>1323</v>
      </c>
      <c r="M21" s="723">
        <v>1299</v>
      </c>
      <c r="N21" s="723">
        <v>1294</v>
      </c>
      <c r="O21" s="723">
        <v>1297</v>
      </c>
      <c r="P21" s="723">
        <v>1297</v>
      </c>
      <c r="Q21" s="722">
        <v>1279</v>
      </c>
      <c r="R21" s="722">
        <v>1273</v>
      </c>
      <c r="S21" s="722">
        <v>1269</v>
      </c>
      <c r="T21" s="697">
        <v>1274</v>
      </c>
    </row>
    <row r="22" spans="3:23" x14ac:dyDescent="0.2">
      <c r="C22" s="20"/>
      <c r="D22" s="57"/>
      <c r="E22" s="813" t="s">
        <v>42</v>
      </c>
      <c r="F22" s="62" t="s">
        <v>43</v>
      </c>
      <c r="G22" s="63"/>
      <c r="H22" s="64"/>
      <c r="I22" s="65"/>
      <c r="J22" s="326">
        <v>1035</v>
      </c>
      <c r="K22" s="326">
        <v>997</v>
      </c>
      <c r="L22" s="326">
        <v>988</v>
      </c>
      <c r="M22" s="326">
        <v>971</v>
      </c>
      <c r="N22" s="326">
        <v>971</v>
      </c>
      <c r="O22" s="326">
        <v>972</v>
      </c>
      <c r="P22" s="326">
        <v>975</v>
      </c>
      <c r="Q22" s="233">
        <v>960</v>
      </c>
      <c r="R22" s="233">
        <v>957</v>
      </c>
      <c r="S22" s="233">
        <v>952</v>
      </c>
      <c r="T22" s="535">
        <v>952</v>
      </c>
      <c r="V22" s="493"/>
      <c r="W22" s="493"/>
    </row>
    <row r="23" spans="3:23" x14ac:dyDescent="0.2">
      <c r="C23" s="20"/>
      <c r="D23" s="58"/>
      <c r="E23" s="814"/>
      <c r="F23" s="808" t="s">
        <v>42</v>
      </c>
      <c r="G23" s="33" t="s">
        <v>44</v>
      </c>
      <c r="H23" s="34"/>
      <c r="I23" s="35"/>
      <c r="J23" s="254">
        <v>34</v>
      </c>
      <c r="K23" s="254">
        <v>32</v>
      </c>
      <c r="L23" s="254">
        <v>32</v>
      </c>
      <c r="M23" s="254">
        <v>31</v>
      </c>
      <c r="N23" s="254">
        <v>31</v>
      </c>
      <c r="O23" s="254">
        <v>30</v>
      </c>
      <c r="P23" s="254">
        <v>30</v>
      </c>
      <c r="Q23" s="269">
        <v>29</v>
      </c>
      <c r="R23" s="269">
        <v>29</v>
      </c>
      <c r="S23" s="269">
        <v>29</v>
      </c>
      <c r="T23" s="561">
        <v>29</v>
      </c>
      <c r="V23" s="493"/>
      <c r="W23" s="493"/>
    </row>
    <row r="24" spans="3:23" x14ac:dyDescent="0.2">
      <c r="C24" s="20"/>
      <c r="D24" s="58"/>
      <c r="E24" s="814"/>
      <c r="F24" s="809"/>
      <c r="G24" s="27" t="s">
        <v>45</v>
      </c>
      <c r="H24" s="28"/>
      <c r="I24" s="29"/>
      <c r="J24" s="257">
        <v>24</v>
      </c>
      <c r="K24" s="257">
        <v>24</v>
      </c>
      <c r="L24" s="257">
        <v>25</v>
      </c>
      <c r="M24" s="257">
        <v>26</v>
      </c>
      <c r="N24" s="257">
        <v>27</v>
      </c>
      <c r="O24" s="257">
        <v>27</v>
      </c>
      <c r="P24" s="257">
        <v>27</v>
      </c>
      <c r="Q24" s="270">
        <v>27</v>
      </c>
      <c r="R24" s="270">
        <v>27</v>
      </c>
      <c r="S24" s="270">
        <v>27</v>
      </c>
      <c r="T24" s="562">
        <v>28</v>
      </c>
      <c r="V24" s="493"/>
      <c r="W24" s="493"/>
    </row>
    <row r="25" spans="3:23" x14ac:dyDescent="0.2">
      <c r="C25" s="20"/>
      <c r="D25" s="58"/>
      <c r="E25" s="814"/>
      <c r="F25" s="809"/>
      <c r="G25" s="144" t="s">
        <v>46</v>
      </c>
      <c r="H25" s="28"/>
      <c r="I25" s="29"/>
      <c r="J25" s="257">
        <v>973</v>
      </c>
      <c r="K25" s="257">
        <v>937</v>
      </c>
      <c r="L25" s="257">
        <v>927</v>
      </c>
      <c r="M25" s="257">
        <v>912</v>
      </c>
      <c r="N25" s="257">
        <v>911</v>
      </c>
      <c r="O25" s="257">
        <v>912</v>
      </c>
      <c r="P25" s="257">
        <v>915</v>
      </c>
      <c r="Q25" s="270">
        <v>901</v>
      </c>
      <c r="R25" s="270">
        <v>898</v>
      </c>
      <c r="S25" s="270">
        <v>893</v>
      </c>
      <c r="T25" s="562">
        <v>892</v>
      </c>
    </row>
    <row r="26" spans="3:23" x14ac:dyDescent="0.2">
      <c r="C26" s="20"/>
      <c r="D26" s="58"/>
      <c r="E26" s="814"/>
      <c r="F26" s="810"/>
      <c r="G26" s="140" t="s">
        <v>47</v>
      </c>
      <c r="H26" s="141"/>
      <c r="I26" s="142"/>
      <c r="J26" s="328">
        <v>4</v>
      </c>
      <c r="K26" s="328">
        <v>4</v>
      </c>
      <c r="L26" s="328">
        <v>4</v>
      </c>
      <c r="M26" s="328">
        <v>2</v>
      </c>
      <c r="N26" s="328">
        <v>2</v>
      </c>
      <c r="O26" s="328">
        <v>3</v>
      </c>
      <c r="P26" s="328">
        <v>3</v>
      </c>
      <c r="Q26" s="235">
        <v>3</v>
      </c>
      <c r="R26" s="235">
        <v>3</v>
      </c>
      <c r="S26" s="235">
        <v>3</v>
      </c>
      <c r="T26" s="537">
        <v>3</v>
      </c>
    </row>
    <row r="27" spans="3:23" x14ac:dyDescent="0.2">
      <c r="C27" s="20"/>
      <c r="D27" s="58"/>
      <c r="E27" s="814"/>
      <c r="F27" s="68" t="s">
        <v>48</v>
      </c>
      <c r="G27" s="69"/>
      <c r="H27" s="70"/>
      <c r="I27" s="71"/>
      <c r="J27" s="329">
        <v>349</v>
      </c>
      <c r="K27" s="329">
        <v>340</v>
      </c>
      <c r="L27" s="329">
        <v>335</v>
      </c>
      <c r="M27" s="329">
        <v>328</v>
      </c>
      <c r="N27" s="329">
        <v>323</v>
      </c>
      <c r="O27" s="329">
        <v>325</v>
      </c>
      <c r="P27" s="329">
        <v>322</v>
      </c>
      <c r="Q27" s="236">
        <v>319</v>
      </c>
      <c r="R27" s="236">
        <v>316</v>
      </c>
      <c r="S27" s="236">
        <v>317</v>
      </c>
      <c r="T27" s="538">
        <v>322</v>
      </c>
    </row>
    <row r="28" spans="3:23" x14ac:dyDescent="0.2">
      <c r="C28" s="20"/>
      <c r="D28" s="58"/>
      <c r="E28" s="814"/>
      <c r="F28" s="808" t="s">
        <v>42</v>
      </c>
      <c r="G28" s="33" t="s">
        <v>259</v>
      </c>
      <c r="H28" s="34"/>
      <c r="I28" s="35"/>
      <c r="J28" s="254">
        <v>312</v>
      </c>
      <c r="K28" s="254">
        <v>303</v>
      </c>
      <c r="L28" s="254">
        <v>298</v>
      </c>
      <c r="M28" s="254">
        <v>289</v>
      </c>
      <c r="N28" s="254">
        <v>284</v>
      </c>
      <c r="O28" s="254">
        <v>285</v>
      </c>
      <c r="P28" s="254">
        <v>282</v>
      </c>
      <c r="Q28" s="269">
        <v>277</v>
      </c>
      <c r="R28" s="269">
        <v>274</v>
      </c>
      <c r="S28" s="269">
        <v>275</v>
      </c>
      <c r="T28" s="561">
        <v>278</v>
      </c>
    </row>
    <row r="29" spans="3:23" ht="13.5" thickBot="1" x14ac:dyDescent="0.25">
      <c r="C29" s="20"/>
      <c r="D29" s="59"/>
      <c r="E29" s="815"/>
      <c r="F29" s="811"/>
      <c r="G29" s="38" t="s">
        <v>49</v>
      </c>
      <c r="H29" s="39"/>
      <c r="I29" s="40"/>
      <c r="J29" s="260">
        <v>37</v>
      </c>
      <c r="K29" s="260">
        <v>37</v>
      </c>
      <c r="L29" s="260">
        <v>37</v>
      </c>
      <c r="M29" s="260">
        <v>39</v>
      </c>
      <c r="N29" s="260">
        <v>39</v>
      </c>
      <c r="O29" s="260">
        <v>40</v>
      </c>
      <c r="P29" s="260">
        <v>40</v>
      </c>
      <c r="Q29" s="271">
        <v>42</v>
      </c>
      <c r="R29" s="271">
        <v>42</v>
      </c>
      <c r="S29" s="271">
        <v>42</v>
      </c>
      <c r="T29" s="724">
        <v>44</v>
      </c>
    </row>
    <row r="30" spans="3:23" ht="13.5" thickBot="1" x14ac:dyDescent="0.25">
      <c r="C30" s="20"/>
      <c r="D30" s="720"/>
      <c r="E30" s="816" t="s">
        <v>84</v>
      </c>
      <c r="F30" s="816"/>
      <c r="G30" s="816"/>
      <c r="H30" s="817"/>
      <c r="I30" s="721"/>
      <c r="J30" s="723">
        <v>417</v>
      </c>
      <c r="K30" s="723">
        <v>404</v>
      </c>
      <c r="L30" s="723">
        <v>383</v>
      </c>
      <c r="M30" s="723">
        <v>362</v>
      </c>
      <c r="N30" s="723">
        <v>371</v>
      </c>
      <c r="O30" s="723">
        <v>340</v>
      </c>
      <c r="P30" s="723">
        <v>319</v>
      </c>
      <c r="Q30" s="722">
        <v>302</v>
      </c>
      <c r="R30" s="722">
        <v>260</v>
      </c>
      <c r="S30" s="722">
        <v>238</v>
      </c>
      <c r="T30" s="697">
        <v>230</v>
      </c>
    </row>
    <row r="31" spans="3:23" x14ac:dyDescent="0.2">
      <c r="C31" s="20"/>
      <c r="D31" s="57"/>
      <c r="E31" s="813" t="s">
        <v>42</v>
      </c>
      <c r="F31" s="62" t="s">
        <v>43</v>
      </c>
      <c r="G31" s="63"/>
      <c r="H31" s="64"/>
      <c r="I31" s="65"/>
      <c r="J31" s="326">
        <v>253</v>
      </c>
      <c r="K31" s="326">
        <v>244</v>
      </c>
      <c r="L31" s="326">
        <v>235</v>
      </c>
      <c r="M31" s="326">
        <v>217</v>
      </c>
      <c r="N31" s="326">
        <v>225</v>
      </c>
      <c r="O31" s="326">
        <v>201</v>
      </c>
      <c r="P31" s="326">
        <v>188</v>
      </c>
      <c r="Q31" s="233">
        <v>178</v>
      </c>
      <c r="R31" s="233">
        <v>146</v>
      </c>
      <c r="S31" s="233">
        <v>130</v>
      </c>
      <c r="T31" s="535">
        <v>126</v>
      </c>
      <c r="V31" s="493"/>
      <c r="W31" s="493"/>
    </row>
    <row r="32" spans="3:23" x14ac:dyDescent="0.2">
      <c r="C32" s="20"/>
      <c r="D32" s="58"/>
      <c r="E32" s="814"/>
      <c r="F32" s="808" t="s">
        <v>42</v>
      </c>
      <c r="G32" s="33" t="s">
        <v>44</v>
      </c>
      <c r="H32" s="34"/>
      <c r="I32" s="35"/>
      <c r="J32" s="254">
        <v>0</v>
      </c>
      <c r="K32" s="254">
        <v>0</v>
      </c>
      <c r="L32" s="254">
        <v>0</v>
      </c>
      <c r="M32" s="254">
        <v>0</v>
      </c>
      <c r="N32" s="254">
        <v>0</v>
      </c>
      <c r="O32" s="254">
        <v>0</v>
      </c>
      <c r="P32" s="254">
        <v>0</v>
      </c>
      <c r="Q32" s="269">
        <v>0</v>
      </c>
      <c r="R32" s="269">
        <v>0</v>
      </c>
      <c r="S32" s="269">
        <v>0</v>
      </c>
      <c r="T32" s="561">
        <v>0</v>
      </c>
      <c r="V32" s="493"/>
      <c r="W32" s="493"/>
    </row>
    <row r="33" spans="3:23" x14ac:dyDescent="0.2">
      <c r="C33" s="20"/>
      <c r="D33" s="58"/>
      <c r="E33" s="814"/>
      <c r="F33" s="809"/>
      <c r="G33" s="27" t="s">
        <v>45</v>
      </c>
      <c r="H33" s="28"/>
      <c r="I33" s="29"/>
      <c r="J33" s="257">
        <v>0</v>
      </c>
      <c r="K33" s="257">
        <v>0</v>
      </c>
      <c r="L33" s="257">
        <v>1</v>
      </c>
      <c r="M33" s="257">
        <v>1</v>
      </c>
      <c r="N33" s="257">
        <v>2</v>
      </c>
      <c r="O33" s="257">
        <v>2</v>
      </c>
      <c r="P33" s="257">
        <v>2</v>
      </c>
      <c r="Q33" s="270">
        <v>2</v>
      </c>
      <c r="R33" s="270">
        <v>2</v>
      </c>
      <c r="S33" s="270">
        <v>2</v>
      </c>
      <c r="T33" s="562">
        <v>2</v>
      </c>
      <c r="V33" s="493"/>
      <c r="W33" s="493"/>
    </row>
    <row r="34" spans="3:23" x14ac:dyDescent="0.2">
      <c r="C34" s="20"/>
      <c r="D34" s="58"/>
      <c r="E34" s="814"/>
      <c r="F34" s="809"/>
      <c r="G34" s="144" t="s">
        <v>46</v>
      </c>
      <c r="H34" s="28"/>
      <c r="I34" s="29"/>
      <c r="J34" s="257">
        <v>251</v>
      </c>
      <c r="K34" s="257">
        <v>242</v>
      </c>
      <c r="L34" s="257">
        <v>232</v>
      </c>
      <c r="M34" s="257">
        <v>214</v>
      </c>
      <c r="N34" s="257">
        <v>221</v>
      </c>
      <c r="O34" s="257">
        <v>197</v>
      </c>
      <c r="P34" s="257">
        <v>184</v>
      </c>
      <c r="Q34" s="270">
        <v>174</v>
      </c>
      <c r="R34" s="270">
        <v>142</v>
      </c>
      <c r="S34" s="270">
        <v>126</v>
      </c>
      <c r="T34" s="562">
        <v>122</v>
      </c>
    </row>
    <row r="35" spans="3:23" x14ac:dyDescent="0.2">
      <c r="C35" s="20"/>
      <c r="D35" s="58"/>
      <c r="E35" s="814"/>
      <c r="F35" s="810"/>
      <c r="G35" s="140" t="s">
        <v>47</v>
      </c>
      <c r="H35" s="141"/>
      <c r="I35" s="142"/>
      <c r="J35" s="328">
        <v>2</v>
      </c>
      <c r="K35" s="328">
        <v>2</v>
      </c>
      <c r="L35" s="328">
        <v>2</v>
      </c>
      <c r="M35" s="328">
        <v>2</v>
      </c>
      <c r="N35" s="328">
        <v>2</v>
      </c>
      <c r="O35" s="328">
        <v>2</v>
      </c>
      <c r="P35" s="328">
        <v>2</v>
      </c>
      <c r="Q35" s="235">
        <v>2</v>
      </c>
      <c r="R35" s="235">
        <v>2</v>
      </c>
      <c r="S35" s="235">
        <v>2</v>
      </c>
      <c r="T35" s="537">
        <v>2</v>
      </c>
    </row>
    <row r="36" spans="3:23" x14ac:dyDescent="0.2">
      <c r="C36" s="20"/>
      <c r="D36" s="58"/>
      <c r="E36" s="814"/>
      <c r="F36" s="68" t="s">
        <v>48</v>
      </c>
      <c r="G36" s="69"/>
      <c r="H36" s="70"/>
      <c r="I36" s="71"/>
      <c r="J36" s="329">
        <v>164</v>
      </c>
      <c r="K36" s="329">
        <v>160</v>
      </c>
      <c r="L36" s="329">
        <v>148</v>
      </c>
      <c r="M36" s="329">
        <v>145</v>
      </c>
      <c r="N36" s="329">
        <v>146</v>
      </c>
      <c r="O36" s="329">
        <v>139</v>
      </c>
      <c r="P36" s="329">
        <v>131</v>
      </c>
      <c r="Q36" s="236">
        <v>124</v>
      </c>
      <c r="R36" s="236">
        <v>114</v>
      </c>
      <c r="S36" s="236">
        <v>108</v>
      </c>
      <c r="T36" s="538">
        <v>104</v>
      </c>
    </row>
    <row r="37" spans="3:23" x14ac:dyDescent="0.2">
      <c r="C37" s="20"/>
      <c r="D37" s="58"/>
      <c r="E37" s="814"/>
      <c r="F37" s="808" t="s">
        <v>42</v>
      </c>
      <c r="G37" s="33" t="s">
        <v>259</v>
      </c>
      <c r="H37" s="34"/>
      <c r="I37" s="35"/>
      <c r="J37" s="254">
        <v>160</v>
      </c>
      <c r="K37" s="254">
        <v>154</v>
      </c>
      <c r="L37" s="254">
        <v>141</v>
      </c>
      <c r="M37" s="254">
        <v>138</v>
      </c>
      <c r="N37" s="254">
        <v>138</v>
      </c>
      <c r="O37" s="254">
        <v>130</v>
      </c>
      <c r="P37" s="254">
        <v>123</v>
      </c>
      <c r="Q37" s="269">
        <v>117</v>
      </c>
      <c r="R37" s="269">
        <v>107</v>
      </c>
      <c r="S37" s="269">
        <v>102</v>
      </c>
      <c r="T37" s="561">
        <v>98</v>
      </c>
    </row>
    <row r="38" spans="3:23" ht="13.5" thickBot="1" x14ac:dyDescent="0.25">
      <c r="C38" s="20"/>
      <c r="D38" s="58"/>
      <c r="E38" s="814"/>
      <c r="F38" s="812"/>
      <c r="G38" s="111" t="s">
        <v>49</v>
      </c>
      <c r="H38" s="112"/>
      <c r="I38" s="113"/>
      <c r="J38" s="661">
        <v>4</v>
      </c>
      <c r="K38" s="661">
        <v>6</v>
      </c>
      <c r="L38" s="661">
        <v>7</v>
      </c>
      <c r="M38" s="661">
        <v>7</v>
      </c>
      <c r="N38" s="661">
        <v>8</v>
      </c>
      <c r="O38" s="661">
        <v>9</v>
      </c>
      <c r="P38" s="661">
        <v>8</v>
      </c>
      <c r="Q38" s="660">
        <v>7</v>
      </c>
      <c r="R38" s="660">
        <v>7</v>
      </c>
      <c r="S38" s="271">
        <v>6</v>
      </c>
      <c r="T38" s="662">
        <v>6</v>
      </c>
    </row>
    <row r="39" spans="3:23" ht="13.5" x14ac:dyDescent="0.25">
      <c r="D39" s="645" t="s">
        <v>67</v>
      </c>
      <c r="E39" s="53"/>
      <c r="F39" s="53"/>
      <c r="G39" s="53"/>
      <c r="H39" s="53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61" t="s">
        <v>251</v>
      </c>
    </row>
    <row r="40" spans="3:23" ht="13.9" customHeight="1" x14ac:dyDescent="0.2">
      <c r="D40" s="42"/>
      <c r="E40" s="794" t="s">
        <v>306</v>
      </c>
      <c r="F40" s="794"/>
      <c r="G40" s="794"/>
      <c r="H40" s="794"/>
      <c r="I40" s="794"/>
      <c r="J40" s="794"/>
      <c r="K40" s="794"/>
      <c r="L40" s="794"/>
      <c r="M40" s="794"/>
      <c r="N40" s="794"/>
      <c r="O40" s="794"/>
      <c r="P40" s="794"/>
      <c r="Q40" s="794"/>
      <c r="R40" s="794"/>
      <c r="S40" s="794"/>
      <c r="T40" s="794"/>
    </row>
    <row r="41" spans="3:23" x14ac:dyDescent="0.2">
      <c r="J41" s="297"/>
      <c r="K41" s="297"/>
      <c r="L41" s="297"/>
      <c r="M41" s="297"/>
      <c r="N41" s="297"/>
      <c r="O41" s="297"/>
      <c r="P41" s="297"/>
      <c r="Q41" s="297"/>
      <c r="R41" s="297"/>
      <c r="S41" s="297"/>
      <c r="T41" s="297"/>
    </row>
    <row r="42" spans="3:23" x14ac:dyDescent="0.2">
      <c r="J42" s="297"/>
      <c r="K42" s="297"/>
      <c r="L42" s="297"/>
      <c r="M42" s="297"/>
      <c r="N42" s="297"/>
      <c r="O42" s="297"/>
      <c r="P42" s="297"/>
      <c r="Q42" s="297"/>
      <c r="R42" s="297"/>
      <c r="S42" s="297"/>
      <c r="T42" s="297"/>
    </row>
    <row r="43" spans="3:23" x14ac:dyDescent="0.2">
      <c r="J43" s="297"/>
      <c r="K43" s="297"/>
      <c r="L43" s="297"/>
      <c r="M43" s="297"/>
      <c r="N43" s="297"/>
      <c r="O43" s="297"/>
      <c r="P43" s="297"/>
      <c r="Q43" s="297"/>
      <c r="R43" s="297"/>
      <c r="S43" s="297"/>
      <c r="T43" s="297"/>
    </row>
    <row r="86" spans="5:5" x14ac:dyDescent="0.2">
      <c r="E86" s="400"/>
    </row>
  </sheetData>
  <mergeCells count="25">
    <mergeCell ref="T7:T10"/>
    <mergeCell ref="L7:L10"/>
    <mergeCell ref="N7:N10"/>
    <mergeCell ref="M7:M10"/>
    <mergeCell ref="K7:K10"/>
    <mergeCell ref="P7:P10"/>
    <mergeCell ref="Q7:Q10"/>
    <mergeCell ref="R7:R10"/>
    <mergeCell ref="S7:S10"/>
    <mergeCell ref="E40:T40"/>
    <mergeCell ref="D7:I11"/>
    <mergeCell ref="J7:J10"/>
    <mergeCell ref="E12:H12"/>
    <mergeCell ref="F32:F35"/>
    <mergeCell ref="F14:F17"/>
    <mergeCell ref="F19:F20"/>
    <mergeCell ref="F37:F38"/>
    <mergeCell ref="E22:E29"/>
    <mergeCell ref="F28:F29"/>
    <mergeCell ref="E31:E38"/>
    <mergeCell ref="F23:F26"/>
    <mergeCell ref="E30:H30"/>
    <mergeCell ref="E21:H21"/>
    <mergeCell ref="E13:E20"/>
    <mergeCell ref="O7:O10"/>
  </mergeCells>
  <phoneticPr fontId="0" type="noConversion"/>
  <conditionalFormatting sqref="D6">
    <cfRule type="cellIs" dxfId="55" priority="2" stopIfTrue="1" operator="equal">
      <formula>"   sem poznámku, proč vývojová řada nezačíná jako obvykle - nebo červenou buňku vymazat"</formula>
    </cfRule>
  </conditionalFormatting>
  <conditionalFormatting sqref="G6">
    <cfRule type="expression" dxfId="54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pageSetUpPr autoPageBreaks="0"/>
  </sheetPr>
  <dimension ref="B1:T36"/>
  <sheetViews>
    <sheetView showGridLines="0" topLeftCell="C3" zoomScale="90" zoomScaleNormal="90" workbookViewId="0"/>
  </sheetViews>
  <sheetFormatPr defaultColWidth="9.140625" defaultRowHeight="12.75" x14ac:dyDescent="0.2"/>
  <cols>
    <col min="1" max="2" width="0" style="615" hidden="1" customWidth="1"/>
    <col min="3" max="3" width="1.7109375" style="615" customWidth="1"/>
    <col min="4" max="4" width="1.140625" style="615" customWidth="1"/>
    <col min="5" max="6" width="1.7109375" style="615" customWidth="1"/>
    <col min="7" max="7" width="15.7109375" style="615" customWidth="1"/>
    <col min="8" max="8" width="5.7109375" style="615" customWidth="1"/>
    <col min="9" max="9" width="4" style="615" customWidth="1"/>
    <col min="10" max="20" width="8.140625" style="615" customWidth="1"/>
    <col min="21" max="23" width="10.42578125" style="615" customWidth="1"/>
    <col min="24" max="16384" width="9.140625" style="615"/>
  </cols>
  <sheetData>
    <row r="1" spans="2:20" hidden="1" x14ac:dyDescent="0.2"/>
    <row r="2" spans="2:20" hidden="1" x14ac:dyDescent="0.2"/>
    <row r="3" spans="2:20" ht="9" customHeight="1" x14ac:dyDescent="0.2">
      <c r="C3" s="616"/>
    </row>
    <row r="4" spans="2:20" s="617" customFormat="1" ht="15.75" x14ac:dyDescent="0.2">
      <c r="D4" s="618" t="s">
        <v>68</v>
      </c>
      <c r="E4" s="619"/>
      <c r="F4" s="619"/>
      <c r="G4" s="619"/>
      <c r="H4" s="618" t="s">
        <v>155</v>
      </c>
      <c r="I4" s="618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</row>
    <row r="5" spans="2:20" s="617" customFormat="1" ht="15.75" x14ac:dyDescent="0.2">
      <c r="B5" s="664">
        <v>0</v>
      </c>
      <c r="D5" s="620" t="s">
        <v>316</v>
      </c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</row>
    <row r="6" spans="2:20" s="622" customFormat="1" ht="21" customHeight="1" thickBot="1" x14ac:dyDescent="0.25">
      <c r="D6" s="623"/>
      <c r="E6" s="624"/>
      <c r="F6" s="624"/>
      <c r="G6" s="624"/>
      <c r="H6" s="624"/>
      <c r="I6" s="625"/>
      <c r="J6" s="625"/>
      <c r="K6" s="625"/>
      <c r="L6" s="625"/>
      <c r="M6" s="625"/>
      <c r="N6" s="625"/>
      <c r="O6" s="625"/>
      <c r="P6" s="625"/>
      <c r="Q6" s="625"/>
      <c r="R6" s="625"/>
      <c r="S6" s="625"/>
      <c r="T6" s="626"/>
    </row>
    <row r="7" spans="2:20" ht="6" customHeight="1" x14ac:dyDescent="0.2">
      <c r="C7" s="627"/>
      <c r="D7" s="785" t="s">
        <v>93</v>
      </c>
      <c r="E7" s="786"/>
      <c r="F7" s="786"/>
      <c r="G7" s="786"/>
      <c r="H7" s="786"/>
      <c r="I7" s="787"/>
      <c r="J7" s="783" t="s">
        <v>249</v>
      </c>
      <c r="K7" s="783" t="s">
        <v>255</v>
      </c>
      <c r="L7" s="783" t="s">
        <v>258</v>
      </c>
      <c r="M7" s="783" t="s">
        <v>262</v>
      </c>
      <c r="N7" s="783" t="s">
        <v>264</v>
      </c>
      <c r="O7" s="783" t="s">
        <v>272</v>
      </c>
      <c r="P7" s="783" t="s">
        <v>276</v>
      </c>
      <c r="Q7" s="783" t="s">
        <v>295</v>
      </c>
      <c r="R7" s="783" t="s">
        <v>296</v>
      </c>
      <c r="S7" s="783" t="s">
        <v>304</v>
      </c>
      <c r="T7" s="781" t="s">
        <v>313</v>
      </c>
    </row>
    <row r="8" spans="2:20" ht="6" customHeight="1" x14ac:dyDescent="0.2">
      <c r="C8" s="627"/>
      <c r="D8" s="788"/>
      <c r="E8" s="789"/>
      <c r="F8" s="789"/>
      <c r="G8" s="789"/>
      <c r="H8" s="789"/>
      <c r="I8" s="790"/>
      <c r="J8" s="784"/>
      <c r="K8" s="784"/>
      <c r="L8" s="784"/>
      <c r="M8" s="784"/>
      <c r="N8" s="784"/>
      <c r="O8" s="784"/>
      <c r="P8" s="784"/>
      <c r="Q8" s="784"/>
      <c r="R8" s="784"/>
      <c r="S8" s="784"/>
      <c r="T8" s="782"/>
    </row>
    <row r="9" spans="2:20" ht="6" customHeight="1" x14ac:dyDescent="0.2">
      <c r="C9" s="627"/>
      <c r="D9" s="788"/>
      <c r="E9" s="789"/>
      <c r="F9" s="789"/>
      <c r="G9" s="789"/>
      <c r="H9" s="789"/>
      <c r="I9" s="790"/>
      <c r="J9" s="784"/>
      <c r="K9" s="784"/>
      <c r="L9" s="784"/>
      <c r="M9" s="784"/>
      <c r="N9" s="784"/>
      <c r="O9" s="784"/>
      <c r="P9" s="784"/>
      <c r="Q9" s="784"/>
      <c r="R9" s="784"/>
      <c r="S9" s="784"/>
      <c r="T9" s="782"/>
    </row>
    <row r="10" spans="2:20" ht="6" customHeight="1" x14ac:dyDescent="0.2">
      <c r="C10" s="627"/>
      <c r="D10" s="788"/>
      <c r="E10" s="789"/>
      <c r="F10" s="789"/>
      <c r="G10" s="789"/>
      <c r="H10" s="789"/>
      <c r="I10" s="790"/>
      <c r="J10" s="784"/>
      <c r="K10" s="784"/>
      <c r="L10" s="784"/>
      <c r="M10" s="784"/>
      <c r="N10" s="784"/>
      <c r="O10" s="784"/>
      <c r="P10" s="784"/>
      <c r="Q10" s="784"/>
      <c r="R10" s="784"/>
      <c r="S10" s="784"/>
      <c r="T10" s="782"/>
    </row>
    <row r="11" spans="2:20" ht="15" customHeight="1" thickBot="1" x14ac:dyDescent="0.25">
      <c r="C11" s="627"/>
      <c r="D11" s="791"/>
      <c r="E11" s="792"/>
      <c r="F11" s="792"/>
      <c r="G11" s="792"/>
      <c r="H11" s="792"/>
      <c r="I11" s="793"/>
      <c r="J11" s="97"/>
      <c r="K11" s="97"/>
      <c r="L11" s="97"/>
      <c r="M11" s="97"/>
      <c r="N11" s="97"/>
      <c r="O11" s="97"/>
      <c r="P11" s="97"/>
      <c r="Q11" s="18"/>
      <c r="R11" s="18"/>
      <c r="S11" s="18"/>
      <c r="T11" s="124"/>
    </row>
    <row r="12" spans="2:20" ht="14.25" thickTop="1" thickBot="1" x14ac:dyDescent="0.25">
      <c r="C12" s="627"/>
      <c r="D12" s="732"/>
      <c r="E12" s="733" t="s">
        <v>95</v>
      </c>
      <c r="F12" s="733"/>
      <c r="G12" s="733"/>
      <c r="H12" s="734" t="s">
        <v>96</v>
      </c>
      <c r="I12" s="735"/>
      <c r="J12" s="737">
        <v>1393</v>
      </c>
      <c r="K12" s="737">
        <v>1347</v>
      </c>
      <c r="L12" s="737">
        <v>1331</v>
      </c>
      <c r="M12" s="737">
        <v>1310</v>
      </c>
      <c r="N12" s="737">
        <v>1304</v>
      </c>
      <c r="O12" s="737">
        <v>1307</v>
      </c>
      <c r="P12" s="737">
        <v>1308</v>
      </c>
      <c r="Q12" s="736">
        <v>1290</v>
      </c>
      <c r="R12" s="736">
        <v>1284</v>
      </c>
      <c r="S12" s="736">
        <v>1280</v>
      </c>
      <c r="T12" s="738">
        <v>1285</v>
      </c>
    </row>
    <row r="13" spans="2:20" x14ac:dyDescent="0.2">
      <c r="C13" s="627"/>
      <c r="D13" s="725"/>
      <c r="E13" s="726" t="s">
        <v>97</v>
      </c>
      <c r="F13" s="726"/>
      <c r="G13" s="726"/>
      <c r="H13" s="727" t="s">
        <v>98</v>
      </c>
      <c r="I13" s="728"/>
      <c r="J13" s="730">
        <v>196</v>
      </c>
      <c r="K13" s="730">
        <v>193</v>
      </c>
      <c r="L13" s="730">
        <v>193</v>
      </c>
      <c r="M13" s="730">
        <v>189</v>
      </c>
      <c r="N13" s="730">
        <v>188</v>
      </c>
      <c r="O13" s="730">
        <v>185</v>
      </c>
      <c r="P13" s="730">
        <v>183</v>
      </c>
      <c r="Q13" s="729">
        <v>185</v>
      </c>
      <c r="R13" s="729">
        <v>185</v>
      </c>
      <c r="S13" s="729">
        <v>186</v>
      </c>
      <c r="T13" s="731">
        <v>187</v>
      </c>
    </row>
    <row r="14" spans="2:20" ht="13.5" thickBot="1" x14ac:dyDescent="0.25">
      <c r="C14" s="627"/>
      <c r="D14" s="204"/>
      <c r="E14" s="205"/>
      <c r="F14" s="205" t="s">
        <v>99</v>
      </c>
      <c r="G14" s="205"/>
      <c r="H14" s="206" t="s">
        <v>100</v>
      </c>
      <c r="I14" s="207"/>
      <c r="J14" s="208">
        <v>196</v>
      </c>
      <c r="K14" s="208">
        <v>193</v>
      </c>
      <c r="L14" s="208">
        <v>193</v>
      </c>
      <c r="M14" s="208">
        <v>189</v>
      </c>
      <c r="N14" s="208">
        <v>188</v>
      </c>
      <c r="O14" s="208">
        <v>185</v>
      </c>
      <c r="P14" s="208">
        <v>183</v>
      </c>
      <c r="Q14" s="72">
        <v>185</v>
      </c>
      <c r="R14" s="72">
        <v>185</v>
      </c>
      <c r="S14" s="72">
        <v>186</v>
      </c>
      <c r="T14" s="510">
        <v>187</v>
      </c>
    </row>
    <row r="15" spans="2:20" x14ac:dyDescent="0.2">
      <c r="C15" s="627"/>
      <c r="D15" s="84"/>
      <c r="E15" s="85" t="s">
        <v>101</v>
      </c>
      <c r="F15" s="85"/>
      <c r="G15" s="85"/>
      <c r="H15" s="86" t="s">
        <v>102</v>
      </c>
      <c r="I15" s="87"/>
      <c r="J15" s="126">
        <v>155</v>
      </c>
      <c r="K15" s="126">
        <v>154</v>
      </c>
      <c r="L15" s="126">
        <v>151</v>
      </c>
      <c r="M15" s="126">
        <v>152</v>
      </c>
      <c r="N15" s="126">
        <v>152</v>
      </c>
      <c r="O15" s="126">
        <v>153</v>
      </c>
      <c r="P15" s="126">
        <v>153</v>
      </c>
      <c r="Q15" s="88">
        <v>152</v>
      </c>
      <c r="R15" s="88">
        <v>150</v>
      </c>
      <c r="S15" s="88">
        <v>149</v>
      </c>
      <c r="T15" s="513">
        <v>148</v>
      </c>
    </row>
    <row r="16" spans="2:20" ht="13.5" thickBot="1" x14ac:dyDescent="0.25">
      <c r="C16" s="627"/>
      <c r="D16" s="204"/>
      <c r="E16" s="205"/>
      <c r="F16" s="205" t="s">
        <v>103</v>
      </c>
      <c r="G16" s="205"/>
      <c r="H16" s="206" t="s">
        <v>104</v>
      </c>
      <c r="I16" s="207"/>
      <c r="J16" s="209">
        <v>155</v>
      </c>
      <c r="K16" s="209">
        <v>154</v>
      </c>
      <c r="L16" s="209">
        <v>151</v>
      </c>
      <c r="M16" s="209">
        <v>152</v>
      </c>
      <c r="N16" s="209">
        <v>152</v>
      </c>
      <c r="O16" s="209">
        <v>153</v>
      </c>
      <c r="P16" s="209">
        <v>153</v>
      </c>
      <c r="Q16" s="147">
        <v>152</v>
      </c>
      <c r="R16" s="147">
        <v>150</v>
      </c>
      <c r="S16" s="147">
        <v>149</v>
      </c>
      <c r="T16" s="514">
        <v>148</v>
      </c>
    </row>
    <row r="17" spans="3:20" x14ac:dyDescent="0.2">
      <c r="C17" s="627"/>
      <c r="D17" s="84"/>
      <c r="E17" s="85" t="s">
        <v>105</v>
      </c>
      <c r="F17" s="85"/>
      <c r="G17" s="85"/>
      <c r="H17" s="86" t="s">
        <v>106</v>
      </c>
      <c r="I17" s="87"/>
      <c r="J17" s="126">
        <v>153</v>
      </c>
      <c r="K17" s="126">
        <v>146</v>
      </c>
      <c r="L17" s="126">
        <v>145</v>
      </c>
      <c r="M17" s="126">
        <v>145</v>
      </c>
      <c r="N17" s="126">
        <v>144</v>
      </c>
      <c r="O17" s="126">
        <v>145</v>
      </c>
      <c r="P17" s="126">
        <v>144</v>
      </c>
      <c r="Q17" s="88">
        <v>144</v>
      </c>
      <c r="R17" s="88">
        <v>144</v>
      </c>
      <c r="S17" s="88">
        <v>143</v>
      </c>
      <c r="T17" s="513">
        <v>143</v>
      </c>
    </row>
    <row r="18" spans="3:20" x14ac:dyDescent="0.2">
      <c r="C18" s="627"/>
      <c r="D18" s="204"/>
      <c r="E18" s="205"/>
      <c r="F18" s="205" t="s">
        <v>107</v>
      </c>
      <c r="G18" s="205"/>
      <c r="H18" s="206" t="s">
        <v>108</v>
      </c>
      <c r="I18" s="207"/>
      <c r="J18" s="208">
        <v>96</v>
      </c>
      <c r="K18" s="208">
        <v>90</v>
      </c>
      <c r="L18" s="208">
        <v>89</v>
      </c>
      <c r="M18" s="208">
        <v>90</v>
      </c>
      <c r="N18" s="208">
        <v>90</v>
      </c>
      <c r="O18" s="208">
        <v>90</v>
      </c>
      <c r="P18" s="208">
        <v>89</v>
      </c>
      <c r="Q18" s="72">
        <v>89</v>
      </c>
      <c r="R18" s="72">
        <v>89</v>
      </c>
      <c r="S18" s="72">
        <v>88</v>
      </c>
      <c r="T18" s="510">
        <v>88</v>
      </c>
    </row>
    <row r="19" spans="3:20" ht="13.5" thickBot="1" x14ac:dyDescent="0.25">
      <c r="C19" s="627"/>
      <c r="D19" s="204"/>
      <c r="E19" s="205"/>
      <c r="F19" s="205" t="s">
        <v>109</v>
      </c>
      <c r="G19" s="205"/>
      <c r="H19" s="206" t="s">
        <v>110</v>
      </c>
      <c r="I19" s="207"/>
      <c r="J19" s="209">
        <v>57</v>
      </c>
      <c r="K19" s="209">
        <v>56</v>
      </c>
      <c r="L19" s="209">
        <v>56</v>
      </c>
      <c r="M19" s="209">
        <v>55</v>
      </c>
      <c r="N19" s="209">
        <v>54</v>
      </c>
      <c r="O19" s="209">
        <v>55</v>
      </c>
      <c r="P19" s="209">
        <v>55</v>
      </c>
      <c r="Q19" s="147">
        <v>55</v>
      </c>
      <c r="R19" s="147">
        <v>55</v>
      </c>
      <c r="S19" s="147">
        <v>55</v>
      </c>
      <c r="T19" s="514">
        <v>55</v>
      </c>
    </row>
    <row r="20" spans="3:20" x14ac:dyDescent="0.2">
      <c r="C20" s="627"/>
      <c r="D20" s="84"/>
      <c r="E20" s="85" t="s">
        <v>111</v>
      </c>
      <c r="F20" s="85"/>
      <c r="G20" s="85"/>
      <c r="H20" s="86" t="s">
        <v>112</v>
      </c>
      <c r="I20" s="87"/>
      <c r="J20" s="126">
        <v>142</v>
      </c>
      <c r="K20" s="126">
        <v>132</v>
      </c>
      <c r="L20" s="126">
        <v>134</v>
      </c>
      <c r="M20" s="126">
        <v>132</v>
      </c>
      <c r="N20" s="126">
        <v>131</v>
      </c>
      <c r="O20" s="126">
        <v>133</v>
      </c>
      <c r="P20" s="126">
        <v>132</v>
      </c>
      <c r="Q20" s="88">
        <v>127</v>
      </c>
      <c r="R20" s="88">
        <v>126</v>
      </c>
      <c r="S20" s="88">
        <v>125</v>
      </c>
      <c r="T20" s="513">
        <v>125</v>
      </c>
    </row>
    <row r="21" spans="3:20" x14ac:dyDescent="0.2">
      <c r="C21" s="627"/>
      <c r="D21" s="204"/>
      <c r="E21" s="205"/>
      <c r="F21" s="205" t="s">
        <v>113</v>
      </c>
      <c r="G21" s="205"/>
      <c r="H21" s="206" t="s">
        <v>114</v>
      </c>
      <c r="I21" s="207"/>
      <c r="J21" s="208">
        <v>38</v>
      </c>
      <c r="K21" s="208">
        <v>38</v>
      </c>
      <c r="L21" s="208">
        <v>38</v>
      </c>
      <c r="M21" s="208">
        <v>38</v>
      </c>
      <c r="N21" s="208">
        <v>37</v>
      </c>
      <c r="O21" s="208">
        <v>38</v>
      </c>
      <c r="P21" s="208">
        <v>37</v>
      </c>
      <c r="Q21" s="72">
        <v>32</v>
      </c>
      <c r="R21" s="72">
        <v>32</v>
      </c>
      <c r="S21" s="72">
        <v>31</v>
      </c>
      <c r="T21" s="510">
        <v>31</v>
      </c>
    </row>
    <row r="22" spans="3:20" ht="13.5" thickBot="1" x14ac:dyDescent="0.25">
      <c r="C22" s="627"/>
      <c r="D22" s="204"/>
      <c r="E22" s="205"/>
      <c r="F22" s="205" t="s">
        <v>115</v>
      </c>
      <c r="G22" s="205"/>
      <c r="H22" s="206" t="s">
        <v>116</v>
      </c>
      <c r="I22" s="207"/>
      <c r="J22" s="209">
        <v>104</v>
      </c>
      <c r="K22" s="209">
        <v>94</v>
      </c>
      <c r="L22" s="209">
        <v>96</v>
      </c>
      <c r="M22" s="209">
        <v>94</v>
      </c>
      <c r="N22" s="209">
        <v>94</v>
      </c>
      <c r="O22" s="209">
        <v>95</v>
      </c>
      <c r="P22" s="209">
        <v>95</v>
      </c>
      <c r="Q22" s="147">
        <v>95</v>
      </c>
      <c r="R22" s="147">
        <v>94</v>
      </c>
      <c r="S22" s="147">
        <v>94</v>
      </c>
      <c r="T22" s="514">
        <v>94</v>
      </c>
    </row>
    <row r="23" spans="3:20" x14ac:dyDescent="0.2">
      <c r="C23" s="627"/>
      <c r="D23" s="84"/>
      <c r="E23" s="85" t="s">
        <v>117</v>
      </c>
      <c r="F23" s="85"/>
      <c r="G23" s="85"/>
      <c r="H23" s="86" t="s">
        <v>118</v>
      </c>
      <c r="I23" s="87"/>
      <c r="J23" s="126">
        <v>207</v>
      </c>
      <c r="K23" s="126">
        <v>208</v>
      </c>
      <c r="L23" s="126">
        <v>205</v>
      </c>
      <c r="M23" s="126">
        <v>204</v>
      </c>
      <c r="N23" s="126">
        <v>206</v>
      </c>
      <c r="O23" s="126">
        <v>206</v>
      </c>
      <c r="P23" s="126">
        <v>208</v>
      </c>
      <c r="Q23" s="88">
        <v>196</v>
      </c>
      <c r="R23" s="88">
        <v>196</v>
      </c>
      <c r="S23" s="88">
        <v>196</v>
      </c>
      <c r="T23" s="513">
        <v>198</v>
      </c>
    </row>
    <row r="24" spans="3:20" x14ac:dyDescent="0.2">
      <c r="C24" s="627"/>
      <c r="D24" s="204"/>
      <c r="E24" s="205"/>
      <c r="F24" s="205" t="s">
        <v>119</v>
      </c>
      <c r="G24" s="205"/>
      <c r="H24" s="206" t="s">
        <v>120</v>
      </c>
      <c r="I24" s="207"/>
      <c r="J24" s="208">
        <v>52</v>
      </c>
      <c r="K24" s="208">
        <v>51</v>
      </c>
      <c r="L24" s="208">
        <v>51</v>
      </c>
      <c r="M24" s="208">
        <v>50</v>
      </c>
      <c r="N24" s="208">
        <v>50</v>
      </c>
      <c r="O24" s="208">
        <v>49</v>
      </c>
      <c r="P24" s="208">
        <v>49</v>
      </c>
      <c r="Q24" s="72">
        <v>48</v>
      </c>
      <c r="R24" s="72">
        <v>48</v>
      </c>
      <c r="S24" s="72">
        <v>48</v>
      </c>
      <c r="T24" s="510">
        <v>49</v>
      </c>
    </row>
    <row r="25" spans="3:20" x14ac:dyDescent="0.2">
      <c r="C25" s="627"/>
      <c r="D25" s="204"/>
      <c r="E25" s="205"/>
      <c r="F25" s="205" t="s">
        <v>121</v>
      </c>
      <c r="G25" s="205"/>
      <c r="H25" s="206" t="s">
        <v>122</v>
      </c>
      <c r="I25" s="207"/>
      <c r="J25" s="208">
        <v>81</v>
      </c>
      <c r="K25" s="208">
        <v>82</v>
      </c>
      <c r="L25" s="208">
        <v>81</v>
      </c>
      <c r="M25" s="208">
        <v>81</v>
      </c>
      <c r="N25" s="208">
        <v>82</v>
      </c>
      <c r="O25" s="208">
        <v>83</v>
      </c>
      <c r="P25" s="208">
        <v>84</v>
      </c>
      <c r="Q25" s="72">
        <v>74</v>
      </c>
      <c r="R25" s="72">
        <v>74</v>
      </c>
      <c r="S25" s="72">
        <v>74</v>
      </c>
      <c r="T25" s="510">
        <v>74</v>
      </c>
    </row>
    <row r="26" spans="3:20" ht="13.5" thickBot="1" x14ac:dyDescent="0.25">
      <c r="C26" s="627"/>
      <c r="D26" s="204"/>
      <c r="E26" s="205"/>
      <c r="F26" s="205" t="s">
        <v>123</v>
      </c>
      <c r="G26" s="205"/>
      <c r="H26" s="206" t="s">
        <v>124</v>
      </c>
      <c r="I26" s="207"/>
      <c r="J26" s="209">
        <v>74</v>
      </c>
      <c r="K26" s="209">
        <v>75</v>
      </c>
      <c r="L26" s="209">
        <v>73</v>
      </c>
      <c r="M26" s="209">
        <v>73</v>
      </c>
      <c r="N26" s="209">
        <v>74</v>
      </c>
      <c r="O26" s="209">
        <v>74</v>
      </c>
      <c r="P26" s="209">
        <v>75</v>
      </c>
      <c r="Q26" s="147">
        <v>74</v>
      </c>
      <c r="R26" s="147">
        <v>74</v>
      </c>
      <c r="S26" s="147">
        <v>74</v>
      </c>
      <c r="T26" s="514">
        <v>75</v>
      </c>
    </row>
    <row r="27" spans="3:20" x14ac:dyDescent="0.2">
      <c r="C27" s="627"/>
      <c r="D27" s="84"/>
      <c r="E27" s="85" t="s">
        <v>125</v>
      </c>
      <c r="F27" s="85"/>
      <c r="G27" s="85"/>
      <c r="H27" s="86" t="s">
        <v>126</v>
      </c>
      <c r="I27" s="87"/>
      <c r="J27" s="126">
        <v>219</v>
      </c>
      <c r="K27" s="126">
        <v>204</v>
      </c>
      <c r="L27" s="126">
        <v>201</v>
      </c>
      <c r="M27" s="126">
        <v>188</v>
      </c>
      <c r="N27" s="126">
        <v>186</v>
      </c>
      <c r="O27" s="126">
        <v>188</v>
      </c>
      <c r="P27" s="126">
        <v>188</v>
      </c>
      <c r="Q27" s="88">
        <v>188</v>
      </c>
      <c r="R27" s="88">
        <v>187</v>
      </c>
      <c r="S27" s="88">
        <v>185</v>
      </c>
      <c r="T27" s="513">
        <v>186</v>
      </c>
    </row>
    <row r="28" spans="3:20" x14ac:dyDescent="0.2">
      <c r="C28" s="627"/>
      <c r="D28" s="204"/>
      <c r="E28" s="205"/>
      <c r="F28" s="205" t="s">
        <v>257</v>
      </c>
      <c r="G28" s="205"/>
      <c r="H28" s="206" t="s">
        <v>127</v>
      </c>
      <c r="I28" s="207"/>
      <c r="J28" s="208">
        <v>75</v>
      </c>
      <c r="K28" s="208">
        <v>76</v>
      </c>
      <c r="L28" s="208">
        <v>75</v>
      </c>
      <c r="M28" s="208">
        <v>65</v>
      </c>
      <c r="N28" s="208">
        <v>63</v>
      </c>
      <c r="O28" s="208">
        <v>63</v>
      </c>
      <c r="P28" s="208">
        <v>63</v>
      </c>
      <c r="Q28" s="72">
        <v>65</v>
      </c>
      <c r="R28" s="72">
        <v>65</v>
      </c>
      <c r="S28" s="72">
        <v>63</v>
      </c>
      <c r="T28" s="510">
        <v>63</v>
      </c>
    </row>
    <row r="29" spans="3:20" ht="13.5" thickBot="1" x14ac:dyDescent="0.25">
      <c r="C29" s="627"/>
      <c r="D29" s="204"/>
      <c r="E29" s="205"/>
      <c r="F29" s="205" t="s">
        <v>128</v>
      </c>
      <c r="G29" s="205"/>
      <c r="H29" s="206" t="s">
        <v>129</v>
      </c>
      <c r="I29" s="207"/>
      <c r="J29" s="209">
        <v>144</v>
      </c>
      <c r="K29" s="209">
        <v>128</v>
      </c>
      <c r="L29" s="209">
        <v>126</v>
      </c>
      <c r="M29" s="209">
        <v>123</v>
      </c>
      <c r="N29" s="209">
        <v>123</v>
      </c>
      <c r="O29" s="209">
        <v>125</v>
      </c>
      <c r="P29" s="209">
        <v>125</v>
      </c>
      <c r="Q29" s="147">
        <v>123</v>
      </c>
      <c r="R29" s="147">
        <v>122</v>
      </c>
      <c r="S29" s="147">
        <v>122</v>
      </c>
      <c r="T29" s="514">
        <v>123</v>
      </c>
    </row>
    <row r="30" spans="3:20" x14ac:dyDescent="0.2">
      <c r="C30" s="627"/>
      <c r="D30" s="84"/>
      <c r="E30" s="85" t="s">
        <v>130</v>
      </c>
      <c r="F30" s="85"/>
      <c r="G30" s="85"/>
      <c r="H30" s="86" t="s">
        <v>131</v>
      </c>
      <c r="I30" s="87"/>
      <c r="J30" s="126">
        <v>174</v>
      </c>
      <c r="K30" s="126">
        <v>168</v>
      </c>
      <c r="L30" s="126">
        <v>163</v>
      </c>
      <c r="M30" s="126">
        <v>161</v>
      </c>
      <c r="N30" s="126">
        <v>160</v>
      </c>
      <c r="O30" s="126">
        <v>162</v>
      </c>
      <c r="P30" s="126">
        <v>164</v>
      </c>
      <c r="Q30" s="88">
        <v>163</v>
      </c>
      <c r="R30" s="88">
        <v>161</v>
      </c>
      <c r="S30" s="88">
        <v>161</v>
      </c>
      <c r="T30" s="513">
        <v>162</v>
      </c>
    </row>
    <row r="31" spans="3:20" x14ac:dyDescent="0.2">
      <c r="C31" s="627"/>
      <c r="D31" s="204"/>
      <c r="E31" s="205"/>
      <c r="F31" s="205" t="s">
        <v>132</v>
      </c>
      <c r="G31" s="205"/>
      <c r="H31" s="206" t="s">
        <v>133</v>
      </c>
      <c r="I31" s="207"/>
      <c r="J31" s="208">
        <v>100</v>
      </c>
      <c r="K31" s="208">
        <v>97</v>
      </c>
      <c r="L31" s="208">
        <v>96</v>
      </c>
      <c r="M31" s="208">
        <v>94</v>
      </c>
      <c r="N31" s="208">
        <v>93</v>
      </c>
      <c r="O31" s="208">
        <v>94</v>
      </c>
      <c r="P31" s="208">
        <v>96</v>
      </c>
      <c r="Q31" s="72">
        <v>94</v>
      </c>
      <c r="R31" s="72">
        <v>91</v>
      </c>
      <c r="S31" s="72">
        <v>91</v>
      </c>
      <c r="T31" s="510">
        <v>92</v>
      </c>
    </row>
    <row r="32" spans="3:20" ht="13.5" thickBot="1" x14ac:dyDescent="0.25">
      <c r="C32" s="627"/>
      <c r="D32" s="204"/>
      <c r="E32" s="205"/>
      <c r="F32" s="205" t="s">
        <v>134</v>
      </c>
      <c r="G32" s="205"/>
      <c r="H32" s="206" t="s">
        <v>135</v>
      </c>
      <c r="I32" s="207"/>
      <c r="J32" s="209">
        <v>74</v>
      </c>
      <c r="K32" s="209">
        <v>71</v>
      </c>
      <c r="L32" s="209">
        <v>67</v>
      </c>
      <c r="M32" s="209">
        <v>67</v>
      </c>
      <c r="N32" s="209">
        <v>67</v>
      </c>
      <c r="O32" s="209">
        <v>68</v>
      </c>
      <c r="P32" s="209">
        <v>68</v>
      </c>
      <c r="Q32" s="147">
        <v>69</v>
      </c>
      <c r="R32" s="147">
        <v>70</v>
      </c>
      <c r="S32" s="147">
        <v>70</v>
      </c>
      <c r="T32" s="514">
        <v>70</v>
      </c>
    </row>
    <row r="33" spans="3:20" x14ac:dyDescent="0.2">
      <c r="C33" s="627"/>
      <c r="D33" s="84"/>
      <c r="E33" s="85" t="s">
        <v>136</v>
      </c>
      <c r="F33" s="85"/>
      <c r="G33" s="85"/>
      <c r="H33" s="86" t="s">
        <v>137</v>
      </c>
      <c r="I33" s="87"/>
      <c r="J33" s="126">
        <v>147</v>
      </c>
      <c r="K33" s="126">
        <v>142</v>
      </c>
      <c r="L33" s="126">
        <v>139</v>
      </c>
      <c r="M33" s="126">
        <v>139</v>
      </c>
      <c r="N33" s="126">
        <v>137</v>
      </c>
      <c r="O33" s="126">
        <v>135</v>
      </c>
      <c r="P33" s="126">
        <v>136</v>
      </c>
      <c r="Q33" s="88">
        <v>135</v>
      </c>
      <c r="R33" s="88">
        <v>135</v>
      </c>
      <c r="S33" s="88">
        <v>135</v>
      </c>
      <c r="T33" s="513">
        <v>136</v>
      </c>
    </row>
    <row r="34" spans="3:20" ht="13.5" thickBot="1" x14ac:dyDescent="0.25">
      <c r="C34" s="627"/>
      <c r="D34" s="204"/>
      <c r="E34" s="205"/>
      <c r="F34" s="205" t="s">
        <v>138</v>
      </c>
      <c r="G34" s="205"/>
      <c r="H34" s="206" t="s">
        <v>139</v>
      </c>
      <c r="I34" s="207"/>
      <c r="J34" s="209">
        <v>147</v>
      </c>
      <c r="K34" s="209">
        <v>142</v>
      </c>
      <c r="L34" s="209">
        <v>139</v>
      </c>
      <c r="M34" s="209">
        <v>139</v>
      </c>
      <c r="N34" s="209">
        <v>137</v>
      </c>
      <c r="O34" s="209">
        <v>135</v>
      </c>
      <c r="P34" s="209">
        <v>136</v>
      </c>
      <c r="Q34" s="147">
        <v>135</v>
      </c>
      <c r="R34" s="147">
        <v>135</v>
      </c>
      <c r="S34" s="147">
        <v>135</v>
      </c>
      <c r="T34" s="514">
        <v>136</v>
      </c>
    </row>
    <row r="35" spans="3:20" ht="13.5" x14ac:dyDescent="0.25">
      <c r="D35" s="645" t="s">
        <v>67</v>
      </c>
      <c r="E35" s="666"/>
      <c r="F35" s="666"/>
      <c r="G35" s="666"/>
      <c r="H35" s="666"/>
      <c r="I35" s="665"/>
      <c r="J35" s="665"/>
      <c r="K35" s="665"/>
      <c r="L35" s="665"/>
      <c r="M35" s="665"/>
      <c r="N35" s="665"/>
      <c r="O35" s="665"/>
      <c r="P35" s="665"/>
      <c r="Q35" s="665"/>
      <c r="R35" s="665"/>
      <c r="S35" s="665"/>
      <c r="T35" s="667" t="s">
        <v>251</v>
      </c>
    </row>
    <row r="36" spans="3:20" s="44" customFormat="1" ht="13.9" customHeight="1" x14ac:dyDescent="0.2">
      <c r="D36" s="42"/>
      <c r="E36" s="794" t="s">
        <v>307</v>
      </c>
      <c r="F36" s="794"/>
      <c r="G36" s="794"/>
      <c r="H36" s="794"/>
      <c r="I36" s="794"/>
      <c r="J36" s="794"/>
      <c r="K36" s="794"/>
      <c r="L36" s="794"/>
      <c r="M36" s="794"/>
      <c r="N36" s="794"/>
      <c r="O36" s="794"/>
      <c r="P36" s="794"/>
      <c r="Q36" s="794"/>
      <c r="R36" s="794"/>
      <c r="S36" s="794"/>
      <c r="T36" s="794"/>
    </row>
  </sheetData>
  <mergeCells count="13">
    <mergeCell ref="E36:T36"/>
    <mergeCell ref="D7:I11"/>
    <mergeCell ref="L7:L10"/>
    <mergeCell ref="O7:O10"/>
    <mergeCell ref="N7:N10"/>
    <mergeCell ref="T7:T10"/>
    <mergeCell ref="M7:M10"/>
    <mergeCell ref="K7:K10"/>
    <mergeCell ref="J7:J10"/>
    <mergeCell ref="S7:S10"/>
    <mergeCell ref="P7:P10"/>
    <mergeCell ref="Q7:Q10"/>
    <mergeCell ref="R7:R10"/>
  </mergeCells>
  <phoneticPr fontId="0" type="noConversion"/>
  <conditionalFormatting sqref="D6">
    <cfRule type="cellIs" dxfId="53" priority="3" stopIfTrue="1" operator="equal">
      <formula>"   sem (do závorky) poznámku, proč vývojová řada nezečíná jako obvykle - nebo červenou buňku vymazat"</formula>
    </cfRule>
  </conditionalFormatting>
  <conditionalFormatting sqref="G6 T35">
    <cfRule type="expression" dxfId="52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14">
    <pageSetUpPr autoPageBreaks="0"/>
  </sheetPr>
  <dimension ref="B1:AH86"/>
  <sheetViews>
    <sheetView showGridLines="0" topLeftCell="C3" zoomScale="90" zoomScaleNormal="90" workbookViewId="0"/>
  </sheetViews>
  <sheetFormatPr defaultColWidth="9.140625" defaultRowHeight="12.75" x14ac:dyDescent="0.2"/>
  <cols>
    <col min="1" max="2" width="0" style="44" hidden="1" customWidth="1"/>
    <col min="3" max="3" width="1.7109375" style="44" customWidth="1"/>
    <col min="4" max="5" width="1.85546875" style="44" customWidth="1"/>
    <col min="6" max="6" width="2.140625" style="44" customWidth="1"/>
    <col min="7" max="7" width="16" style="44" customWidth="1"/>
    <col min="8" max="8" width="13" style="44" customWidth="1"/>
    <col min="9" max="9" width="3" style="44" customWidth="1"/>
    <col min="10" max="20" width="8.140625" style="44" customWidth="1"/>
    <col min="21" max="26" width="11.7109375" style="44" customWidth="1"/>
    <col min="27" max="16384" width="9.140625" style="44"/>
  </cols>
  <sheetData>
    <row r="1" spans="2:34" hidden="1" x14ac:dyDescent="0.2"/>
    <row r="2" spans="2:34" hidden="1" x14ac:dyDescent="0.2"/>
    <row r="3" spans="2:34" ht="9" customHeight="1" x14ac:dyDescent="0.2">
      <c r="C3" s="43"/>
    </row>
    <row r="4" spans="2:34" s="45" customFormat="1" ht="15.75" x14ac:dyDescent="0.2">
      <c r="D4" s="15" t="s">
        <v>34</v>
      </c>
      <c r="E4" s="46"/>
      <c r="F4" s="46"/>
      <c r="G4" s="46"/>
      <c r="H4" s="15" t="s">
        <v>92</v>
      </c>
      <c r="I4" s="15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</row>
    <row r="5" spans="2:34" s="45" customFormat="1" ht="15.75" x14ac:dyDescent="0.2">
      <c r="B5" s="232">
        <v>0</v>
      </c>
      <c r="D5" s="54" t="s">
        <v>317</v>
      </c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</row>
    <row r="6" spans="2:34" s="48" customFormat="1" ht="21" customHeight="1" thickBot="1" x14ac:dyDescent="0.25">
      <c r="D6" s="16"/>
      <c r="E6" s="49"/>
      <c r="F6" s="49"/>
      <c r="G6" s="49"/>
      <c r="H6" s="49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17"/>
    </row>
    <row r="7" spans="2:34" ht="6" customHeight="1" x14ac:dyDescent="0.2">
      <c r="C7" s="20"/>
      <c r="D7" s="795" t="s">
        <v>85</v>
      </c>
      <c r="E7" s="796"/>
      <c r="F7" s="796"/>
      <c r="G7" s="796"/>
      <c r="H7" s="796"/>
      <c r="I7" s="797"/>
      <c r="J7" s="804" t="s">
        <v>249</v>
      </c>
      <c r="K7" s="804" t="s">
        <v>255</v>
      </c>
      <c r="L7" s="804" t="s">
        <v>258</v>
      </c>
      <c r="M7" s="804" t="s">
        <v>262</v>
      </c>
      <c r="N7" s="804" t="s">
        <v>264</v>
      </c>
      <c r="O7" s="804" t="s">
        <v>272</v>
      </c>
      <c r="P7" s="804" t="s">
        <v>276</v>
      </c>
      <c r="Q7" s="804" t="s">
        <v>295</v>
      </c>
      <c r="R7" s="804" t="s">
        <v>296</v>
      </c>
      <c r="S7" s="804" t="s">
        <v>304</v>
      </c>
      <c r="T7" s="818" t="s">
        <v>313</v>
      </c>
    </row>
    <row r="8" spans="2:34" ht="6" customHeight="1" x14ac:dyDescent="0.2">
      <c r="C8" s="20"/>
      <c r="D8" s="798"/>
      <c r="E8" s="799"/>
      <c r="F8" s="799"/>
      <c r="G8" s="799"/>
      <c r="H8" s="799"/>
      <c r="I8" s="800"/>
      <c r="J8" s="805"/>
      <c r="K8" s="805"/>
      <c r="L8" s="805"/>
      <c r="M8" s="805"/>
      <c r="N8" s="805"/>
      <c r="O8" s="805"/>
      <c r="P8" s="805"/>
      <c r="Q8" s="805"/>
      <c r="R8" s="805"/>
      <c r="S8" s="805"/>
      <c r="T8" s="819"/>
    </row>
    <row r="9" spans="2:34" ht="6" customHeight="1" x14ac:dyDescent="0.2">
      <c r="C9" s="20"/>
      <c r="D9" s="798"/>
      <c r="E9" s="799"/>
      <c r="F9" s="799"/>
      <c r="G9" s="799"/>
      <c r="H9" s="799"/>
      <c r="I9" s="800"/>
      <c r="J9" s="805"/>
      <c r="K9" s="805"/>
      <c r="L9" s="805"/>
      <c r="M9" s="805"/>
      <c r="N9" s="805"/>
      <c r="O9" s="805"/>
      <c r="P9" s="805"/>
      <c r="Q9" s="805"/>
      <c r="R9" s="805"/>
      <c r="S9" s="805"/>
      <c r="T9" s="819"/>
    </row>
    <row r="10" spans="2:34" ht="6" customHeight="1" x14ac:dyDescent="0.2">
      <c r="C10" s="20"/>
      <c r="D10" s="798"/>
      <c r="E10" s="799"/>
      <c r="F10" s="799"/>
      <c r="G10" s="799"/>
      <c r="H10" s="799"/>
      <c r="I10" s="800"/>
      <c r="J10" s="805"/>
      <c r="K10" s="805"/>
      <c r="L10" s="805"/>
      <c r="M10" s="805"/>
      <c r="N10" s="805"/>
      <c r="O10" s="805"/>
      <c r="P10" s="805"/>
      <c r="Q10" s="805"/>
      <c r="R10" s="805"/>
      <c r="S10" s="805"/>
      <c r="T10" s="819"/>
    </row>
    <row r="11" spans="2:34" ht="15" customHeight="1" thickBot="1" x14ac:dyDescent="0.25">
      <c r="C11" s="20"/>
      <c r="D11" s="801"/>
      <c r="E11" s="802"/>
      <c r="F11" s="802"/>
      <c r="G11" s="802"/>
      <c r="H11" s="802"/>
      <c r="I11" s="803"/>
      <c r="J11" s="97"/>
      <c r="K11" s="97"/>
      <c r="L11" s="97"/>
      <c r="M11" s="97"/>
      <c r="N11" s="97"/>
      <c r="O11" s="97"/>
      <c r="P11" s="97"/>
      <c r="Q11" s="18"/>
      <c r="R11" s="18"/>
      <c r="S11" s="18"/>
      <c r="T11" s="124"/>
    </row>
    <row r="12" spans="2:34" ht="14.25" thickTop="1" thickBot="1" x14ac:dyDescent="0.25">
      <c r="C12" s="20"/>
      <c r="D12" s="55"/>
      <c r="E12" s="821" t="s">
        <v>52</v>
      </c>
      <c r="F12" s="821"/>
      <c r="G12" s="821"/>
      <c r="H12" s="807"/>
      <c r="I12" s="56"/>
      <c r="J12" s="515">
        <v>20400.16</v>
      </c>
      <c r="K12" s="515">
        <v>19440.280000000002</v>
      </c>
      <c r="L12" s="515">
        <v>18822.23</v>
      </c>
      <c r="M12" s="515">
        <v>18455.030000000002</v>
      </c>
      <c r="N12" s="515">
        <v>18269.159999999967</v>
      </c>
      <c r="O12" s="515">
        <v>18127.390000000003</v>
      </c>
      <c r="P12" s="515">
        <v>18088.369999999974</v>
      </c>
      <c r="Q12" s="516">
        <v>18164.139999999992</v>
      </c>
      <c r="R12" s="516">
        <v>18280.37000000001</v>
      </c>
      <c r="S12" s="516">
        <v>18595.269999999971</v>
      </c>
      <c r="T12" s="517">
        <v>19029.019999999964</v>
      </c>
      <c r="AA12" s="148"/>
      <c r="AB12" s="148"/>
      <c r="AC12" s="148"/>
      <c r="AD12" s="148"/>
      <c r="AE12" s="148"/>
      <c r="AF12" s="148"/>
      <c r="AG12" s="148"/>
      <c r="AH12" s="148"/>
    </row>
    <row r="13" spans="2:34" x14ac:dyDescent="0.2">
      <c r="C13" s="20"/>
      <c r="D13" s="57"/>
      <c r="E13" s="813" t="s">
        <v>42</v>
      </c>
      <c r="F13" s="62" t="s">
        <v>43</v>
      </c>
      <c r="G13" s="63"/>
      <c r="H13" s="64"/>
      <c r="I13" s="65"/>
      <c r="J13" s="518">
        <v>17199.21</v>
      </c>
      <c r="K13" s="518">
        <v>16375.220000000001</v>
      </c>
      <c r="L13" s="518">
        <v>15806.27</v>
      </c>
      <c r="M13" s="518">
        <v>15432.050000000001</v>
      </c>
      <c r="N13" s="518">
        <v>15240.109999999964</v>
      </c>
      <c r="O13" s="518">
        <v>15034.380000000003</v>
      </c>
      <c r="P13" s="518">
        <v>14916.219999999974</v>
      </c>
      <c r="Q13" s="519">
        <v>14970.149999999992</v>
      </c>
      <c r="R13" s="519">
        <v>15051.29000000001</v>
      </c>
      <c r="S13" s="519">
        <v>15299.209999999972</v>
      </c>
      <c r="T13" s="520">
        <v>15638.959999999965</v>
      </c>
      <c r="AA13" s="148"/>
      <c r="AB13" s="148"/>
      <c r="AC13" s="148"/>
      <c r="AD13" s="148"/>
      <c r="AE13" s="148"/>
      <c r="AF13" s="148"/>
    </row>
    <row r="14" spans="2:34" x14ac:dyDescent="0.2">
      <c r="C14" s="20"/>
      <c r="D14" s="58"/>
      <c r="E14" s="814"/>
      <c r="F14" s="808" t="s">
        <v>42</v>
      </c>
      <c r="G14" s="33" t="s">
        <v>44</v>
      </c>
      <c r="H14" s="34"/>
      <c r="I14" s="35"/>
      <c r="J14" s="521">
        <v>225</v>
      </c>
      <c r="K14" s="521">
        <v>206.01</v>
      </c>
      <c r="L14" s="521">
        <v>203.02</v>
      </c>
      <c r="M14" s="521">
        <v>211</v>
      </c>
      <c r="N14" s="521">
        <v>219.01</v>
      </c>
      <c r="O14" s="521">
        <v>217</v>
      </c>
      <c r="P14" s="521">
        <v>213</v>
      </c>
      <c r="Q14" s="522">
        <v>213</v>
      </c>
      <c r="R14" s="522">
        <v>203</v>
      </c>
      <c r="S14" s="522">
        <v>206</v>
      </c>
      <c r="T14" s="523">
        <v>214</v>
      </c>
      <c r="AA14" s="148"/>
      <c r="AB14" s="148"/>
      <c r="AC14" s="148"/>
      <c r="AD14" s="148"/>
      <c r="AE14" s="148"/>
      <c r="AF14" s="148"/>
    </row>
    <row r="15" spans="2:34" x14ac:dyDescent="0.2">
      <c r="C15" s="20"/>
      <c r="D15" s="58"/>
      <c r="E15" s="814"/>
      <c r="F15" s="809"/>
      <c r="G15" s="27" t="s">
        <v>45</v>
      </c>
      <c r="H15" s="28"/>
      <c r="I15" s="29"/>
      <c r="J15" s="524">
        <v>168</v>
      </c>
      <c r="K15" s="524">
        <v>157.01</v>
      </c>
      <c r="L15" s="524">
        <v>167</v>
      </c>
      <c r="M15" s="524">
        <v>169.01</v>
      </c>
      <c r="N15" s="524">
        <v>176.00000000000003</v>
      </c>
      <c r="O15" s="524">
        <v>178.00000000000003</v>
      </c>
      <c r="P15" s="524">
        <v>179</v>
      </c>
      <c r="Q15" s="525">
        <v>176.99</v>
      </c>
      <c r="R15" s="525">
        <v>172.98999999999995</v>
      </c>
      <c r="S15" s="525">
        <v>175.99</v>
      </c>
      <c r="T15" s="526">
        <v>183.01</v>
      </c>
      <c r="AA15" s="148"/>
      <c r="AB15" s="148"/>
      <c r="AC15" s="148"/>
      <c r="AD15" s="148"/>
      <c r="AE15" s="148"/>
      <c r="AF15" s="148"/>
    </row>
    <row r="16" spans="2:34" x14ac:dyDescent="0.2">
      <c r="C16" s="20"/>
      <c r="D16" s="58"/>
      <c r="E16" s="814"/>
      <c r="F16" s="809"/>
      <c r="G16" s="144" t="s">
        <v>46</v>
      </c>
      <c r="H16" s="28"/>
      <c r="I16" s="29"/>
      <c r="J16" s="524">
        <v>16769.21</v>
      </c>
      <c r="K16" s="524">
        <v>15975.2</v>
      </c>
      <c r="L16" s="524">
        <v>15409.25</v>
      </c>
      <c r="M16" s="524">
        <v>15026.04</v>
      </c>
      <c r="N16" s="524">
        <v>14818.099999999964</v>
      </c>
      <c r="O16" s="524">
        <v>14608.380000000003</v>
      </c>
      <c r="P16" s="524">
        <v>14489.219999999974</v>
      </c>
      <c r="Q16" s="525">
        <v>14540.159999999993</v>
      </c>
      <c r="R16" s="525">
        <v>14629.30000000001</v>
      </c>
      <c r="S16" s="525">
        <v>14867.219999999972</v>
      </c>
      <c r="T16" s="526">
        <v>15188.949999999964</v>
      </c>
      <c r="AA16" s="148"/>
      <c r="AB16" s="148"/>
      <c r="AC16" s="148"/>
      <c r="AD16" s="148"/>
      <c r="AE16" s="148"/>
      <c r="AF16" s="148"/>
    </row>
    <row r="17" spans="3:34" x14ac:dyDescent="0.2">
      <c r="C17" s="20"/>
      <c r="D17" s="58"/>
      <c r="E17" s="814"/>
      <c r="F17" s="810"/>
      <c r="G17" s="140" t="s">
        <v>47</v>
      </c>
      <c r="H17" s="141"/>
      <c r="I17" s="142"/>
      <c r="J17" s="690">
        <v>37</v>
      </c>
      <c r="K17" s="690">
        <v>37</v>
      </c>
      <c r="L17" s="690">
        <v>27</v>
      </c>
      <c r="M17" s="690">
        <v>26</v>
      </c>
      <c r="N17" s="690">
        <v>27</v>
      </c>
      <c r="O17" s="690">
        <v>31</v>
      </c>
      <c r="P17" s="690">
        <v>35</v>
      </c>
      <c r="Q17" s="691">
        <v>40</v>
      </c>
      <c r="R17" s="691">
        <v>46</v>
      </c>
      <c r="S17" s="691">
        <v>50</v>
      </c>
      <c r="T17" s="692">
        <v>53</v>
      </c>
      <c r="AA17" s="148"/>
      <c r="AB17" s="148"/>
      <c r="AC17" s="148"/>
      <c r="AD17" s="148"/>
      <c r="AE17" s="148"/>
      <c r="AF17" s="148"/>
    </row>
    <row r="18" spans="3:34" x14ac:dyDescent="0.2">
      <c r="C18" s="20"/>
      <c r="D18" s="58"/>
      <c r="E18" s="814"/>
      <c r="F18" s="68" t="s">
        <v>48</v>
      </c>
      <c r="G18" s="69"/>
      <c r="H18" s="70"/>
      <c r="I18" s="71"/>
      <c r="J18" s="530">
        <v>3200.95</v>
      </c>
      <c r="K18" s="530">
        <v>3065.06</v>
      </c>
      <c r="L18" s="530">
        <v>3015.96</v>
      </c>
      <c r="M18" s="530">
        <v>3022.98</v>
      </c>
      <c r="N18" s="530">
        <v>3029.050000000002</v>
      </c>
      <c r="O18" s="530">
        <v>3093.0099999999993</v>
      </c>
      <c r="P18" s="530">
        <v>3172.1499999999987</v>
      </c>
      <c r="Q18" s="531">
        <v>3193.9899999999989</v>
      </c>
      <c r="R18" s="531">
        <v>3229.0800000000008</v>
      </c>
      <c r="S18" s="531">
        <v>3296.059999999999</v>
      </c>
      <c r="T18" s="532">
        <v>3390.06</v>
      </c>
      <c r="AA18" s="148"/>
      <c r="AB18" s="148"/>
      <c r="AC18" s="148"/>
      <c r="AD18" s="148"/>
      <c r="AE18" s="148"/>
      <c r="AF18" s="148"/>
    </row>
    <row r="19" spans="3:34" x14ac:dyDescent="0.2">
      <c r="C19" s="20"/>
      <c r="D19" s="58"/>
      <c r="E19" s="814"/>
      <c r="F19" s="808" t="s">
        <v>42</v>
      </c>
      <c r="G19" s="33" t="s">
        <v>259</v>
      </c>
      <c r="H19" s="34"/>
      <c r="I19" s="35"/>
      <c r="J19" s="521">
        <v>2827.96</v>
      </c>
      <c r="K19" s="521">
        <v>2688.06</v>
      </c>
      <c r="L19" s="521">
        <v>2635.95</v>
      </c>
      <c r="M19" s="521">
        <v>2636.98</v>
      </c>
      <c r="N19" s="521">
        <v>2641.0600000000018</v>
      </c>
      <c r="O19" s="521">
        <v>2696.9999999999991</v>
      </c>
      <c r="P19" s="521">
        <v>2768.1399999999985</v>
      </c>
      <c r="Q19" s="522">
        <v>2789.9799999999987</v>
      </c>
      <c r="R19" s="522">
        <v>2826.0800000000008</v>
      </c>
      <c r="S19" s="522">
        <v>2884.059999999999</v>
      </c>
      <c r="T19" s="523">
        <v>2967.06</v>
      </c>
      <c r="AA19" s="148"/>
      <c r="AB19" s="148"/>
      <c r="AC19" s="148"/>
      <c r="AD19" s="148"/>
      <c r="AE19" s="148"/>
      <c r="AF19" s="148"/>
    </row>
    <row r="20" spans="3:34" ht="13.5" thickBot="1" x14ac:dyDescent="0.25">
      <c r="C20" s="20"/>
      <c r="D20" s="59"/>
      <c r="E20" s="815"/>
      <c r="F20" s="811"/>
      <c r="G20" s="38" t="s">
        <v>49</v>
      </c>
      <c r="H20" s="39"/>
      <c r="I20" s="40"/>
      <c r="J20" s="745">
        <v>372.99</v>
      </c>
      <c r="K20" s="745">
        <v>377</v>
      </c>
      <c r="L20" s="745">
        <v>380.01</v>
      </c>
      <c r="M20" s="745">
        <v>386</v>
      </c>
      <c r="N20" s="745">
        <v>387.99</v>
      </c>
      <c r="O20" s="745">
        <v>396.01</v>
      </c>
      <c r="P20" s="745">
        <v>404.01</v>
      </c>
      <c r="Q20" s="744">
        <v>404.01</v>
      </c>
      <c r="R20" s="744">
        <v>403</v>
      </c>
      <c r="S20" s="744">
        <v>412</v>
      </c>
      <c r="T20" s="746">
        <v>423</v>
      </c>
      <c r="AA20" s="148"/>
      <c r="AB20" s="148"/>
      <c r="AC20" s="148"/>
      <c r="AD20" s="148"/>
      <c r="AE20" s="148"/>
      <c r="AF20" s="148"/>
    </row>
    <row r="21" spans="3:34" ht="13.5" thickBot="1" x14ac:dyDescent="0.25">
      <c r="C21" s="20"/>
      <c r="D21" s="739"/>
      <c r="E21" s="820" t="s">
        <v>268</v>
      </c>
      <c r="F21" s="820"/>
      <c r="G21" s="820"/>
      <c r="H21" s="817"/>
      <c r="I21" s="740"/>
      <c r="J21" s="742">
        <v>257.29999999999995</v>
      </c>
      <c r="K21" s="742">
        <v>247.70999999999998</v>
      </c>
      <c r="L21" s="742">
        <v>265.66999999999996</v>
      </c>
      <c r="M21" s="742">
        <v>277.43</v>
      </c>
      <c r="N21" s="742">
        <v>309.14</v>
      </c>
      <c r="O21" s="742">
        <v>329.6</v>
      </c>
      <c r="P21" s="742">
        <v>361.23</v>
      </c>
      <c r="Q21" s="741">
        <v>380.06</v>
      </c>
      <c r="R21" s="741">
        <v>360.05</v>
      </c>
      <c r="S21" s="741">
        <v>362</v>
      </c>
      <c r="T21" s="743">
        <v>370.15</v>
      </c>
      <c r="AA21" s="148"/>
      <c r="AB21" s="148"/>
      <c r="AC21" s="148"/>
      <c r="AD21" s="148"/>
      <c r="AE21" s="148"/>
      <c r="AF21" s="148"/>
      <c r="AG21" s="148"/>
      <c r="AH21" s="148"/>
    </row>
    <row r="22" spans="3:34" x14ac:dyDescent="0.2">
      <c r="C22" s="20"/>
      <c r="D22" s="57"/>
      <c r="E22" s="813" t="s">
        <v>42</v>
      </c>
      <c r="F22" s="62" t="s">
        <v>43</v>
      </c>
      <c r="G22" s="63"/>
      <c r="H22" s="64"/>
      <c r="I22" s="65"/>
      <c r="J22" s="518">
        <v>215.29999999999998</v>
      </c>
      <c r="K22" s="518">
        <v>204.73</v>
      </c>
      <c r="L22" s="518">
        <v>216.67999999999998</v>
      </c>
      <c r="M22" s="518">
        <v>225.43</v>
      </c>
      <c r="N22" s="518">
        <v>251.14</v>
      </c>
      <c r="O22" s="518">
        <v>246.59</v>
      </c>
      <c r="P22" s="518">
        <v>260.22000000000003</v>
      </c>
      <c r="Q22" s="519">
        <v>265.05</v>
      </c>
      <c r="R22" s="519">
        <v>268.04000000000002</v>
      </c>
      <c r="S22" s="519">
        <v>267</v>
      </c>
      <c r="T22" s="520">
        <v>266.14999999999998</v>
      </c>
      <c r="AA22" s="148"/>
      <c r="AB22" s="148"/>
      <c r="AC22" s="148"/>
      <c r="AD22" s="148"/>
      <c r="AE22" s="148"/>
      <c r="AF22" s="148"/>
    </row>
    <row r="23" spans="3:34" x14ac:dyDescent="0.2">
      <c r="C23" s="20"/>
      <c r="D23" s="58"/>
      <c r="E23" s="814"/>
      <c r="F23" s="808" t="s">
        <v>42</v>
      </c>
      <c r="G23" s="33" t="s">
        <v>44</v>
      </c>
      <c r="H23" s="34"/>
      <c r="I23" s="35"/>
      <c r="J23" s="521">
        <v>37.6</v>
      </c>
      <c r="K23" s="521">
        <v>23</v>
      </c>
      <c r="L23" s="521">
        <v>20.010000000000002</v>
      </c>
      <c r="M23" s="521">
        <v>22</v>
      </c>
      <c r="N23" s="521">
        <v>25</v>
      </c>
      <c r="O23" s="521">
        <v>21</v>
      </c>
      <c r="P23" s="521">
        <v>19</v>
      </c>
      <c r="Q23" s="522">
        <v>20</v>
      </c>
      <c r="R23" s="522">
        <v>18</v>
      </c>
      <c r="S23" s="522">
        <v>16</v>
      </c>
      <c r="T23" s="523">
        <v>14.14</v>
      </c>
      <c r="AA23" s="148"/>
      <c r="AB23" s="148"/>
      <c r="AC23" s="148"/>
      <c r="AD23" s="148"/>
      <c r="AE23" s="148"/>
      <c r="AF23" s="148"/>
    </row>
    <row r="24" spans="3:34" x14ac:dyDescent="0.2">
      <c r="C24" s="20"/>
      <c r="D24" s="58"/>
      <c r="E24" s="814"/>
      <c r="F24" s="809"/>
      <c r="G24" s="27" t="s">
        <v>45</v>
      </c>
      <c r="H24" s="28"/>
      <c r="I24" s="29"/>
      <c r="J24" s="524">
        <v>10</v>
      </c>
      <c r="K24" s="524">
        <v>9</v>
      </c>
      <c r="L24" s="524">
        <v>7</v>
      </c>
      <c r="M24" s="524">
        <v>9</v>
      </c>
      <c r="N24" s="524">
        <v>10</v>
      </c>
      <c r="O24" s="524">
        <v>10.039999999999999</v>
      </c>
      <c r="P24" s="524">
        <v>10</v>
      </c>
      <c r="Q24" s="525">
        <v>10</v>
      </c>
      <c r="R24" s="525">
        <v>10</v>
      </c>
      <c r="S24" s="525">
        <v>10</v>
      </c>
      <c r="T24" s="526">
        <v>9</v>
      </c>
      <c r="AA24" s="148"/>
      <c r="AB24" s="148"/>
      <c r="AC24" s="148"/>
      <c r="AD24" s="148"/>
      <c r="AE24" s="148"/>
      <c r="AF24" s="148"/>
    </row>
    <row r="25" spans="3:34" x14ac:dyDescent="0.2">
      <c r="C25" s="20"/>
      <c r="D25" s="58"/>
      <c r="E25" s="814"/>
      <c r="F25" s="809"/>
      <c r="G25" s="144" t="s">
        <v>46</v>
      </c>
      <c r="H25" s="28"/>
      <c r="I25" s="29"/>
      <c r="J25" s="524">
        <v>167.7</v>
      </c>
      <c r="K25" s="524">
        <v>172.73</v>
      </c>
      <c r="L25" s="524">
        <v>189.67</v>
      </c>
      <c r="M25" s="524">
        <v>194.43</v>
      </c>
      <c r="N25" s="524">
        <v>216.14</v>
      </c>
      <c r="O25" s="524">
        <v>215.55</v>
      </c>
      <c r="P25" s="524">
        <v>231.22</v>
      </c>
      <c r="Q25" s="525">
        <v>235.05</v>
      </c>
      <c r="R25" s="525">
        <v>240.04000000000002</v>
      </c>
      <c r="S25" s="525">
        <v>241</v>
      </c>
      <c r="T25" s="526">
        <v>243.01</v>
      </c>
      <c r="AA25" s="148"/>
      <c r="AB25" s="148"/>
      <c r="AC25" s="148"/>
      <c r="AD25" s="148"/>
      <c r="AE25" s="148"/>
      <c r="AF25" s="148"/>
    </row>
    <row r="26" spans="3:34" x14ac:dyDescent="0.2">
      <c r="C26" s="20"/>
      <c r="D26" s="58"/>
      <c r="E26" s="814"/>
      <c r="F26" s="810"/>
      <c r="G26" s="140" t="s">
        <v>47</v>
      </c>
      <c r="H26" s="141"/>
      <c r="I26" s="142"/>
      <c r="J26" s="690">
        <v>0</v>
      </c>
      <c r="K26" s="690">
        <v>0</v>
      </c>
      <c r="L26" s="690">
        <v>0</v>
      </c>
      <c r="M26" s="690">
        <v>0</v>
      </c>
      <c r="N26" s="690">
        <v>0</v>
      </c>
      <c r="O26" s="690">
        <v>0</v>
      </c>
      <c r="P26" s="690">
        <v>0</v>
      </c>
      <c r="Q26" s="691">
        <v>0</v>
      </c>
      <c r="R26" s="691">
        <v>0</v>
      </c>
      <c r="S26" s="691">
        <v>0</v>
      </c>
      <c r="T26" s="692">
        <v>0</v>
      </c>
      <c r="AA26" s="148"/>
      <c r="AB26" s="148"/>
      <c r="AC26" s="148"/>
      <c r="AD26" s="148"/>
      <c r="AE26" s="148"/>
      <c r="AF26" s="148"/>
    </row>
    <row r="27" spans="3:34" x14ac:dyDescent="0.2">
      <c r="C27" s="20"/>
      <c r="D27" s="58"/>
      <c r="E27" s="814"/>
      <c r="F27" s="68" t="s">
        <v>48</v>
      </c>
      <c r="G27" s="69"/>
      <c r="H27" s="70"/>
      <c r="I27" s="71"/>
      <c r="J27" s="530">
        <v>42</v>
      </c>
      <c r="K27" s="530">
        <v>42.98</v>
      </c>
      <c r="L27" s="530">
        <v>48.989999999999995</v>
      </c>
      <c r="M27" s="530">
        <v>52</v>
      </c>
      <c r="N27" s="530">
        <v>58</v>
      </c>
      <c r="O27" s="530">
        <v>83.009999999999991</v>
      </c>
      <c r="P27" s="530">
        <v>101.01</v>
      </c>
      <c r="Q27" s="531">
        <v>115.00999999999999</v>
      </c>
      <c r="R27" s="531">
        <v>92.01</v>
      </c>
      <c r="S27" s="531">
        <v>95</v>
      </c>
      <c r="T27" s="532">
        <v>104</v>
      </c>
      <c r="AA27" s="148"/>
      <c r="AB27" s="148"/>
      <c r="AC27" s="148"/>
      <c r="AD27" s="148"/>
      <c r="AE27" s="148"/>
      <c r="AF27" s="148"/>
    </row>
    <row r="28" spans="3:34" x14ac:dyDescent="0.2">
      <c r="C28" s="20"/>
      <c r="D28" s="58"/>
      <c r="E28" s="814"/>
      <c r="F28" s="808" t="s">
        <v>42</v>
      </c>
      <c r="G28" s="33" t="s">
        <v>259</v>
      </c>
      <c r="H28" s="34"/>
      <c r="I28" s="35"/>
      <c r="J28" s="521">
        <v>26</v>
      </c>
      <c r="K28" s="521">
        <v>23.99</v>
      </c>
      <c r="L28" s="521">
        <v>28</v>
      </c>
      <c r="M28" s="521">
        <v>28</v>
      </c>
      <c r="N28" s="521">
        <v>33</v>
      </c>
      <c r="O28" s="521">
        <v>53</v>
      </c>
      <c r="P28" s="521">
        <v>69</v>
      </c>
      <c r="Q28" s="522">
        <v>85.009999999999991</v>
      </c>
      <c r="R28" s="522">
        <v>63.010000000000005</v>
      </c>
      <c r="S28" s="522">
        <v>66</v>
      </c>
      <c r="T28" s="523">
        <v>76</v>
      </c>
      <c r="AA28" s="148"/>
      <c r="AB28" s="148"/>
      <c r="AC28" s="148"/>
      <c r="AD28" s="148"/>
      <c r="AE28" s="148"/>
      <c r="AF28" s="148"/>
    </row>
    <row r="29" spans="3:34" ht="13.5" thickBot="1" x14ac:dyDescent="0.25">
      <c r="C29" s="20"/>
      <c r="D29" s="59"/>
      <c r="E29" s="815"/>
      <c r="F29" s="811"/>
      <c r="G29" s="38" t="s">
        <v>49</v>
      </c>
      <c r="H29" s="39"/>
      <c r="I29" s="40"/>
      <c r="J29" s="745">
        <v>16</v>
      </c>
      <c r="K29" s="745">
        <v>18.989999999999998</v>
      </c>
      <c r="L29" s="745">
        <v>20.99</v>
      </c>
      <c r="M29" s="745">
        <v>24</v>
      </c>
      <c r="N29" s="745">
        <v>25</v>
      </c>
      <c r="O29" s="745">
        <v>30.009999999999998</v>
      </c>
      <c r="P29" s="745">
        <v>32.010000000000005</v>
      </c>
      <c r="Q29" s="744">
        <v>30</v>
      </c>
      <c r="R29" s="744">
        <v>29</v>
      </c>
      <c r="S29" s="744">
        <v>29</v>
      </c>
      <c r="T29" s="746">
        <v>28</v>
      </c>
      <c r="AA29" s="148"/>
      <c r="AB29" s="148"/>
      <c r="AC29" s="148"/>
      <c r="AD29" s="148"/>
      <c r="AE29" s="148"/>
      <c r="AF29" s="148"/>
    </row>
    <row r="30" spans="3:34" ht="13.5" thickBot="1" x14ac:dyDescent="0.25">
      <c r="C30" s="20"/>
      <c r="D30" s="739"/>
      <c r="E30" s="820" t="s">
        <v>265</v>
      </c>
      <c r="F30" s="820"/>
      <c r="G30" s="820"/>
      <c r="H30" s="817"/>
      <c r="I30" s="740"/>
      <c r="J30" s="742">
        <v>5139.29</v>
      </c>
      <c r="K30" s="742">
        <v>4929.05</v>
      </c>
      <c r="L30" s="742">
        <v>4847.0200000000004</v>
      </c>
      <c r="M30" s="742">
        <v>4789.93</v>
      </c>
      <c r="N30" s="742">
        <v>4731.2900000000036</v>
      </c>
      <c r="O30" s="742">
        <v>4607.3299999999981</v>
      </c>
      <c r="P30" s="742">
        <v>4502.9800000000014</v>
      </c>
      <c r="Q30" s="741">
        <v>4491.7899999999981</v>
      </c>
      <c r="R30" s="741">
        <v>4528.0500000000038</v>
      </c>
      <c r="S30" s="741">
        <v>4642.1600000000035</v>
      </c>
      <c r="T30" s="743">
        <v>4722.4900000000043</v>
      </c>
      <c r="AA30" s="148"/>
      <c r="AB30" s="148"/>
      <c r="AC30" s="148"/>
      <c r="AD30" s="148"/>
      <c r="AE30" s="148"/>
      <c r="AF30" s="148"/>
      <c r="AG30" s="148"/>
      <c r="AH30" s="148"/>
    </row>
    <row r="31" spans="3:34" x14ac:dyDescent="0.2">
      <c r="C31" s="20"/>
      <c r="D31" s="57"/>
      <c r="E31" s="813" t="s">
        <v>42</v>
      </c>
      <c r="F31" s="62" t="s">
        <v>43</v>
      </c>
      <c r="G31" s="63"/>
      <c r="H31" s="64"/>
      <c r="I31" s="65"/>
      <c r="J31" s="518">
        <v>4590.32</v>
      </c>
      <c r="K31" s="518">
        <v>4373.0200000000004</v>
      </c>
      <c r="L31" s="518">
        <v>4296.0700000000006</v>
      </c>
      <c r="M31" s="518">
        <v>4238.91</v>
      </c>
      <c r="N31" s="518">
        <v>4182.2900000000036</v>
      </c>
      <c r="O31" s="518">
        <v>4042.3099999999981</v>
      </c>
      <c r="P31" s="518">
        <v>3918.8900000000017</v>
      </c>
      <c r="Q31" s="519">
        <v>3905.7899999999981</v>
      </c>
      <c r="R31" s="519">
        <v>3940.9900000000034</v>
      </c>
      <c r="S31" s="519">
        <v>4059.1100000000033</v>
      </c>
      <c r="T31" s="520">
        <v>4146.4600000000046</v>
      </c>
      <c r="AA31" s="148"/>
      <c r="AB31" s="148"/>
      <c r="AC31" s="148"/>
      <c r="AD31" s="148"/>
      <c r="AE31" s="148"/>
      <c r="AF31" s="148"/>
    </row>
    <row r="32" spans="3:34" x14ac:dyDescent="0.2">
      <c r="C32" s="20"/>
      <c r="D32" s="58"/>
      <c r="E32" s="814"/>
      <c r="F32" s="808" t="s">
        <v>42</v>
      </c>
      <c r="G32" s="33" t="s">
        <v>44</v>
      </c>
      <c r="H32" s="34"/>
      <c r="I32" s="35"/>
      <c r="J32" s="521">
        <v>151</v>
      </c>
      <c r="K32" s="521">
        <v>150.01</v>
      </c>
      <c r="L32" s="521">
        <v>151.01</v>
      </c>
      <c r="M32" s="521">
        <v>160</v>
      </c>
      <c r="N32" s="521">
        <v>165.01</v>
      </c>
      <c r="O32" s="521">
        <v>163</v>
      </c>
      <c r="P32" s="521">
        <v>159</v>
      </c>
      <c r="Q32" s="522">
        <v>157</v>
      </c>
      <c r="R32" s="522">
        <v>151</v>
      </c>
      <c r="S32" s="522">
        <v>160</v>
      </c>
      <c r="T32" s="523">
        <v>168</v>
      </c>
      <c r="AA32" s="148"/>
      <c r="AB32" s="148"/>
      <c r="AC32" s="148"/>
      <c r="AD32" s="148"/>
      <c r="AE32" s="148"/>
      <c r="AF32" s="148"/>
    </row>
    <row r="33" spans="3:34" x14ac:dyDescent="0.2">
      <c r="C33" s="20"/>
      <c r="D33" s="58"/>
      <c r="E33" s="814"/>
      <c r="F33" s="809"/>
      <c r="G33" s="27" t="s">
        <v>45</v>
      </c>
      <c r="H33" s="28"/>
      <c r="I33" s="29"/>
      <c r="J33" s="524">
        <v>21</v>
      </c>
      <c r="K33" s="524">
        <v>23.01</v>
      </c>
      <c r="L33" s="524">
        <v>25</v>
      </c>
      <c r="M33" s="524">
        <v>27.01</v>
      </c>
      <c r="N33" s="524">
        <v>26</v>
      </c>
      <c r="O33" s="524">
        <v>25.96</v>
      </c>
      <c r="P33" s="524">
        <v>28</v>
      </c>
      <c r="Q33" s="525">
        <v>28.990000000000002</v>
      </c>
      <c r="R33" s="525">
        <v>24.990000000000006</v>
      </c>
      <c r="S33" s="525">
        <v>25.989999999999995</v>
      </c>
      <c r="T33" s="526">
        <v>26.009999999999998</v>
      </c>
      <c r="AA33" s="148"/>
      <c r="AB33" s="148"/>
      <c r="AC33" s="148"/>
      <c r="AD33" s="148"/>
      <c r="AE33" s="148"/>
      <c r="AF33" s="148"/>
    </row>
    <row r="34" spans="3:34" x14ac:dyDescent="0.2">
      <c r="C34" s="20"/>
      <c r="D34" s="58"/>
      <c r="E34" s="814"/>
      <c r="F34" s="809"/>
      <c r="G34" s="144" t="s">
        <v>46</v>
      </c>
      <c r="H34" s="28"/>
      <c r="I34" s="29"/>
      <c r="J34" s="524">
        <v>4408.32</v>
      </c>
      <c r="K34" s="524">
        <v>4189</v>
      </c>
      <c r="L34" s="524">
        <v>4119.0600000000004</v>
      </c>
      <c r="M34" s="524">
        <v>4051.9</v>
      </c>
      <c r="N34" s="524">
        <v>3991.2800000000038</v>
      </c>
      <c r="O34" s="524">
        <v>3853.3499999999981</v>
      </c>
      <c r="P34" s="524">
        <v>3731.8900000000017</v>
      </c>
      <c r="Q34" s="525">
        <v>3719.7999999999979</v>
      </c>
      <c r="R34" s="525">
        <v>3765.0000000000032</v>
      </c>
      <c r="S34" s="525">
        <v>3873.1200000000031</v>
      </c>
      <c r="T34" s="526">
        <v>3952.4500000000044</v>
      </c>
      <c r="AA34" s="148"/>
      <c r="AB34" s="148"/>
      <c r="AC34" s="148"/>
      <c r="AD34" s="148"/>
      <c r="AE34" s="148"/>
      <c r="AF34" s="148"/>
    </row>
    <row r="35" spans="3:34" x14ac:dyDescent="0.2">
      <c r="C35" s="20"/>
      <c r="D35" s="58"/>
      <c r="E35" s="814"/>
      <c r="F35" s="810"/>
      <c r="G35" s="140" t="s">
        <v>47</v>
      </c>
      <c r="H35" s="141"/>
      <c r="I35" s="142"/>
      <c r="J35" s="690">
        <v>10</v>
      </c>
      <c r="K35" s="690">
        <v>11</v>
      </c>
      <c r="L35" s="690">
        <v>1</v>
      </c>
      <c r="M35" s="690">
        <v>0</v>
      </c>
      <c r="N35" s="690">
        <v>0</v>
      </c>
      <c r="O35" s="690">
        <v>0</v>
      </c>
      <c r="P35" s="690">
        <v>0</v>
      </c>
      <c r="Q35" s="691">
        <v>0</v>
      </c>
      <c r="R35" s="691">
        <v>0</v>
      </c>
      <c r="S35" s="691">
        <v>0</v>
      </c>
      <c r="T35" s="692">
        <v>0</v>
      </c>
      <c r="AA35" s="148"/>
      <c r="AB35" s="148"/>
      <c r="AC35" s="148"/>
      <c r="AD35" s="148"/>
      <c r="AE35" s="148"/>
      <c r="AF35" s="148"/>
    </row>
    <row r="36" spans="3:34" x14ac:dyDescent="0.2">
      <c r="C36" s="20"/>
      <c r="D36" s="58"/>
      <c r="E36" s="814"/>
      <c r="F36" s="68" t="s">
        <v>48</v>
      </c>
      <c r="G36" s="69"/>
      <c r="H36" s="70"/>
      <c r="I36" s="71"/>
      <c r="J36" s="530">
        <v>548.97</v>
      </c>
      <c r="K36" s="530">
        <v>556.03</v>
      </c>
      <c r="L36" s="530">
        <v>550.95000000000005</v>
      </c>
      <c r="M36" s="530">
        <v>551.02</v>
      </c>
      <c r="N36" s="530">
        <v>548.99999999999989</v>
      </c>
      <c r="O36" s="530">
        <v>565.01999999999987</v>
      </c>
      <c r="P36" s="530">
        <v>584.09</v>
      </c>
      <c r="Q36" s="531">
        <v>586.00000000000011</v>
      </c>
      <c r="R36" s="531">
        <v>587.06000000000006</v>
      </c>
      <c r="S36" s="531">
        <v>583.05000000000007</v>
      </c>
      <c r="T36" s="532">
        <v>576.03</v>
      </c>
      <c r="AA36" s="148"/>
      <c r="AB36" s="148"/>
      <c r="AC36" s="148"/>
      <c r="AD36" s="148"/>
      <c r="AE36" s="148"/>
      <c r="AF36" s="148"/>
    </row>
    <row r="37" spans="3:34" x14ac:dyDescent="0.2">
      <c r="C37" s="20"/>
      <c r="D37" s="58"/>
      <c r="E37" s="814"/>
      <c r="F37" s="808" t="s">
        <v>42</v>
      </c>
      <c r="G37" s="33" t="s">
        <v>259</v>
      </c>
      <c r="H37" s="34"/>
      <c r="I37" s="35"/>
      <c r="J37" s="521">
        <v>531.97</v>
      </c>
      <c r="K37" s="521">
        <v>538.03</v>
      </c>
      <c r="L37" s="521">
        <v>533.95000000000005</v>
      </c>
      <c r="M37" s="521">
        <v>534.02</v>
      </c>
      <c r="N37" s="521">
        <v>533.99999999999989</v>
      </c>
      <c r="O37" s="521">
        <v>550.01999999999987</v>
      </c>
      <c r="P37" s="521">
        <v>569.09</v>
      </c>
      <c r="Q37" s="522">
        <v>568.99000000000012</v>
      </c>
      <c r="R37" s="522">
        <v>567.06000000000006</v>
      </c>
      <c r="S37" s="522">
        <v>560.05000000000007</v>
      </c>
      <c r="T37" s="523">
        <v>550.03</v>
      </c>
      <c r="AA37" s="148"/>
      <c r="AB37" s="148"/>
      <c r="AC37" s="148"/>
      <c r="AD37" s="148"/>
      <c r="AE37" s="148"/>
      <c r="AF37" s="148"/>
    </row>
    <row r="38" spans="3:34" ht="13.5" thickBot="1" x14ac:dyDescent="0.25">
      <c r="C38" s="20"/>
      <c r="D38" s="59"/>
      <c r="E38" s="815"/>
      <c r="F38" s="811"/>
      <c r="G38" s="38" t="s">
        <v>49</v>
      </c>
      <c r="H38" s="39"/>
      <c r="I38" s="40"/>
      <c r="J38" s="745">
        <v>17</v>
      </c>
      <c r="K38" s="745">
        <v>18</v>
      </c>
      <c r="L38" s="745">
        <v>17</v>
      </c>
      <c r="M38" s="745">
        <v>17</v>
      </c>
      <c r="N38" s="745">
        <v>15</v>
      </c>
      <c r="O38" s="745">
        <v>15</v>
      </c>
      <c r="P38" s="745">
        <v>15</v>
      </c>
      <c r="Q38" s="744">
        <v>17.010000000000002</v>
      </c>
      <c r="R38" s="744">
        <v>20</v>
      </c>
      <c r="S38" s="744">
        <v>23</v>
      </c>
      <c r="T38" s="746">
        <v>26</v>
      </c>
      <c r="AA38" s="148"/>
      <c r="AB38" s="148"/>
      <c r="AC38" s="148"/>
      <c r="AD38" s="148"/>
      <c r="AE38" s="148"/>
      <c r="AF38" s="148"/>
    </row>
    <row r="39" spans="3:34" ht="13.5" thickBot="1" x14ac:dyDescent="0.25">
      <c r="C39" s="20"/>
      <c r="D39" s="739"/>
      <c r="E39" s="820" t="s">
        <v>266</v>
      </c>
      <c r="F39" s="820"/>
      <c r="G39" s="820"/>
      <c r="H39" s="817"/>
      <c r="I39" s="740"/>
      <c r="J39" s="742">
        <v>14239.14</v>
      </c>
      <c r="K39" s="742">
        <v>13578.470000000001</v>
      </c>
      <c r="L39" s="742">
        <v>13074.869999999999</v>
      </c>
      <c r="M39" s="742">
        <v>12799.35</v>
      </c>
      <c r="N39" s="742">
        <v>12674.389999999994</v>
      </c>
      <c r="O39" s="742">
        <v>12662.169999999995</v>
      </c>
      <c r="P39" s="742">
        <v>12711.409999999985</v>
      </c>
      <c r="Q39" s="741">
        <v>12804.690000000002</v>
      </c>
      <c r="R39" s="741">
        <v>12940.269999999997</v>
      </c>
      <c r="S39" s="741">
        <v>13138.060000000009</v>
      </c>
      <c r="T39" s="743">
        <v>13462.390000000003</v>
      </c>
      <c r="AA39" s="148"/>
      <c r="AB39" s="148"/>
      <c r="AC39" s="148"/>
      <c r="AD39" s="148"/>
      <c r="AE39" s="148"/>
      <c r="AF39" s="148"/>
      <c r="AG39" s="148"/>
      <c r="AH39" s="148"/>
    </row>
    <row r="40" spans="3:34" x14ac:dyDescent="0.2">
      <c r="C40" s="20"/>
      <c r="D40" s="57"/>
      <c r="E40" s="813" t="s">
        <v>42</v>
      </c>
      <c r="F40" s="62" t="s">
        <v>43</v>
      </c>
      <c r="G40" s="63"/>
      <c r="H40" s="64"/>
      <c r="I40" s="65"/>
      <c r="J40" s="518">
        <v>11771.16</v>
      </c>
      <c r="K40" s="518">
        <v>11245.45</v>
      </c>
      <c r="L40" s="518">
        <v>10784.07</v>
      </c>
      <c r="M40" s="518">
        <v>10496.51</v>
      </c>
      <c r="N40" s="518">
        <v>10357.499999999993</v>
      </c>
      <c r="O40" s="518">
        <v>10315.179999999993</v>
      </c>
      <c r="P40" s="518">
        <v>10322.369999999984</v>
      </c>
      <c r="Q40" s="519">
        <v>10399.720000000003</v>
      </c>
      <c r="R40" s="519">
        <v>10467.259999999995</v>
      </c>
      <c r="S40" s="519">
        <v>10600.050000000008</v>
      </c>
      <c r="T40" s="520">
        <v>10833.350000000002</v>
      </c>
      <c r="AA40" s="148"/>
      <c r="AB40" s="148"/>
      <c r="AC40" s="148"/>
      <c r="AD40" s="148"/>
      <c r="AE40" s="148"/>
      <c r="AF40" s="148"/>
    </row>
    <row r="41" spans="3:34" x14ac:dyDescent="0.2">
      <c r="C41" s="20"/>
      <c r="D41" s="58"/>
      <c r="E41" s="814"/>
      <c r="F41" s="808" t="s">
        <v>42</v>
      </c>
      <c r="G41" s="33" t="s">
        <v>44</v>
      </c>
      <c r="H41" s="34"/>
      <c r="I41" s="35"/>
      <c r="J41" s="521">
        <v>33.4</v>
      </c>
      <c r="K41" s="521">
        <v>30</v>
      </c>
      <c r="L41" s="521">
        <v>30</v>
      </c>
      <c r="M41" s="521">
        <v>28</v>
      </c>
      <c r="N41" s="521">
        <v>28</v>
      </c>
      <c r="O41" s="521">
        <v>30</v>
      </c>
      <c r="P41" s="521">
        <v>30</v>
      </c>
      <c r="Q41" s="522">
        <v>32</v>
      </c>
      <c r="R41" s="522">
        <v>32</v>
      </c>
      <c r="S41" s="522">
        <v>28</v>
      </c>
      <c r="T41" s="523">
        <v>28.86</v>
      </c>
      <c r="AA41" s="148"/>
      <c r="AB41" s="148"/>
      <c r="AC41" s="148"/>
      <c r="AD41" s="148"/>
      <c r="AE41" s="148"/>
      <c r="AF41" s="148"/>
    </row>
    <row r="42" spans="3:34" x14ac:dyDescent="0.2">
      <c r="C42" s="20"/>
      <c r="D42" s="58"/>
      <c r="E42" s="814"/>
      <c r="F42" s="809"/>
      <c r="G42" s="27" t="s">
        <v>45</v>
      </c>
      <c r="H42" s="28"/>
      <c r="I42" s="29"/>
      <c r="J42" s="524">
        <v>137</v>
      </c>
      <c r="K42" s="524">
        <v>125</v>
      </c>
      <c r="L42" s="524">
        <v>135</v>
      </c>
      <c r="M42" s="524">
        <v>133</v>
      </c>
      <c r="N42" s="524">
        <v>140</v>
      </c>
      <c r="O42" s="524">
        <v>142.00000000000003</v>
      </c>
      <c r="P42" s="524">
        <v>141</v>
      </c>
      <c r="Q42" s="525">
        <v>138</v>
      </c>
      <c r="R42" s="525">
        <v>138</v>
      </c>
      <c r="S42" s="525">
        <v>140</v>
      </c>
      <c r="T42" s="526">
        <v>148</v>
      </c>
      <c r="W42" s="44" t="s">
        <v>263</v>
      </c>
      <c r="AA42" s="148"/>
      <c r="AB42" s="148"/>
      <c r="AC42" s="148"/>
      <c r="AD42" s="148"/>
      <c r="AE42" s="148"/>
      <c r="AF42" s="148"/>
    </row>
    <row r="43" spans="3:34" x14ac:dyDescent="0.2">
      <c r="C43" s="20"/>
      <c r="D43" s="58"/>
      <c r="E43" s="814"/>
      <c r="F43" s="809"/>
      <c r="G43" s="144" t="s">
        <v>46</v>
      </c>
      <c r="H43" s="28"/>
      <c r="I43" s="29"/>
      <c r="J43" s="524">
        <v>11573.76</v>
      </c>
      <c r="K43" s="524">
        <v>11064.45</v>
      </c>
      <c r="L43" s="524">
        <v>10593.07</v>
      </c>
      <c r="M43" s="524">
        <v>10309.51</v>
      </c>
      <c r="N43" s="524">
        <v>10162.499999999993</v>
      </c>
      <c r="O43" s="524">
        <v>10112.179999999993</v>
      </c>
      <c r="P43" s="524">
        <v>10116.369999999984</v>
      </c>
      <c r="Q43" s="525">
        <v>10189.720000000003</v>
      </c>
      <c r="R43" s="525">
        <v>10251.259999999995</v>
      </c>
      <c r="S43" s="525">
        <v>10382.050000000008</v>
      </c>
      <c r="T43" s="526">
        <v>10603.490000000002</v>
      </c>
      <c r="AA43" s="148"/>
      <c r="AB43" s="148"/>
      <c r="AC43" s="148"/>
      <c r="AD43" s="148"/>
      <c r="AE43" s="148"/>
      <c r="AF43" s="148"/>
    </row>
    <row r="44" spans="3:34" x14ac:dyDescent="0.2">
      <c r="C44" s="20"/>
      <c r="D44" s="58"/>
      <c r="E44" s="814"/>
      <c r="F44" s="810"/>
      <c r="G44" s="140" t="s">
        <v>47</v>
      </c>
      <c r="H44" s="141"/>
      <c r="I44" s="142"/>
      <c r="J44" s="690">
        <v>27</v>
      </c>
      <c r="K44" s="690">
        <v>26</v>
      </c>
      <c r="L44" s="690">
        <v>26</v>
      </c>
      <c r="M44" s="690">
        <v>26</v>
      </c>
      <c r="N44" s="690">
        <v>27</v>
      </c>
      <c r="O44" s="690">
        <v>31</v>
      </c>
      <c r="P44" s="690">
        <v>35</v>
      </c>
      <c r="Q44" s="691">
        <v>40</v>
      </c>
      <c r="R44" s="691">
        <v>46</v>
      </c>
      <c r="S44" s="691">
        <v>50</v>
      </c>
      <c r="T44" s="692">
        <v>53</v>
      </c>
      <c r="AA44" s="148"/>
      <c r="AB44" s="148"/>
      <c r="AC44" s="148"/>
      <c r="AD44" s="148"/>
      <c r="AE44" s="148"/>
      <c r="AF44" s="148"/>
    </row>
    <row r="45" spans="3:34" x14ac:dyDescent="0.2">
      <c r="C45" s="20"/>
      <c r="D45" s="58"/>
      <c r="E45" s="814"/>
      <c r="F45" s="68" t="s">
        <v>48</v>
      </c>
      <c r="G45" s="69"/>
      <c r="H45" s="70"/>
      <c r="I45" s="71"/>
      <c r="J45" s="530">
        <v>2467.9799999999996</v>
      </c>
      <c r="K45" s="530">
        <v>2333.02</v>
      </c>
      <c r="L45" s="530">
        <v>2290.8000000000002</v>
      </c>
      <c r="M45" s="530">
        <v>2302.84</v>
      </c>
      <c r="N45" s="530">
        <v>2316.8900000000012</v>
      </c>
      <c r="O45" s="530">
        <v>2346.9900000000007</v>
      </c>
      <c r="P45" s="530">
        <v>2389.0400000000004</v>
      </c>
      <c r="Q45" s="531">
        <v>2404.9700000000003</v>
      </c>
      <c r="R45" s="531">
        <v>2473.010000000002</v>
      </c>
      <c r="S45" s="531">
        <v>2538.0100000000007</v>
      </c>
      <c r="T45" s="532">
        <v>2629.0400000000004</v>
      </c>
      <c r="AA45" s="148"/>
      <c r="AB45" s="148"/>
      <c r="AC45" s="148"/>
      <c r="AD45" s="148"/>
      <c r="AE45" s="148"/>
      <c r="AF45" s="148"/>
    </row>
    <row r="46" spans="3:34" x14ac:dyDescent="0.2">
      <c r="C46" s="20"/>
      <c r="D46" s="58"/>
      <c r="E46" s="814"/>
      <c r="F46" s="808" t="s">
        <v>42</v>
      </c>
      <c r="G46" s="33" t="s">
        <v>259</v>
      </c>
      <c r="H46" s="34"/>
      <c r="I46" s="35"/>
      <c r="J46" s="521">
        <v>2130.9899999999998</v>
      </c>
      <c r="K46" s="521">
        <v>1997.01</v>
      </c>
      <c r="L46" s="521">
        <v>1952.78</v>
      </c>
      <c r="M46" s="521">
        <v>1961.84</v>
      </c>
      <c r="N46" s="521">
        <v>1972.900000000001</v>
      </c>
      <c r="O46" s="521">
        <v>1999.9900000000005</v>
      </c>
      <c r="P46" s="521">
        <v>2036.0400000000004</v>
      </c>
      <c r="Q46" s="522">
        <v>2051.9700000000003</v>
      </c>
      <c r="R46" s="522">
        <v>2123.010000000002</v>
      </c>
      <c r="S46" s="522">
        <v>2182.0100000000007</v>
      </c>
      <c r="T46" s="523">
        <v>2265.0400000000004</v>
      </c>
      <c r="AA46" s="148"/>
      <c r="AB46" s="148"/>
      <c r="AC46" s="148"/>
      <c r="AD46" s="148"/>
      <c r="AE46" s="148"/>
      <c r="AF46" s="148"/>
    </row>
    <row r="47" spans="3:34" ht="13.5" thickBot="1" x14ac:dyDescent="0.25">
      <c r="C47" s="20"/>
      <c r="D47" s="59"/>
      <c r="E47" s="815"/>
      <c r="F47" s="811"/>
      <c r="G47" s="38" t="s">
        <v>49</v>
      </c>
      <c r="H47" s="39"/>
      <c r="I47" s="40"/>
      <c r="J47" s="745">
        <v>336.99</v>
      </c>
      <c r="K47" s="745">
        <v>336.01</v>
      </c>
      <c r="L47" s="745">
        <v>338.02</v>
      </c>
      <c r="M47" s="745">
        <v>341</v>
      </c>
      <c r="N47" s="745">
        <v>343.99</v>
      </c>
      <c r="O47" s="745">
        <v>347</v>
      </c>
      <c r="P47" s="745">
        <v>353</v>
      </c>
      <c r="Q47" s="744">
        <v>353</v>
      </c>
      <c r="R47" s="744">
        <v>350</v>
      </c>
      <c r="S47" s="744">
        <v>356</v>
      </c>
      <c r="T47" s="746">
        <v>364</v>
      </c>
      <c r="AA47" s="148"/>
      <c r="AB47" s="148"/>
      <c r="AC47" s="148"/>
      <c r="AD47" s="148"/>
      <c r="AE47" s="148"/>
      <c r="AF47" s="148"/>
    </row>
    <row r="48" spans="3:34" ht="13.5" thickBot="1" x14ac:dyDescent="0.25">
      <c r="C48" s="20"/>
      <c r="D48" s="739"/>
      <c r="E48" s="820" t="s">
        <v>267</v>
      </c>
      <c r="F48" s="820"/>
      <c r="G48" s="820"/>
      <c r="H48" s="817"/>
      <c r="I48" s="740"/>
      <c r="J48" s="742">
        <v>764.43</v>
      </c>
      <c r="K48" s="742">
        <v>685.05</v>
      </c>
      <c r="L48" s="742">
        <v>634.66999999999996</v>
      </c>
      <c r="M48" s="742">
        <v>588.31999999999994</v>
      </c>
      <c r="N48" s="742">
        <v>554.33999999999992</v>
      </c>
      <c r="O48" s="742">
        <v>528.29</v>
      </c>
      <c r="P48" s="742">
        <v>512.75</v>
      </c>
      <c r="Q48" s="741">
        <v>487.6</v>
      </c>
      <c r="R48" s="741">
        <v>452</v>
      </c>
      <c r="S48" s="741">
        <v>453.04999999999995</v>
      </c>
      <c r="T48" s="743">
        <v>473.99</v>
      </c>
      <c r="AA48" s="148"/>
      <c r="AB48" s="148"/>
      <c r="AC48" s="148"/>
      <c r="AD48" s="148"/>
      <c r="AE48" s="148"/>
      <c r="AF48" s="148"/>
      <c r="AG48" s="148"/>
      <c r="AH48" s="148"/>
    </row>
    <row r="49" spans="3:32" x14ac:dyDescent="0.2">
      <c r="C49" s="20"/>
      <c r="D49" s="57"/>
      <c r="E49" s="813" t="s">
        <v>42</v>
      </c>
      <c r="F49" s="62" t="s">
        <v>43</v>
      </c>
      <c r="G49" s="63"/>
      <c r="H49" s="64"/>
      <c r="I49" s="65"/>
      <c r="J49" s="518">
        <v>622.42999999999995</v>
      </c>
      <c r="K49" s="518">
        <v>552.02</v>
      </c>
      <c r="L49" s="518">
        <v>509.45</v>
      </c>
      <c r="M49" s="518">
        <v>471.2</v>
      </c>
      <c r="N49" s="518">
        <v>449.17999999999995</v>
      </c>
      <c r="O49" s="518">
        <v>430.3</v>
      </c>
      <c r="P49" s="518">
        <v>414.74</v>
      </c>
      <c r="Q49" s="519">
        <v>399.59000000000003</v>
      </c>
      <c r="R49" s="519">
        <v>375</v>
      </c>
      <c r="S49" s="519">
        <v>373.04999999999995</v>
      </c>
      <c r="T49" s="520">
        <v>393</v>
      </c>
      <c r="AA49" s="148"/>
      <c r="AB49" s="148"/>
      <c r="AC49" s="148"/>
      <c r="AD49" s="148"/>
      <c r="AE49" s="148"/>
      <c r="AF49" s="148"/>
    </row>
    <row r="50" spans="3:32" x14ac:dyDescent="0.2">
      <c r="C50" s="20"/>
      <c r="D50" s="58"/>
      <c r="E50" s="814"/>
      <c r="F50" s="808" t="s">
        <v>42</v>
      </c>
      <c r="G50" s="33" t="s">
        <v>44</v>
      </c>
      <c r="H50" s="34"/>
      <c r="I50" s="35"/>
      <c r="J50" s="521">
        <v>3</v>
      </c>
      <c r="K50" s="521">
        <v>3</v>
      </c>
      <c r="L50" s="521">
        <v>2</v>
      </c>
      <c r="M50" s="521">
        <v>1</v>
      </c>
      <c r="N50" s="521">
        <v>1</v>
      </c>
      <c r="O50" s="521">
        <v>3</v>
      </c>
      <c r="P50" s="521">
        <v>5</v>
      </c>
      <c r="Q50" s="522">
        <v>4</v>
      </c>
      <c r="R50" s="522">
        <v>2</v>
      </c>
      <c r="S50" s="522">
        <v>2</v>
      </c>
      <c r="T50" s="523">
        <v>3</v>
      </c>
      <c r="AA50" s="148"/>
      <c r="AB50" s="148"/>
      <c r="AC50" s="148"/>
      <c r="AD50" s="148"/>
      <c r="AE50" s="148"/>
      <c r="AF50" s="148"/>
    </row>
    <row r="51" spans="3:32" x14ac:dyDescent="0.2">
      <c r="C51" s="20"/>
      <c r="D51" s="58"/>
      <c r="E51" s="814"/>
      <c r="F51" s="809"/>
      <c r="G51" s="27" t="s">
        <v>45</v>
      </c>
      <c r="H51" s="28"/>
      <c r="I51" s="29"/>
      <c r="J51" s="524">
        <v>0</v>
      </c>
      <c r="K51" s="524">
        <v>0</v>
      </c>
      <c r="L51" s="524">
        <v>0</v>
      </c>
      <c r="M51" s="524">
        <v>0</v>
      </c>
      <c r="N51" s="524">
        <v>0</v>
      </c>
      <c r="O51" s="524">
        <v>0</v>
      </c>
      <c r="P51" s="524">
        <v>0</v>
      </c>
      <c r="Q51" s="525">
        <v>0</v>
      </c>
      <c r="R51" s="525">
        <v>0</v>
      </c>
      <c r="S51" s="525">
        <v>0</v>
      </c>
      <c r="T51" s="526">
        <v>0</v>
      </c>
      <c r="AA51" s="148"/>
      <c r="AB51" s="148"/>
      <c r="AC51" s="148"/>
      <c r="AD51" s="148"/>
      <c r="AE51" s="148"/>
      <c r="AF51" s="148"/>
    </row>
    <row r="52" spans="3:32" x14ac:dyDescent="0.2">
      <c r="C52" s="20"/>
      <c r="D52" s="58"/>
      <c r="E52" s="814"/>
      <c r="F52" s="809"/>
      <c r="G52" s="144" t="s">
        <v>46</v>
      </c>
      <c r="H52" s="28"/>
      <c r="I52" s="29"/>
      <c r="J52" s="524">
        <v>619.42999999999995</v>
      </c>
      <c r="K52" s="524">
        <v>549.02</v>
      </c>
      <c r="L52" s="524">
        <v>507.45</v>
      </c>
      <c r="M52" s="524">
        <v>470.2</v>
      </c>
      <c r="N52" s="524">
        <v>448.17999999999995</v>
      </c>
      <c r="O52" s="524">
        <v>427.3</v>
      </c>
      <c r="P52" s="524">
        <v>409.74</v>
      </c>
      <c r="Q52" s="525">
        <v>395.59000000000003</v>
      </c>
      <c r="R52" s="525">
        <v>373</v>
      </c>
      <c r="S52" s="525">
        <v>371.04999999999995</v>
      </c>
      <c r="T52" s="526">
        <v>390</v>
      </c>
      <c r="AA52" s="148"/>
      <c r="AB52" s="148"/>
      <c r="AC52" s="148"/>
      <c r="AD52" s="148"/>
      <c r="AE52" s="148"/>
      <c r="AF52" s="148"/>
    </row>
    <row r="53" spans="3:32" x14ac:dyDescent="0.2">
      <c r="C53" s="20"/>
      <c r="D53" s="58"/>
      <c r="E53" s="814"/>
      <c r="F53" s="810"/>
      <c r="G53" s="140" t="s">
        <v>47</v>
      </c>
      <c r="H53" s="141"/>
      <c r="I53" s="142"/>
      <c r="J53" s="690">
        <v>0</v>
      </c>
      <c r="K53" s="690">
        <v>0</v>
      </c>
      <c r="L53" s="690">
        <v>0</v>
      </c>
      <c r="M53" s="690">
        <v>0</v>
      </c>
      <c r="N53" s="690">
        <v>0</v>
      </c>
      <c r="O53" s="690">
        <v>0</v>
      </c>
      <c r="P53" s="690">
        <v>0</v>
      </c>
      <c r="Q53" s="691">
        <v>0</v>
      </c>
      <c r="R53" s="691">
        <v>0</v>
      </c>
      <c r="S53" s="691">
        <v>0</v>
      </c>
      <c r="T53" s="692">
        <v>0</v>
      </c>
      <c r="AA53" s="148"/>
      <c r="AB53" s="148"/>
      <c r="AC53" s="148"/>
      <c r="AD53" s="148"/>
      <c r="AE53" s="148"/>
      <c r="AF53" s="148"/>
    </row>
    <row r="54" spans="3:32" x14ac:dyDescent="0.2">
      <c r="C54" s="20"/>
      <c r="D54" s="58"/>
      <c r="E54" s="814"/>
      <c r="F54" s="68" t="s">
        <v>48</v>
      </c>
      <c r="G54" s="69"/>
      <c r="H54" s="70"/>
      <c r="I54" s="71"/>
      <c r="J54" s="530">
        <v>142</v>
      </c>
      <c r="K54" s="530">
        <v>133.03</v>
      </c>
      <c r="L54" s="530">
        <v>125.22</v>
      </c>
      <c r="M54" s="530">
        <v>117.12</v>
      </c>
      <c r="N54" s="530">
        <v>105.16</v>
      </c>
      <c r="O54" s="530">
        <v>97.99</v>
      </c>
      <c r="P54" s="530">
        <v>98.009999999999991</v>
      </c>
      <c r="Q54" s="531">
        <v>88.009999999999991</v>
      </c>
      <c r="R54" s="531">
        <v>77</v>
      </c>
      <c r="S54" s="531">
        <v>80</v>
      </c>
      <c r="T54" s="532">
        <v>80.989999999999995</v>
      </c>
      <c r="AA54" s="148"/>
      <c r="AB54" s="148"/>
      <c r="AC54" s="148"/>
      <c r="AD54" s="148"/>
      <c r="AE54" s="148"/>
      <c r="AF54" s="148"/>
    </row>
    <row r="55" spans="3:32" x14ac:dyDescent="0.2">
      <c r="C55" s="20"/>
      <c r="D55" s="58"/>
      <c r="E55" s="814"/>
      <c r="F55" s="808" t="s">
        <v>42</v>
      </c>
      <c r="G55" s="33" t="s">
        <v>259</v>
      </c>
      <c r="H55" s="34"/>
      <c r="I55" s="35"/>
      <c r="J55" s="521">
        <v>139</v>
      </c>
      <c r="K55" s="521">
        <v>129.03</v>
      </c>
      <c r="L55" s="521">
        <v>121.22</v>
      </c>
      <c r="M55" s="521">
        <v>113.12</v>
      </c>
      <c r="N55" s="521">
        <v>101.16</v>
      </c>
      <c r="O55" s="521">
        <v>93.99</v>
      </c>
      <c r="P55" s="521">
        <v>94.009999999999991</v>
      </c>
      <c r="Q55" s="522">
        <v>84.009999999999991</v>
      </c>
      <c r="R55" s="522">
        <v>73</v>
      </c>
      <c r="S55" s="522">
        <v>76</v>
      </c>
      <c r="T55" s="523">
        <v>75.989999999999995</v>
      </c>
      <c r="AA55" s="148"/>
      <c r="AB55" s="148"/>
      <c r="AC55" s="148"/>
      <c r="AD55" s="148"/>
      <c r="AE55" s="148"/>
      <c r="AF55" s="148"/>
    </row>
    <row r="56" spans="3:32" ht="13.5" thickBot="1" x14ac:dyDescent="0.25">
      <c r="C56" s="20"/>
      <c r="D56" s="58"/>
      <c r="E56" s="814"/>
      <c r="F56" s="812"/>
      <c r="G56" s="111" t="s">
        <v>49</v>
      </c>
      <c r="H56" s="112"/>
      <c r="I56" s="113"/>
      <c r="J56" s="527">
        <v>3</v>
      </c>
      <c r="K56" s="527">
        <v>4</v>
      </c>
      <c r="L56" s="527">
        <v>4</v>
      </c>
      <c r="M56" s="527">
        <v>4</v>
      </c>
      <c r="N56" s="527">
        <v>4</v>
      </c>
      <c r="O56" s="527">
        <v>4</v>
      </c>
      <c r="P56" s="527">
        <v>4</v>
      </c>
      <c r="Q56" s="528">
        <v>4</v>
      </c>
      <c r="R56" s="528">
        <v>4</v>
      </c>
      <c r="S56" s="744">
        <v>4</v>
      </c>
      <c r="T56" s="529">
        <v>5</v>
      </c>
      <c r="AA56" s="148"/>
      <c r="AB56" s="148"/>
      <c r="AC56" s="148"/>
      <c r="AD56" s="148"/>
      <c r="AE56" s="148"/>
      <c r="AF56" s="148"/>
    </row>
    <row r="57" spans="3:32" ht="13.5" x14ac:dyDescent="0.25">
      <c r="D57" s="52" t="s">
        <v>67</v>
      </c>
      <c r="E57" s="53"/>
      <c r="F57" s="53"/>
      <c r="G57" s="53"/>
      <c r="H57" s="53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61" t="s">
        <v>251</v>
      </c>
    </row>
    <row r="58" spans="3:32" x14ac:dyDescent="0.2">
      <c r="D58" s="42" t="s">
        <v>40</v>
      </c>
      <c r="E58" s="794" t="s">
        <v>308</v>
      </c>
      <c r="F58" s="794"/>
      <c r="G58" s="794"/>
      <c r="H58" s="794"/>
      <c r="I58" s="794"/>
      <c r="J58" s="794"/>
      <c r="K58" s="794"/>
      <c r="L58" s="794"/>
      <c r="M58" s="794"/>
      <c r="N58" s="794"/>
      <c r="O58" s="794"/>
      <c r="P58" s="794"/>
      <c r="Q58" s="794"/>
      <c r="R58" s="794"/>
      <c r="S58" s="794"/>
      <c r="T58" s="794"/>
    </row>
    <row r="86" spans="5:5" x14ac:dyDescent="0.2">
      <c r="E86" s="400"/>
    </row>
  </sheetData>
  <mergeCells count="33">
    <mergeCell ref="E58:T58"/>
    <mergeCell ref="E39:H39"/>
    <mergeCell ref="E40:E47"/>
    <mergeCell ref="F41:F44"/>
    <mergeCell ref="F46:F47"/>
    <mergeCell ref="E48:H48"/>
    <mergeCell ref="E49:E56"/>
    <mergeCell ref="F50:F53"/>
    <mergeCell ref="F55:F56"/>
    <mergeCell ref="O7:O10"/>
    <mergeCell ref="K7:K10"/>
    <mergeCell ref="N7:N10"/>
    <mergeCell ref="M7:M10"/>
    <mergeCell ref="T7:T10"/>
    <mergeCell ref="P7:P10"/>
    <mergeCell ref="Q7:Q10"/>
    <mergeCell ref="R7:R10"/>
    <mergeCell ref="S7:S10"/>
    <mergeCell ref="E12:H12"/>
    <mergeCell ref="E22:E29"/>
    <mergeCell ref="F28:F29"/>
    <mergeCell ref="J7:J10"/>
    <mergeCell ref="L7:L10"/>
    <mergeCell ref="F23:F26"/>
    <mergeCell ref="D7:I11"/>
    <mergeCell ref="E21:H21"/>
    <mergeCell ref="E31:E38"/>
    <mergeCell ref="F32:F35"/>
    <mergeCell ref="F37:F38"/>
    <mergeCell ref="F14:F17"/>
    <mergeCell ref="E13:E20"/>
    <mergeCell ref="F19:F20"/>
    <mergeCell ref="E30:H30"/>
  </mergeCells>
  <phoneticPr fontId="0" type="noConversion"/>
  <conditionalFormatting sqref="D6">
    <cfRule type="cellIs" dxfId="51" priority="2" stopIfTrue="1" operator="equal">
      <formula>"   sem poznámku, proč vývojová řada nezačíná jako obvykle - nebo červenou buňku vymazat"</formula>
    </cfRule>
  </conditionalFormatting>
  <conditionalFormatting sqref="G6">
    <cfRule type="expression" dxfId="5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25">
    <pageSetUpPr autoPageBreaks="0"/>
  </sheetPr>
  <dimension ref="B1:Z100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4" hidden="1" customWidth="1"/>
    <col min="3" max="3" width="1.7109375" style="44" customWidth="1"/>
    <col min="4" max="4" width="1.140625" style="44" customWidth="1"/>
    <col min="5" max="6" width="2.140625" style="44" customWidth="1"/>
    <col min="7" max="7" width="14.7109375" style="44" customWidth="1"/>
    <col min="8" max="8" width="6.7109375" style="44" customWidth="1"/>
    <col min="9" max="9" width="3.7109375" style="44" customWidth="1"/>
    <col min="10" max="20" width="8.140625" style="44" customWidth="1"/>
    <col min="21" max="24" width="6.140625" style="44" customWidth="1"/>
    <col min="25" max="25" width="17" style="44" customWidth="1"/>
    <col min="26" max="36" width="6.140625" style="44" customWidth="1"/>
    <col min="37" max="16384" width="9.140625" style="44"/>
  </cols>
  <sheetData>
    <row r="1" spans="2:26" hidden="1" x14ac:dyDescent="0.2"/>
    <row r="2" spans="2:26" hidden="1" x14ac:dyDescent="0.2"/>
    <row r="3" spans="2:26" ht="9" customHeight="1" x14ac:dyDescent="0.2">
      <c r="C3" s="43"/>
    </row>
    <row r="4" spans="2:26" s="45" customFormat="1" ht="15.75" x14ac:dyDescent="0.2">
      <c r="D4" s="15" t="s">
        <v>35</v>
      </c>
      <c r="E4" s="46"/>
      <c r="F4" s="46"/>
      <c r="G4" s="46"/>
      <c r="H4" s="15" t="s">
        <v>156</v>
      </c>
      <c r="I4" s="15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</row>
    <row r="5" spans="2:26" s="45" customFormat="1" ht="15.75" x14ac:dyDescent="0.2">
      <c r="B5" s="232">
        <v>18</v>
      </c>
      <c r="D5" s="54" t="s">
        <v>315</v>
      </c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</row>
    <row r="6" spans="2:26" s="48" customFormat="1" ht="21" customHeight="1" thickBot="1" x14ac:dyDescent="0.25">
      <c r="D6" s="16"/>
      <c r="E6" s="49"/>
      <c r="F6" s="49"/>
      <c r="G6" s="49"/>
      <c r="H6" s="49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17"/>
    </row>
    <row r="7" spans="2:26" ht="6" customHeight="1" x14ac:dyDescent="0.2">
      <c r="C7" s="20"/>
      <c r="D7" s="795" t="s">
        <v>50</v>
      </c>
      <c r="E7" s="796"/>
      <c r="F7" s="796"/>
      <c r="G7" s="796"/>
      <c r="H7" s="796"/>
      <c r="I7" s="797"/>
      <c r="J7" s="804" t="s">
        <v>249</v>
      </c>
      <c r="K7" s="804" t="s">
        <v>255</v>
      </c>
      <c r="L7" s="804" t="s">
        <v>258</v>
      </c>
      <c r="M7" s="804" t="s">
        <v>262</v>
      </c>
      <c r="N7" s="804" t="s">
        <v>264</v>
      </c>
      <c r="O7" s="804" t="s">
        <v>272</v>
      </c>
      <c r="P7" s="804" t="s">
        <v>276</v>
      </c>
      <c r="Q7" s="804" t="s">
        <v>295</v>
      </c>
      <c r="R7" s="804" t="s">
        <v>296</v>
      </c>
      <c r="S7" s="804" t="s">
        <v>304</v>
      </c>
      <c r="T7" s="818" t="s">
        <v>313</v>
      </c>
    </row>
    <row r="8" spans="2:26" ht="6" customHeight="1" x14ac:dyDescent="0.2">
      <c r="C8" s="20"/>
      <c r="D8" s="798"/>
      <c r="E8" s="799"/>
      <c r="F8" s="799"/>
      <c r="G8" s="799"/>
      <c r="H8" s="799"/>
      <c r="I8" s="800"/>
      <c r="J8" s="805"/>
      <c r="K8" s="805"/>
      <c r="L8" s="805"/>
      <c r="M8" s="805"/>
      <c r="N8" s="805"/>
      <c r="O8" s="805"/>
      <c r="P8" s="805"/>
      <c r="Q8" s="805"/>
      <c r="R8" s="805"/>
      <c r="S8" s="805"/>
      <c r="T8" s="819"/>
    </row>
    <row r="9" spans="2:26" ht="6" customHeight="1" x14ac:dyDescent="0.2">
      <c r="C9" s="20"/>
      <c r="D9" s="798"/>
      <c r="E9" s="799"/>
      <c r="F9" s="799"/>
      <c r="G9" s="799"/>
      <c r="H9" s="799"/>
      <c r="I9" s="800"/>
      <c r="J9" s="805"/>
      <c r="K9" s="805"/>
      <c r="L9" s="805"/>
      <c r="M9" s="805"/>
      <c r="N9" s="805"/>
      <c r="O9" s="805"/>
      <c r="P9" s="805"/>
      <c r="Q9" s="805"/>
      <c r="R9" s="805"/>
      <c r="S9" s="805"/>
      <c r="T9" s="819"/>
    </row>
    <row r="10" spans="2:26" ht="6" customHeight="1" x14ac:dyDescent="0.2">
      <c r="C10" s="20"/>
      <c r="D10" s="798"/>
      <c r="E10" s="799"/>
      <c r="F10" s="799"/>
      <c r="G10" s="799"/>
      <c r="H10" s="799"/>
      <c r="I10" s="800"/>
      <c r="J10" s="805"/>
      <c r="K10" s="805"/>
      <c r="L10" s="805"/>
      <c r="M10" s="805"/>
      <c r="N10" s="805"/>
      <c r="O10" s="805"/>
      <c r="P10" s="805"/>
      <c r="Q10" s="805"/>
      <c r="R10" s="805"/>
      <c r="S10" s="805"/>
      <c r="T10" s="819"/>
    </row>
    <row r="11" spans="2:26" ht="15" customHeight="1" thickBot="1" x14ac:dyDescent="0.25">
      <c r="C11" s="20"/>
      <c r="D11" s="801"/>
      <c r="E11" s="802"/>
      <c r="F11" s="802"/>
      <c r="G11" s="802"/>
      <c r="H11" s="802"/>
      <c r="I11" s="803"/>
      <c r="J11" s="97"/>
      <c r="K11" s="97"/>
      <c r="L11" s="97"/>
      <c r="M11" s="97"/>
      <c r="N11" s="97"/>
      <c r="O11" s="97"/>
      <c r="P11" s="97"/>
      <c r="Q11" s="18"/>
      <c r="R11" s="18"/>
      <c r="S11" s="18"/>
      <c r="T11" s="124"/>
    </row>
    <row r="12" spans="2:26" ht="14.25" thickTop="1" thickBot="1" x14ac:dyDescent="0.25">
      <c r="C12" s="20"/>
      <c r="D12" s="73" t="s">
        <v>51</v>
      </c>
      <c r="E12" s="74"/>
      <c r="F12" s="74"/>
      <c r="G12" s="74"/>
      <c r="H12" s="74"/>
      <c r="I12" s="74"/>
      <c r="J12" s="75"/>
      <c r="K12" s="75"/>
      <c r="L12" s="75"/>
      <c r="M12" s="75"/>
      <c r="N12" s="75"/>
      <c r="O12" s="75"/>
      <c r="P12" s="75"/>
      <c r="Q12" s="541"/>
      <c r="R12" s="689"/>
      <c r="S12" s="689"/>
      <c r="T12" s="533"/>
    </row>
    <row r="13" spans="2:26" ht="13.5" thickBot="1" x14ac:dyDescent="0.25">
      <c r="C13" s="20"/>
      <c r="D13" s="76"/>
      <c r="E13" s="77" t="s">
        <v>52</v>
      </c>
      <c r="F13" s="77"/>
      <c r="G13" s="77"/>
      <c r="H13" s="78"/>
      <c r="I13" s="79"/>
      <c r="J13" s="325">
        <v>501220</v>
      </c>
      <c r="K13" s="325">
        <v>470754</v>
      </c>
      <c r="L13" s="325">
        <v>448792</v>
      </c>
      <c r="M13" s="325">
        <v>435542</v>
      </c>
      <c r="N13" s="325">
        <v>427107</v>
      </c>
      <c r="O13" s="325">
        <v>424849</v>
      </c>
      <c r="P13" s="325">
        <v>421535</v>
      </c>
      <c r="Q13" s="212">
        <v>420814</v>
      </c>
      <c r="R13" s="212">
        <v>423838</v>
      </c>
      <c r="S13" s="212">
        <v>432906</v>
      </c>
      <c r="T13" s="534">
        <v>446254</v>
      </c>
      <c r="U13" s="148"/>
      <c r="V13" s="395"/>
      <c r="W13" s="148"/>
      <c r="X13" s="148"/>
      <c r="Y13" s="148"/>
      <c r="Z13" s="148"/>
    </row>
    <row r="14" spans="2:26" x14ac:dyDescent="0.2">
      <c r="C14" s="20"/>
      <c r="D14" s="57"/>
      <c r="E14" s="813" t="s">
        <v>42</v>
      </c>
      <c r="F14" s="62" t="s">
        <v>43</v>
      </c>
      <c r="G14" s="63"/>
      <c r="H14" s="64"/>
      <c r="I14" s="65"/>
      <c r="J14" s="326">
        <v>427513</v>
      </c>
      <c r="K14" s="326">
        <v>402765</v>
      </c>
      <c r="L14" s="326">
        <v>383898</v>
      </c>
      <c r="M14" s="326">
        <v>370935</v>
      </c>
      <c r="N14" s="326">
        <v>362298</v>
      </c>
      <c r="O14" s="326">
        <v>358169</v>
      </c>
      <c r="P14" s="326">
        <v>353759</v>
      </c>
      <c r="Q14" s="233">
        <v>352861</v>
      </c>
      <c r="R14" s="233">
        <v>354338</v>
      </c>
      <c r="S14" s="233">
        <v>360759</v>
      </c>
      <c r="T14" s="535">
        <v>369823</v>
      </c>
      <c r="U14" s="395"/>
      <c r="V14" s="395"/>
      <c r="W14" s="148"/>
      <c r="X14" s="148"/>
      <c r="Y14" s="148"/>
    </row>
    <row r="15" spans="2:26" x14ac:dyDescent="0.2">
      <c r="C15" s="20"/>
      <c r="D15" s="58"/>
      <c r="E15" s="814"/>
      <c r="F15" s="808" t="s">
        <v>42</v>
      </c>
      <c r="G15" s="33" t="s">
        <v>44</v>
      </c>
      <c r="H15" s="34"/>
      <c r="I15" s="35"/>
      <c r="J15" s="327">
        <v>1494</v>
      </c>
      <c r="K15" s="327">
        <v>1372</v>
      </c>
      <c r="L15" s="327">
        <v>1298</v>
      </c>
      <c r="M15" s="327">
        <v>1202</v>
      </c>
      <c r="N15" s="327">
        <v>1223</v>
      </c>
      <c r="O15" s="327">
        <v>1190</v>
      </c>
      <c r="P15" s="327">
        <v>1117</v>
      </c>
      <c r="Q15" s="234">
        <v>1110</v>
      </c>
      <c r="R15" s="234">
        <v>1126</v>
      </c>
      <c r="S15" s="234">
        <v>1137</v>
      </c>
      <c r="T15" s="536">
        <v>1115</v>
      </c>
      <c r="U15" s="395"/>
      <c r="V15" s="395"/>
      <c r="W15" s="148"/>
      <c r="X15" s="148"/>
      <c r="Y15" s="148"/>
    </row>
    <row r="16" spans="2:26" x14ac:dyDescent="0.2">
      <c r="C16" s="20"/>
      <c r="D16" s="58"/>
      <c r="E16" s="814"/>
      <c r="F16" s="809"/>
      <c r="G16" s="27" t="s">
        <v>45</v>
      </c>
      <c r="H16" s="28"/>
      <c r="I16" s="29"/>
      <c r="J16" s="327">
        <v>3470</v>
      </c>
      <c r="K16" s="327">
        <v>3116</v>
      </c>
      <c r="L16" s="327">
        <v>3285</v>
      </c>
      <c r="M16" s="327">
        <v>3268</v>
      </c>
      <c r="N16" s="327">
        <v>3447</v>
      </c>
      <c r="O16" s="327">
        <v>3437</v>
      </c>
      <c r="P16" s="327">
        <v>3529</v>
      </c>
      <c r="Q16" s="234">
        <v>3572</v>
      </c>
      <c r="R16" s="234">
        <v>3649</v>
      </c>
      <c r="S16" s="234">
        <v>3757</v>
      </c>
      <c r="T16" s="536">
        <v>3974</v>
      </c>
      <c r="U16" s="395"/>
      <c r="V16" s="395"/>
      <c r="W16" s="148"/>
      <c r="X16" s="148"/>
      <c r="Y16" s="148"/>
    </row>
    <row r="17" spans="3:26" x14ac:dyDescent="0.2">
      <c r="C17" s="20"/>
      <c r="D17" s="58"/>
      <c r="E17" s="814"/>
      <c r="F17" s="809"/>
      <c r="G17" s="144" t="s">
        <v>46</v>
      </c>
      <c r="H17" s="28"/>
      <c r="I17" s="29"/>
      <c r="J17" s="328">
        <v>421459</v>
      </c>
      <c r="K17" s="328">
        <v>397188</v>
      </c>
      <c r="L17" s="328">
        <v>378148</v>
      </c>
      <c r="M17" s="328">
        <v>365292</v>
      </c>
      <c r="N17" s="328">
        <v>356388</v>
      </c>
      <c r="O17" s="328">
        <v>352182</v>
      </c>
      <c r="P17" s="328">
        <v>347654</v>
      </c>
      <c r="Q17" s="235">
        <v>346595</v>
      </c>
      <c r="R17" s="235">
        <v>347795</v>
      </c>
      <c r="S17" s="235">
        <v>353977</v>
      </c>
      <c r="T17" s="537">
        <v>362756</v>
      </c>
      <c r="U17" s="395"/>
      <c r="V17" s="395"/>
      <c r="W17" s="148"/>
      <c r="X17" s="148"/>
      <c r="Y17" s="148"/>
    </row>
    <row r="18" spans="3:26" x14ac:dyDescent="0.2">
      <c r="C18" s="20"/>
      <c r="D18" s="58"/>
      <c r="E18" s="814"/>
      <c r="F18" s="810"/>
      <c r="G18" s="140" t="s">
        <v>47</v>
      </c>
      <c r="H18" s="141"/>
      <c r="I18" s="142"/>
      <c r="J18" s="263">
        <v>1090</v>
      </c>
      <c r="K18" s="263">
        <v>1089</v>
      </c>
      <c r="L18" s="263">
        <v>1167</v>
      </c>
      <c r="M18" s="263">
        <v>1173</v>
      </c>
      <c r="N18" s="263">
        <v>1240</v>
      </c>
      <c r="O18" s="263">
        <v>1360</v>
      </c>
      <c r="P18" s="263">
        <v>1459</v>
      </c>
      <c r="Q18" s="272">
        <v>1584</v>
      </c>
      <c r="R18" s="272">
        <v>1768</v>
      </c>
      <c r="S18" s="272">
        <v>1888</v>
      </c>
      <c r="T18" s="563">
        <v>1978</v>
      </c>
      <c r="U18" s="395"/>
      <c r="V18" s="395"/>
      <c r="W18" s="148"/>
      <c r="X18" s="148"/>
      <c r="Y18" s="148"/>
    </row>
    <row r="19" spans="3:26" x14ac:dyDescent="0.2">
      <c r="C19" s="20"/>
      <c r="D19" s="58"/>
      <c r="E19" s="814"/>
      <c r="F19" s="68" t="s">
        <v>48</v>
      </c>
      <c r="G19" s="69"/>
      <c r="H19" s="70"/>
      <c r="I19" s="71"/>
      <c r="J19" s="403">
        <v>73707</v>
      </c>
      <c r="K19" s="403">
        <v>67989</v>
      </c>
      <c r="L19" s="403">
        <v>64894</v>
      </c>
      <c r="M19" s="403">
        <v>64607</v>
      </c>
      <c r="N19" s="403">
        <v>64809</v>
      </c>
      <c r="O19" s="403">
        <v>66680</v>
      </c>
      <c r="P19" s="403">
        <v>67776</v>
      </c>
      <c r="Q19" s="543">
        <v>67953</v>
      </c>
      <c r="R19" s="543">
        <v>69500</v>
      </c>
      <c r="S19" s="543">
        <v>72147</v>
      </c>
      <c r="T19" s="696">
        <v>76431</v>
      </c>
      <c r="U19" s="395"/>
      <c r="V19" s="395"/>
      <c r="W19" s="148"/>
      <c r="X19" s="148"/>
      <c r="Y19" s="148"/>
    </row>
    <row r="20" spans="3:26" x14ac:dyDescent="0.2">
      <c r="C20" s="20"/>
      <c r="D20" s="58"/>
      <c r="E20" s="814"/>
      <c r="F20" s="808" t="s">
        <v>42</v>
      </c>
      <c r="G20" s="33" t="s">
        <v>259</v>
      </c>
      <c r="H20" s="34"/>
      <c r="I20" s="35"/>
      <c r="J20" s="254">
        <v>64485</v>
      </c>
      <c r="K20" s="254">
        <v>58717</v>
      </c>
      <c r="L20" s="254">
        <v>55456</v>
      </c>
      <c r="M20" s="254">
        <v>54900</v>
      </c>
      <c r="N20" s="254">
        <v>54957</v>
      </c>
      <c r="O20" s="254">
        <v>56664</v>
      </c>
      <c r="P20" s="254">
        <v>57693</v>
      </c>
      <c r="Q20" s="269">
        <v>57856</v>
      </c>
      <c r="R20" s="269">
        <v>59439</v>
      </c>
      <c r="S20" s="269">
        <v>61855</v>
      </c>
      <c r="T20" s="561">
        <v>65752</v>
      </c>
      <c r="U20" s="395"/>
      <c r="V20" s="395"/>
      <c r="W20" s="148"/>
      <c r="X20" s="148"/>
      <c r="Y20" s="148"/>
    </row>
    <row r="21" spans="3:26" ht="13.5" thickBot="1" x14ac:dyDescent="0.25">
      <c r="C21" s="20"/>
      <c r="D21" s="58"/>
      <c r="E21" s="814"/>
      <c r="F21" s="812"/>
      <c r="G21" s="111" t="s">
        <v>49</v>
      </c>
      <c r="H21" s="112"/>
      <c r="I21" s="113"/>
      <c r="J21" s="694">
        <v>9222</v>
      </c>
      <c r="K21" s="694">
        <v>9272</v>
      </c>
      <c r="L21" s="694">
        <v>9438</v>
      </c>
      <c r="M21" s="694">
        <v>9707</v>
      </c>
      <c r="N21" s="694">
        <v>9852</v>
      </c>
      <c r="O21" s="694">
        <v>10016</v>
      </c>
      <c r="P21" s="694">
        <v>10083</v>
      </c>
      <c r="Q21" s="693">
        <v>10097</v>
      </c>
      <c r="R21" s="693">
        <v>10061</v>
      </c>
      <c r="S21" s="693">
        <v>10292</v>
      </c>
      <c r="T21" s="695">
        <v>10679</v>
      </c>
      <c r="U21" s="395"/>
      <c r="V21" s="395"/>
      <c r="W21" s="148"/>
      <c r="X21" s="148"/>
      <c r="Y21" s="148"/>
    </row>
    <row r="22" spans="3:26" ht="13.5" thickBot="1" x14ac:dyDescent="0.25">
      <c r="C22" s="20"/>
      <c r="D22" s="76"/>
      <c r="E22" s="77" t="s">
        <v>83</v>
      </c>
      <c r="F22" s="77"/>
      <c r="G22" s="77"/>
      <c r="H22" s="78"/>
      <c r="I22" s="79"/>
      <c r="J22" s="325">
        <v>470347</v>
      </c>
      <c r="K22" s="325">
        <v>443719</v>
      </c>
      <c r="L22" s="325">
        <v>423863</v>
      </c>
      <c r="M22" s="325">
        <v>412532</v>
      </c>
      <c r="N22" s="325">
        <v>405631</v>
      </c>
      <c r="O22" s="325">
        <v>404087</v>
      </c>
      <c r="P22" s="325">
        <v>403018</v>
      </c>
      <c r="Q22" s="212">
        <v>403957</v>
      </c>
      <c r="R22" s="212">
        <v>408088</v>
      </c>
      <c r="S22" s="212">
        <v>417302</v>
      </c>
      <c r="T22" s="534">
        <v>430216</v>
      </c>
      <c r="U22" s="148"/>
      <c r="V22" s="395"/>
      <c r="W22" s="148"/>
      <c r="X22" s="148"/>
      <c r="Y22" s="148"/>
      <c r="Z22" s="148"/>
    </row>
    <row r="23" spans="3:26" x14ac:dyDescent="0.2">
      <c r="C23" s="20"/>
      <c r="D23" s="57"/>
      <c r="E23" s="813" t="s">
        <v>42</v>
      </c>
      <c r="F23" s="62" t="s">
        <v>43</v>
      </c>
      <c r="G23" s="63"/>
      <c r="H23" s="64"/>
      <c r="I23" s="65"/>
      <c r="J23" s="326">
        <v>409153</v>
      </c>
      <c r="K23" s="326">
        <v>386493</v>
      </c>
      <c r="L23" s="326">
        <v>368732</v>
      </c>
      <c r="M23" s="326">
        <v>357694</v>
      </c>
      <c r="N23" s="326">
        <v>350248</v>
      </c>
      <c r="O23" s="326">
        <v>347136</v>
      </c>
      <c r="P23" s="326">
        <v>344591</v>
      </c>
      <c r="Q23" s="233">
        <v>345109</v>
      </c>
      <c r="R23" s="233">
        <v>347625</v>
      </c>
      <c r="S23" s="233">
        <v>354391</v>
      </c>
      <c r="T23" s="535">
        <v>363381</v>
      </c>
      <c r="U23" s="395"/>
      <c r="V23" s="395"/>
      <c r="W23" s="148"/>
      <c r="X23" s="148"/>
      <c r="Y23" s="148"/>
    </row>
    <row r="24" spans="3:26" x14ac:dyDescent="0.2">
      <c r="C24" s="20"/>
      <c r="D24" s="58"/>
      <c r="E24" s="814"/>
      <c r="F24" s="808" t="s">
        <v>42</v>
      </c>
      <c r="G24" s="33" t="s">
        <v>44</v>
      </c>
      <c r="H24" s="34"/>
      <c r="I24" s="35"/>
      <c r="J24" s="327">
        <v>1494</v>
      </c>
      <c r="K24" s="327">
        <v>1372</v>
      </c>
      <c r="L24" s="327">
        <v>1298</v>
      </c>
      <c r="M24" s="327">
        <v>1202</v>
      </c>
      <c r="N24" s="327">
        <v>1223</v>
      </c>
      <c r="O24" s="327">
        <v>1190</v>
      </c>
      <c r="P24" s="327">
        <v>1117</v>
      </c>
      <c r="Q24" s="234">
        <v>1110</v>
      </c>
      <c r="R24" s="234">
        <v>1126</v>
      </c>
      <c r="S24" s="234">
        <v>1137</v>
      </c>
      <c r="T24" s="536">
        <v>1115</v>
      </c>
      <c r="U24" s="395"/>
      <c r="V24" s="395"/>
      <c r="W24" s="148"/>
      <c r="X24" s="148"/>
      <c r="Y24" s="148"/>
    </row>
    <row r="25" spans="3:26" x14ac:dyDescent="0.2">
      <c r="C25" s="20"/>
      <c r="D25" s="58"/>
      <c r="E25" s="814"/>
      <c r="F25" s="809"/>
      <c r="G25" s="27" t="s">
        <v>45</v>
      </c>
      <c r="H25" s="28"/>
      <c r="I25" s="29"/>
      <c r="J25" s="327">
        <v>3470</v>
      </c>
      <c r="K25" s="327">
        <v>3116</v>
      </c>
      <c r="L25" s="327">
        <v>3244</v>
      </c>
      <c r="M25" s="327">
        <v>3252</v>
      </c>
      <c r="N25" s="327">
        <v>3418</v>
      </c>
      <c r="O25" s="327">
        <v>3418</v>
      </c>
      <c r="P25" s="327">
        <v>3461</v>
      </c>
      <c r="Q25" s="234">
        <v>3461</v>
      </c>
      <c r="R25" s="234">
        <v>3520</v>
      </c>
      <c r="S25" s="234">
        <v>3629</v>
      </c>
      <c r="T25" s="536">
        <v>3839</v>
      </c>
      <c r="U25" s="395"/>
      <c r="V25" s="395"/>
      <c r="W25" s="148"/>
      <c r="X25" s="148"/>
      <c r="Y25" s="148"/>
    </row>
    <row r="26" spans="3:26" x14ac:dyDescent="0.2">
      <c r="C26" s="20"/>
      <c r="D26" s="58"/>
      <c r="E26" s="814"/>
      <c r="F26" s="809"/>
      <c r="G26" s="144" t="s">
        <v>46</v>
      </c>
      <c r="H26" s="28"/>
      <c r="I26" s="29"/>
      <c r="J26" s="328">
        <v>403434</v>
      </c>
      <c r="K26" s="328">
        <v>381243</v>
      </c>
      <c r="L26" s="328">
        <v>363487</v>
      </c>
      <c r="M26" s="328">
        <v>352529</v>
      </c>
      <c r="N26" s="328">
        <v>344897</v>
      </c>
      <c r="O26" s="328">
        <v>341739</v>
      </c>
      <c r="P26" s="328">
        <v>339102</v>
      </c>
      <c r="Q26" s="235">
        <v>339496</v>
      </c>
      <c r="R26" s="235">
        <v>341805</v>
      </c>
      <c r="S26" s="235">
        <v>348329</v>
      </c>
      <c r="T26" s="537">
        <v>357044</v>
      </c>
      <c r="U26" s="395"/>
      <c r="V26" s="395"/>
      <c r="W26" s="148"/>
      <c r="X26" s="148"/>
      <c r="Y26" s="148"/>
    </row>
    <row r="27" spans="3:26" x14ac:dyDescent="0.2">
      <c r="C27" s="20"/>
      <c r="D27" s="58"/>
      <c r="E27" s="814"/>
      <c r="F27" s="810"/>
      <c r="G27" s="140" t="s">
        <v>47</v>
      </c>
      <c r="H27" s="141"/>
      <c r="I27" s="142"/>
      <c r="J27" s="263">
        <v>755</v>
      </c>
      <c r="K27" s="263">
        <v>762</v>
      </c>
      <c r="L27" s="263">
        <v>703</v>
      </c>
      <c r="M27" s="263">
        <v>711</v>
      </c>
      <c r="N27" s="263">
        <v>710</v>
      </c>
      <c r="O27" s="263">
        <v>789</v>
      </c>
      <c r="P27" s="263">
        <v>911</v>
      </c>
      <c r="Q27" s="272">
        <v>1042</v>
      </c>
      <c r="R27" s="272">
        <v>1174</v>
      </c>
      <c r="S27" s="272">
        <v>1296</v>
      </c>
      <c r="T27" s="563">
        <v>1383</v>
      </c>
      <c r="U27" s="395"/>
      <c r="V27" s="395"/>
      <c r="W27" s="148"/>
      <c r="X27" s="148"/>
      <c r="Y27" s="148"/>
    </row>
    <row r="28" spans="3:26" x14ac:dyDescent="0.2">
      <c r="C28" s="20"/>
      <c r="D28" s="58"/>
      <c r="E28" s="814"/>
      <c r="F28" s="68" t="s">
        <v>48</v>
      </c>
      <c r="G28" s="69"/>
      <c r="H28" s="70"/>
      <c r="I28" s="71"/>
      <c r="J28" s="403">
        <v>61194</v>
      </c>
      <c r="K28" s="403">
        <v>57226</v>
      </c>
      <c r="L28" s="403">
        <v>55131</v>
      </c>
      <c r="M28" s="403">
        <v>54838</v>
      </c>
      <c r="N28" s="403">
        <v>55383</v>
      </c>
      <c r="O28" s="403">
        <v>56951</v>
      </c>
      <c r="P28" s="403">
        <v>58427</v>
      </c>
      <c r="Q28" s="543">
        <v>58848</v>
      </c>
      <c r="R28" s="543">
        <v>60463</v>
      </c>
      <c r="S28" s="543">
        <v>62911</v>
      </c>
      <c r="T28" s="696">
        <v>66835</v>
      </c>
      <c r="U28" s="395"/>
      <c r="V28" s="395"/>
      <c r="W28" s="148"/>
      <c r="X28" s="148"/>
      <c r="Y28" s="148"/>
    </row>
    <row r="29" spans="3:26" x14ac:dyDescent="0.2">
      <c r="C29" s="20"/>
      <c r="D29" s="58"/>
      <c r="E29" s="814"/>
      <c r="F29" s="808" t="s">
        <v>42</v>
      </c>
      <c r="G29" s="33" t="s">
        <v>259</v>
      </c>
      <c r="H29" s="34"/>
      <c r="I29" s="35"/>
      <c r="J29" s="254">
        <v>52128</v>
      </c>
      <c r="K29" s="254">
        <v>48214</v>
      </c>
      <c r="L29" s="254">
        <v>45971</v>
      </c>
      <c r="M29" s="254">
        <v>45483</v>
      </c>
      <c r="N29" s="254">
        <v>45899</v>
      </c>
      <c r="O29" s="254">
        <v>47320</v>
      </c>
      <c r="P29" s="254">
        <v>48661</v>
      </c>
      <c r="Q29" s="269">
        <v>49100</v>
      </c>
      <c r="R29" s="269">
        <v>50708</v>
      </c>
      <c r="S29" s="269">
        <v>52949</v>
      </c>
      <c r="T29" s="561">
        <v>56501</v>
      </c>
      <c r="U29" s="395"/>
      <c r="V29" s="395"/>
      <c r="W29" s="148"/>
      <c r="X29" s="148"/>
      <c r="Y29" s="148"/>
    </row>
    <row r="30" spans="3:26" ht="13.5" thickBot="1" x14ac:dyDescent="0.25">
      <c r="C30" s="20"/>
      <c r="D30" s="58"/>
      <c r="E30" s="814"/>
      <c r="F30" s="812"/>
      <c r="G30" s="111" t="s">
        <v>49</v>
      </c>
      <c r="H30" s="112"/>
      <c r="I30" s="113"/>
      <c r="J30" s="694">
        <v>9066</v>
      </c>
      <c r="K30" s="694">
        <v>9012</v>
      </c>
      <c r="L30" s="694">
        <v>9160</v>
      </c>
      <c r="M30" s="694">
        <v>9355</v>
      </c>
      <c r="N30" s="694">
        <v>9484</v>
      </c>
      <c r="O30" s="694">
        <v>9631</v>
      </c>
      <c r="P30" s="694">
        <v>9766</v>
      </c>
      <c r="Q30" s="693">
        <v>9748</v>
      </c>
      <c r="R30" s="693">
        <v>9755</v>
      </c>
      <c r="S30" s="693">
        <v>9962</v>
      </c>
      <c r="T30" s="695">
        <v>10334</v>
      </c>
      <c r="U30" s="395"/>
      <c r="V30" s="395"/>
      <c r="W30" s="148"/>
      <c r="X30" s="148"/>
      <c r="Y30" s="148"/>
    </row>
    <row r="31" spans="3:26" ht="13.5" thickBot="1" x14ac:dyDescent="0.25">
      <c r="C31" s="20"/>
      <c r="D31" s="76"/>
      <c r="E31" s="77" t="s">
        <v>84</v>
      </c>
      <c r="F31" s="77"/>
      <c r="G31" s="77"/>
      <c r="H31" s="78"/>
      <c r="I31" s="79"/>
      <c r="J31" s="325">
        <v>30873</v>
      </c>
      <c r="K31" s="325">
        <v>27035</v>
      </c>
      <c r="L31" s="325">
        <v>24929</v>
      </c>
      <c r="M31" s="325">
        <v>23010</v>
      </c>
      <c r="N31" s="325">
        <v>21476</v>
      </c>
      <c r="O31" s="325">
        <v>20762</v>
      </c>
      <c r="P31" s="325">
        <v>18517</v>
      </c>
      <c r="Q31" s="212">
        <v>16857</v>
      </c>
      <c r="R31" s="212">
        <v>15750</v>
      </c>
      <c r="S31" s="212">
        <v>15604</v>
      </c>
      <c r="T31" s="534">
        <v>16038</v>
      </c>
      <c r="U31" s="148"/>
      <c r="V31" s="395"/>
      <c r="W31" s="148"/>
      <c r="X31" s="148"/>
      <c r="Y31" s="148"/>
      <c r="Z31" s="148"/>
    </row>
    <row r="32" spans="3:26" x14ac:dyDescent="0.2">
      <c r="C32" s="20"/>
      <c r="D32" s="57"/>
      <c r="E32" s="813" t="s">
        <v>42</v>
      </c>
      <c r="F32" s="62" t="s">
        <v>43</v>
      </c>
      <c r="G32" s="63"/>
      <c r="H32" s="64"/>
      <c r="I32" s="65"/>
      <c r="J32" s="326">
        <v>18360</v>
      </c>
      <c r="K32" s="326">
        <v>16272</v>
      </c>
      <c r="L32" s="326">
        <v>15166</v>
      </c>
      <c r="M32" s="326">
        <v>13241</v>
      </c>
      <c r="N32" s="326">
        <v>12050</v>
      </c>
      <c r="O32" s="326">
        <v>11033</v>
      </c>
      <c r="P32" s="326">
        <v>9168</v>
      </c>
      <c r="Q32" s="233">
        <v>7752</v>
      </c>
      <c r="R32" s="233">
        <v>6713</v>
      </c>
      <c r="S32" s="233">
        <v>6368</v>
      </c>
      <c r="T32" s="535">
        <v>6442</v>
      </c>
      <c r="U32" s="395"/>
      <c r="V32" s="395"/>
      <c r="W32" s="148"/>
      <c r="X32" s="148"/>
      <c r="Y32" s="148"/>
    </row>
    <row r="33" spans="3:26" x14ac:dyDescent="0.2">
      <c r="C33" s="20"/>
      <c r="D33" s="58"/>
      <c r="E33" s="823"/>
      <c r="F33" s="808" t="s">
        <v>42</v>
      </c>
      <c r="G33" s="33" t="s">
        <v>44</v>
      </c>
      <c r="H33" s="34"/>
      <c r="I33" s="35"/>
      <c r="J33" s="327">
        <v>0</v>
      </c>
      <c r="K33" s="327">
        <v>0</v>
      </c>
      <c r="L33" s="327">
        <v>0</v>
      </c>
      <c r="M33" s="327">
        <v>0</v>
      </c>
      <c r="N33" s="327">
        <v>0</v>
      </c>
      <c r="O33" s="327">
        <v>0</v>
      </c>
      <c r="P33" s="327">
        <v>0</v>
      </c>
      <c r="Q33" s="234">
        <v>0</v>
      </c>
      <c r="R33" s="234">
        <v>0</v>
      </c>
      <c r="S33" s="234">
        <v>0</v>
      </c>
      <c r="T33" s="536">
        <v>0</v>
      </c>
      <c r="U33" s="395"/>
      <c r="V33" s="395"/>
      <c r="W33" s="148"/>
      <c r="X33" s="148"/>
      <c r="Y33" s="148"/>
    </row>
    <row r="34" spans="3:26" x14ac:dyDescent="0.2">
      <c r="C34" s="20"/>
      <c r="D34" s="58"/>
      <c r="E34" s="823"/>
      <c r="F34" s="809"/>
      <c r="G34" s="27" t="s">
        <v>45</v>
      </c>
      <c r="H34" s="28"/>
      <c r="I34" s="29"/>
      <c r="J34" s="327">
        <v>0</v>
      </c>
      <c r="K34" s="327">
        <v>0</v>
      </c>
      <c r="L34" s="327">
        <v>41</v>
      </c>
      <c r="M34" s="327">
        <v>16</v>
      </c>
      <c r="N34" s="327">
        <v>29</v>
      </c>
      <c r="O34" s="327">
        <v>19</v>
      </c>
      <c r="P34" s="327">
        <v>68</v>
      </c>
      <c r="Q34" s="234">
        <v>111</v>
      </c>
      <c r="R34" s="234">
        <v>129</v>
      </c>
      <c r="S34" s="234">
        <v>128</v>
      </c>
      <c r="T34" s="536">
        <v>135</v>
      </c>
      <c r="U34" s="395"/>
      <c r="V34" s="395"/>
      <c r="W34" s="148"/>
      <c r="X34" s="148"/>
      <c r="Y34" s="148"/>
    </row>
    <row r="35" spans="3:26" x14ac:dyDescent="0.2">
      <c r="C35" s="20"/>
      <c r="D35" s="58"/>
      <c r="E35" s="823"/>
      <c r="F35" s="809"/>
      <c r="G35" s="144" t="s">
        <v>46</v>
      </c>
      <c r="H35" s="28"/>
      <c r="I35" s="29"/>
      <c r="J35" s="328">
        <v>18025</v>
      </c>
      <c r="K35" s="328">
        <v>15945</v>
      </c>
      <c r="L35" s="328">
        <v>14661</v>
      </c>
      <c r="M35" s="328">
        <v>12763</v>
      </c>
      <c r="N35" s="328">
        <v>11491</v>
      </c>
      <c r="O35" s="328">
        <v>10443</v>
      </c>
      <c r="P35" s="328">
        <v>8552</v>
      </c>
      <c r="Q35" s="235">
        <v>7099</v>
      </c>
      <c r="R35" s="235">
        <v>5990</v>
      </c>
      <c r="S35" s="235">
        <v>5648</v>
      </c>
      <c r="T35" s="537">
        <v>5712</v>
      </c>
      <c r="U35" s="395"/>
      <c r="V35" s="395"/>
      <c r="W35" s="148"/>
      <c r="X35" s="148"/>
      <c r="Y35" s="148"/>
    </row>
    <row r="36" spans="3:26" x14ac:dyDescent="0.2">
      <c r="C36" s="20"/>
      <c r="D36" s="58"/>
      <c r="E36" s="823"/>
      <c r="F36" s="825"/>
      <c r="G36" s="140" t="s">
        <v>47</v>
      </c>
      <c r="H36" s="141"/>
      <c r="I36" s="142"/>
      <c r="J36" s="263">
        <v>335</v>
      </c>
      <c r="K36" s="263">
        <v>327</v>
      </c>
      <c r="L36" s="263">
        <v>464</v>
      </c>
      <c r="M36" s="263">
        <v>462</v>
      </c>
      <c r="N36" s="263">
        <v>530</v>
      </c>
      <c r="O36" s="263">
        <v>571</v>
      </c>
      <c r="P36" s="263">
        <v>548</v>
      </c>
      <c r="Q36" s="272">
        <v>542</v>
      </c>
      <c r="R36" s="272">
        <v>594</v>
      </c>
      <c r="S36" s="272">
        <v>592</v>
      </c>
      <c r="T36" s="563">
        <v>595</v>
      </c>
      <c r="U36" s="395"/>
      <c r="V36" s="395"/>
      <c r="W36" s="148"/>
      <c r="X36" s="148"/>
      <c r="Y36" s="148"/>
    </row>
    <row r="37" spans="3:26" x14ac:dyDescent="0.2">
      <c r="C37" s="20"/>
      <c r="D37" s="58"/>
      <c r="E37" s="823"/>
      <c r="F37" s="68" t="s">
        <v>48</v>
      </c>
      <c r="G37" s="69"/>
      <c r="H37" s="70"/>
      <c r="I37" s="71"/>
      <c r="J37" s="403">
        <v>12513</v>
      </c>
      <c r="K37" s="403">
        <v>10763</v>
      </c>
      <c r="L37" s="403">
        <v>9763</v>
      </c>
      <c r="M37" s="403">
        <v>9769</v>
      </c>
      <c r="N37" s="403">
        <v>9426</v>
      </c>
      <c r="O37" s="403">
        <v>9729</v>
      </c>
      <c r="P37" s="403">
        <v>9349</v>
      </c>
      <c r="Q37" s="543">
        <v>9105</v>
      </c>
      <c r="R37" s="543">
        <v>9037</v>
      </c>
      <c r="S37" s="543">
        <v>9236</v>
      </c>
      <c r="T37" s="696">
        <v>9596</v>
      </c>
      <c r="U37" s="395"/>
      <c r="V37" s="395"/>
      <c r="W37" s="148"/>
      <c r="X37" s="148"/>
      <c r="Y37" s="148"/>
    </row>
    <row r="38" spans="3:26" x14ac:dyDescent="0.2">
      <c r="C38" s="20"/>
      <c r="D38" s="58"/>
      <c r="E38" s="823"/>
      <c r="F38" s="808" t="s">
        <v>42</v>
      </c>
      <c r="G38" s="33" t="s">
        <v>259</v>
      </c>
      <c r="H38" s="34"/>
      <c r="I38" s="35"/>
      <c r="J38" s="254">
        <v>12357</v>
      </c>
      <c r="K38" s="254">
        <v>10503</v>
      </c>
      <c r="L38" s="254">
        <v>9485</v>
      </c>
      <c r="M38" s="254">
        <v>9417</v>
      </c>
      <c r="N38" s="254">
        <v>9058</v>
      </c>
      <c r="O38" s="254">
        <v>9344</v>
      </c>
      <c r="P38" s="254">
        <v>9032</v>
      </c>
      <c r="Q38" s="269">
        <v>8756</v>
      </c>
      <c r="R38" s="269">
        <v>8731</v>
      </c>
      <c r="S38" s="269">
        <v>8906</v>
      </c>
      <c r="T38" s="561">
        <v>9251</v>
      </c>
      <c r="U38" s="395"/>
      <c r="V38" s="395"/>
      <c r="W38" s="148"/>
      <c r="X38" s="148"/>
      <c r="Y38" s="148"/>
    </row>
    <row r="39" spans="3:26" ht="13.5" thickBot="1" x14ac:dyDescent="0.25">
      <c r="C39" s="20"/>
      <c r="D39" s="58"/>
      <c r="E39" s="824"/>
      <c r="F39" s="822"/>
      <c r="G39" s="111" t="s">
        <v>49</v>
      </c>
      <c r="H39" s="112"/>
      <c r="I39" s="113"/>
      <c r="J39" s="694">
        <v>156</v>
      </c>
      <c r="K39" s="694">
        <v>260</v>
      </c>
      <c r="L39" s="694">
        <v>278</v>
      </c>
      <c r="M39" s="694">
        <v>352</v>
      </c>
      <c r="N39" s="694">
        <v>368</v>
      </c>
      <c r="O39" s="694">
        <v>385</v>
      </c>
      <c r="P39" s="694">
        <v>317</v>
      </c>
      <c r="Q39" s="693">
        <v>349</v>
      </c>
      <c r="R39" s="693">
        <v>306</v>
      </c>
      <c r="S39" s="693">
        <v>330</v>
      </c>
      <c r="T39" s="695">
        <v>345</v>
      </c>
      <c r="U39" s="395"/>
      <c r="V39" s="395"/>
      <c r="W39" s="148"/>
      <c r="X39" s="148"/>
      <c r="Y39" s="148"/>
    </row>
    <row r="40" spans="3:26" ht="13.5" thickBot="1" x14ac:dyDescent="0.25">
      <c r="C40" s="20"/>
      <c r="D40" s="73" t="s">
        <v>53</v>
      </c>
      <c r="E40" s="74"/>
      <c r="F40" s="74"/>
      <c r="G40" s="74"/>
      <c r="H40" s="74"/>
      <c r="I40" s="74"/>
      <c r="J40" s="237"/>
      <c r="K40" s="237"/>
      <c r="L40" s="237"/>
      <c r="M40" s="237"/>
      <c r="N40" s="237"/>
      <c r="O40" s="237"/>
      <c r="P40" s="237"/>
      <c r="Q40" s="542"/>
      <c r="R40" s="287"/>
      <c r="S40" s="287"/>
      <c r="T40" s="288"/>
      <c r="U40" s="148"/>
      <c r="V40" s="148"/>
      <c r="W40" s="148"/>
      <c r="X40" s="148"/>
      <c r="Y40" s="148"/>
    </row>
    <row r="41" spans="3:26" ht="13.5" thickBot="1" x14ac:dyDescent="0.25">
      <c r="C41" s="20"/>
      <c r="D41" s="76"/>
      <c r="E41" s="77" t="s">
        <v>52</v>
      </c>
      <c r="F41" s="77"/>
      <c r="G41" s="77"/>
      <c r="H41" s="78"/>
      <c r="I41" s="79"/>
      <c r="J41" s="325">
        <v>128453</v>
      </c>
      <c r="K41" s="325">
        <v>121583</v>
      </c>
      <c r="L41" s="325">
        <v>120053</v>
      </c>
      <c r="M41" s="325">
        <v>117725</v>
      </c>
      <c r="N41" s="325">
        <v>116077</v>
      </c>
      <c r="O41" s="325">
        <v>115617</v>
      </c>
      <c r="P41" s="325">
        <v>114041</v>
      </c>
      <c r="Q41" s="212">
        <v>113513</v>
      </c>
      <c r="R41" s="212">
        <v>116183</v>
      </c>
      <c r="S41" s="212">
        <v>118293</v>
      </c>
      <c r="T41" s="534">
        <v>125167</v>
      </c>
      <c r="U41" s="148"/>
      <c r="V41" s="395"/>
      <c r="W41" s="148"/>
      <c r="X41" s="148"/>
      <c r="Y41" s="148"/>
      <c r="Z41" s="148"/>
    </row>
    <row r="42" spans="3:26" x14ac:dyDescent="0.2">
      <c r="C42" s="20"/>
      <c r="D42" s="57"/>
      <c r="E42" s="813" t="s">
        <v>42</v>
      </c>
      <c r="F42" s="62" t="s">
        <v>43</v>
      </c>
      <c r="G42" s="63"/>
      <c r="H42" s="64"/>
      <c r="I42" s="65"/>
      <c r="J42" s="326">
        <v>110363</v>
      </c>
      <c r="K42" s="326">
        <v>104006</v>
      </c>
      <c r="L42" s="326">
        <v>102342</v>
      </c>
      <c r="M42" s="326">
        <v>99293</v>
      </c>
      <c r="N42" s="326">
        <v>97936</v>
      </c>
      <c r="O42" s="326">
        <v>96823</v>
      </c>
      <c r="P42" s="326">
        <v>95379</v>
      </c>
      <c r="Q42" s="233">
        <v>94997</v>
      </c>
      <c r="R42" s="233">
        <v>96720</v>
      </c>
      <c r="S42" s="233">
        <v>98037</v>
      </c>
      <c r="T42" s="535">
        <v>102911</v>
      </c>
      <c r="U42" s="395"/>
      <c r="V42" s="395"/>
      <c r="W42" s="148"/>
      <c r="X42" s="148"/>
      <c r="Y42" s="148"/>
    </row>
    <row r="43" spans="3:26" x14ac:dyDescent="0.2">
      <c r="C43" s="20"/>
      <c r="D43" s="58"/>
      <c r="E43" s="823"/>
      <c r="F43" s="808" t="s">
        <v>42</v>
      </c>
      <c r="G43" s="33" t="s">
        <v>44</v>
      </c>
      <c r="H43" s="34"/>
      <c r="I43" s="35"/>
      <c r="J43" s="327">
        <v>607</v>
      </c>
      <c r="K43" s="327">
        <v>503</v>
      </c>
      <c r="L43" s="327">
        <v>432</v>
      </c>
      <c r="M43" s="327">
        <v>425</v>
      </c>
      <c r="N43" s="327">
        <v>454</v>
      </c>
      <c r="O43" s="327">
        <v>437</v>
      </c>
      <c r="P43" s="327">
        <v>371</v>
      </c>
      <c r="Q43" s="234">
        <v>395</v>
      </c>
      <c r="R43" s="234">
        <v>397</v>
      </c>
      <c r="S43" s="234">
        <v>390</v>
      </c>
      <c r="T43" s="536">
        <v>398</v>
      </c>
      <c r="U43" s="395"/>
      <c r="V43" s="395"/>
      <c r="W43" s="148"/>
      <c r="X43" s="148"/>
      <c r="Y43" s="148"/>
    </row>
    <row r="44" spans="3:26" x14ac:dyDescent="0.2">
      <c r="C44" s="20"/>
      <c r="D44" s="58"/>
      <c r="E44" s="823"/>
      <c r="F44" s="809"/>
      <c r="G44" s="27" t="s">
        <v>45</v>
      </c>
      <c r="H44" s="28"/>
      <c r="I44" s="29"/>
      <c r="J44" s="327">
        <v>702</v>
      </c>
      <c r="K44" s="327">
        <v>686</v>
      </c>
      <c r="L44" s="327">
        <v>808</v>
      </c>
      <c r="M44" s="327">
        <v>761</v>
      </c>
      <c r="N44" s="327">
        <v>769</v>
      </c>
      <c r="O44" s="327">
        <v>764</v>
      </c>
      <c r="P44" s="327">
        <v>815</v>
      </c>
      <c r="Q44" s="234">
        <v>808</v>
      </c>
      <c r="R44" s="234">
        <v>844</v>
      </c>
      <c r="S44" s="234">
        <v>858</v>
      </c>
      <c r="T44" s="536">
        <v>929</v>
      </c>
      <c r="U44" s="395"/>
      <c r="V44" s="395"/>
      <c r="W44" s="148"/>
      <c r="X44" s="148"/>
      <c r="Y44" s="148"/>
    </row>
    <row r="45" spans="3:26" x14ac:dyDescent="0.2">
      <c r="C45" s="20"/>
      <c r="D45" s="58"/>
      <c r="E45" s="823"/>
      <c r="F45" s="809"/>
      <c r="G45" s="144" t="s">
        <v>46</v>
      </c>
      <c r="H45" s="28"/>
      <c r="I45" s="29"/>
      <c r="J45" s="328">
        <v>108732</v>
      </c>
      <c r="K45" s="328">
        <v>102467</v>
      </c>
      <c r="L45" s="328">
        <v>100765</v>
      </c>
      <c r="M45" s="328">
        <v>97790</v>
      </c>
      <c r="N45" s="328">
        <v>96372</v>
      </c>
      <c r="O45" s="328">
        <v>95270</v>
      </c>
      <c r="P45" s="328">
        <v>93777</v>
      </c>
      <c r="Q45" s="235">
        <v>93360</v>
      </c>
      <c r="R45" s="235">
        <v>95004</v>
      </c>
      <c r="S45" s="235">
        <v>96296</v>
      </c>
      <c r="T45" s="537">
        <v>101123</v>
      </c>
      <c r="U45" s="395"/>
      <c r="V45" s="395"/>
      <c r="W45" s="148"/>
      <c r="X45" s="148"/>
      <c r="Y45" s="148"/>
    </row>
    <row r="46" spans="3:26" x14ac:dyDescent="0.2">
      <c r="C46" s="20"/>
      <c r="D46" s="58"/>
      <c r="E46" s="823"/>
      <c r="F46" s="825"/>
      <c r="G46" s="140" t="s">
        <v>47</v>
      </c>
      <c r="H46" s="141"/>
      <c r="I46" s="142"/>
      <c r="J46" s="263">
        <v>322</v>
      </c>
      <c r="K46" s="263">
        <v>350</v>
      </c>
      <c r="L46" s="263">
        <v>337</v>
      </c>
      <c r="M46" s="263">
        <v>317</v>
      </c>
      <c r="N46" s="263">
        <v>341</v>
      </c>
      <c r="O46" s="263">
        <v>352</v>
      </c>
      <c r="P46" s="263">
        <v>416</v>
      </c>
      <c r="Q46" s="272">
        <v>434</v>
      </c>
      <c r="R46" s="272">
        <v>475</v>
      </c>
      <c r="S46" s="272">
        <v>493</v>
      </c>
      <c r="T46" s="563">
        <v>461</v>
      </c>
      <c r="U46" s="395"/>
      <c r="V46" s="395"/>
      <c r="W46" s="148"/>
      <c r="X46" s="148"/>
      <c r="Y46" s="148"/>
    </row>
    <row r="47" spans="3:26" x14ac:dyDescent="0.2">
      <c r="C47" s="20"/>
      <c r="D47" s="58"/>
      <c r="E47" s="823"/>
      <c r="F47" s="68" t="s">
        <v>48</v>
      </c>
      <c r="G47" s="69"/>
      <c r="H47" s="70"/>
      <c r="I47" s="71"/>
      <c r="J47" s="403">
        <v>18090</v>
      </c>
      <c r="K47" s="403">
        <v>17577</v>
      </c>
      <c r="L47" s="403">
        <v>17711</v>
      </c>
      <c r="M47" s="403">
        <v>18432</v>
      </c>
      <c r="N47" s="403">
        <v>18141</v>
      </c>
      <c r="O47" s="403">
        <v>18794</v>
      </c>
      <c r="P47" s="403">
        <v>18662</v>
      </c>
      <c r="Q47" s="543">
        <v>18516</v>
      </c>
      <c r="R47" s="543">
        <v>19463</v>
      </c>
      <c r="S47" s="543">
        <v>20256</v>
      </c>
      <c r="T47" s="696">
        <v>22256</v>
      </c>
      <c r="U47" s="395"/>
      <c r="V47" s="395"/>
      <c r="W47" s="148"/>
      <c r="X47" s="148"/>
      <c r="Y47" s="148"/>
    </row>
    <row r="48" spans="3:26" x14ac:dyDescent="0.2">
      <c r="C48" s="20"/>
      <c r="D48" s="58"/>
      <c r="E48" s="823"/>
      <c r="F48" s="808" t="s">
        <v>42</v>
      </c>
      <c r="G48" s="33" t="s">
        <v>259</v>
      </c>
      <c r="H48" s="34"/>
      <c r="I48" s="35"/>
      <c r="J48" s="254">
        <v>16212</v>
      </c>
      <c r="K48" s="254">
        <v>15536</v>
      </c>
      <c r="L48" s="254">
        <v>15702</v>
      </c>
      <c r="M48" s="254">
        <v>16270</v>
      </c>
      <c r="N48" s="254">
        <v>16081</v>
      </c>
      <c r="O48" s="254">
        <v>16690</v>
      </c>
      <c r="P48" s="254">
        <v>16609</v>
      </c>
      <c r="Q48" s="269">
        <v>16441</v>
      </c>
      <c r="R48" s="269">
        <v>17281</v>
      </c>
      <c r="S48" s="269">
        <v>18097</v>
      </c>
      <c r="T48" s="561">
        <v>19889</v>
      </c>
      <c r="U48" s="395"/>
      <c r="V48" s="395"/>
      <c r="W48" s="148"/>
      <c r="X48" s="148"/>
      <c r="Y48" s="148"/>
    </row>
    <row r="49" spans="3:26" ht="13.5" thickBot="1" x14ac:dyDescent="0.25">
      <c r="C49" s="20"/>
      <c r="D49" s="58"/>
      <c r="E49" s="824"/>
      <c r="F49" s="822"/>
      <c r="G49" s="111" t="s">
        <v>49</v>
      </c>
      <c r="H49" s="112"/>
      <c r="I49" s="113"/>
      <c r="J49" s="694">
        <v>1878</v>
      </c>
      <c r="K49" s="694">
        <v>2041</v>
      </c>
      <c r="L49" s="694">
        <v>2009</v>
      </c>
      <c r="M49" s="694">
        <v>2162</v>
      </c>
      <c r="N49" s="694">
        <v>2060</v>
      </c>
      <c r="O49" s="694">
        <v>2104</v>
      </c>
      <c r="P49" s="694">
        <v>2053</v>
      </c>
      <c r="Q49" s="693">
        <v>2075</v>
      </c>
      <c r="R49" s="693">
        <v>2182</v>
      </c>
      <c r="S49" s="693">
        <v>2159</v>
      </c>
      <c r="T49" s="695">
        <v>2367</v>
      </c>
      <c r="U49" s="395"/>
      <c r="V49" s="395"/>
      <c r="W49" s="148"/>
      <c r="X49" s="148"/>
      <c r="Y49" s="148"/>
    </row>
    <row r="50" spans="3:26" ht="13.5" thickBot="1" x14ac:dyDescent="0.25">
      <c r="C50" s="20"/>
      <c r="D50" s="76"/>
      <c r="E50" s="77" t="s">
        <v>83</v>
      </c>
      <c r="F50" s="77"/>
      <c r="G50" s="77"/>
      <c r="H50" s="78"/>
      <c r="I50" s="79"/>
      <c r="J50" s="325">
        <v>117525</v>
      </c>
      <c r="K50" s="325">
        <v>111927</v>
      </c>
      <c r="L50" s="325">
        <v>110402</v>
      </c>
      <c r="M50" s="325">
        <v>109105</v>
      </c>
      <c r="N50" s="325">
        <v>108053</v>
      </c>
      <c r="O50" s="325">
        <v>107399</v>
      </c>
      <c r="P50" s="325">
        <v>107316</v>
      </c>
      <c r="Q50" s="212">
        <v>107509</v>
      </c>
      <c r="R50" s="212">
        <v>110095</v>
      </c>
      <c r="S50" s="212">
        <v>112295</v>
      </c>
      <c r="T50" s="534">
        <v>118401</v>
      </c>
      <c r="U50" s="148"/>
      <c r="V50" s="395"/>
      <c r="W50" s="148"/>
      <c r="X50" s="148"/>
      <c r="Y50" s="148"/>
      <c r="Z50" s="148"/>
    </row>
    <row r="51" spans="3:26" x14ac:dyDescent="0.2">
      <c r="C51" s="20"/>
      <c r="D51" s="57"/>
      <c r="E51" s="813" t="s">
        <v>42</v>
      </c>
      <c r="F51" s="62" t="s">
        <v>43</v>
      </c>
      <c r="G51" s="63"/>
      <c r="H51" s="64"/>
      <c r="I51" s="65"/>
      <c r="J51" s="326">
        <v>103380</v>
      </c>
      <c r="K51" s="326">
        <v>97649</v>
      </c>
      <c r="L51" s="326">
        <v>96039</v>
      </c>
      <c r="M51" s="326">
        <v>94232</v>
      </c>
      <c r="N51" s="326">
        <v>93218</v>
      </c>
      <c r="O51" s="326">
        <v>92269</v>
      </c>
      <c r="P51" s="326">
        <v>92026</v>
      </c>
      <c r="Q51" s="233">
        <v>92271</v>
      </c>
      <c r="R51" s="233">
        <v>94021</v>
      </c>
      <c r="S51" s="233">
        <v>95619</v>
      </c>
      <c r="T51" s="535">
        <v>100037</v>
      </c>
      <c r="U51" s="395"/>
      <c r="V51" s="395"/>
      <c r="W51" s="148"/>
      <c r="X51" s="148"/>
      <c r="Y51" s="148"/>
    </row>
    <row r="52" spans="3:26" x14ac:dyDescent="0.2">
      <c r="C52" s="20"/>
      <c r="D52" s="58"/>
      <c r="E52" s="823"/>
      <c r="F52" s="808" t="s">
        <v>42</v>
      </c>
      <c r="G52" s="33" t="s">
        <v>44</v>
      </c>
      <c r="H52" s="34"/>
      <c r="I52" s="35"/>
      <c r="J52" s="327">
        <v>607</v>
      </c>
      <c r="K52" s="327">
        <v>503</v>
      </c>
      <c r="L52" s="327">
        <v>432</v>
      </c>
      <c r="M52" s="327">
        <v>425</v>
      </c>
      <c r="N52" s="327">
        <v>454</v>
      </c>
      <c r="O52" s="327">
        <v>437</v>
      </c>
      <c r="P52" s="327">
        <v>371</v>
      </c>
      <c r="Q52" s="234">
        <v>395</v>
      </c>
      <c r="R52" s="234">
        <v>397</v>
      </c>
      <c r="S52" s="234">
        <v>390</v>
      </c>
      <c r="T52" s="536">
        <v>398</v>
      </c>
      <c r="U52" s="395"/>
      <c r="V52" s="395"/>
      <c r="W52" s="148"/>
      <c r="X52" s="148"/>
      <c r="Y52" s="148"/>
    </row>
    <row r="53" spans="3:26" x14ac:dyDescent="0.2">
      <c r="C53" s="20"/>
      <c r="D53" s="58"/>
      <c r="E53" s="823"/>
      <c r="F53" s="809"/>
      <c r="G53" s="27" t="s">
        <v>45</v>
      </c>
      <c r="H53" s="28"/>
      <c r="I53" s="29"/>
      <c r="J53" s="327">
        <v>702</v>
      </c>
      <c r="K53" s="327">
        <v>686</v>
      </c>
      <c r="L53" s="327">
        <v>787</v>
      </c>
      <c r="M53" s="327">
        <v>761</v>
      </c>
      <c r="N53" s="327">
        <v>754</v>
      </c>
      <c r="O53" s="327">
        <v>762</v>
      </c>
      <c r="P53" s="327">
        <v>769</v>
      </c>
      <c r="Q53" s="234">
        <v>760</v>
      </c>
      <c r="R53" s="234">
        <v>797</v>
      </c>
      <c r="S53" s="234">
        <v>829</v>
      </c>
      <c r="T53" s="536">
        <v>895</v>
      </c>
      <c r="U53" s="395"/>
      <c r="V53" s="395"/>
      <c r="W53" s="148"/>
      <c r="X53" s="148"/>
      <c r="Y53" s="148"/>
    </row>
    <row r="54" spans="3:26" x14ac:dyDescent="0.2">
      <c r="C54" s="20"/>
      <c r="D54" s="58"/>
      <c r="E54" s="823"/>
      <c r="F54" s="809"/>
      <c r="G54" s="144" t="s">
        <v>46</v>
      </c>
      <c r="H54" s="28"/>
      <c r="I54" s="29"/>
      <c r="J54" s="328">
        <v>101877</v>
      </c>
      <c r="K54" s="328">
        <v>96233</v>
      </c>
      <c r="L54" s="328">
        <v>94608</v>
      </c>
      <c r="M54" s="328">
        <v>92835</v>
      </c>
      <c r="N54" s="328">
        <v>91805</v>
      </c>
      <c r="O54" s="328">
        <v>90802</v>
      </c>
      <c r="P54" s="328">
        <v>90560</v>
      </c>
      <c r="Q54" s="235">
        <v>90782</v>
      </c>
      <c r="R54" s="235">
        <v>92476</v>
      </c>
      <c r="S54" s="235">
        <v>94010</v>
      </c>
      <c r="T54" s="537">
        <v>98346</v>
      </c>
      <c r="U54" s="395"/>
      <c r="V54" s="395"/>
      <c r="W54" s="148"/>
      <c r="X54" s="148"/>
      <c r="Y54" s="148"/>
    </row>
    <row r="55" spans="3:26" x14ac:dyDescent="0.2">
      <c r="C55" s="20"/>
      <c r="D55" s="58"/>
      <c r="E55" s="823"/>
      <c r="F55" s="825"/>
      <c r="G55" s="140" t="s">
        <v>47</v>
      </c>
      <c r="H55" s="141"/>
      <c r="I55" s="142"/>
      <c r="J55" s="263">
        <v>194</v>
      </c>
      <c r="K55" s="263">
        <v>227</v>
      </c>
      <c r="L55" s="263">
        <v>212</v>
      </c>
      <c r="M55" s="263">
        <v>211</v>
      </c>
      <c r="N55" s="263">
        <v>205</v>
      </c>
      <c r="O55" s="263">
        <v>268</v>
      </c>
      <c r="P55" s="263">
        <v>326</v>
      </c>
      <c r="Q55" s="272">
        <v>334</v>
      </c>
      <c r="R55" s="272">
        <v>351</v>
      </c>
      <c r="S55" s="272">
        <v>390</v>
      </c>
      <c r="T55" s="563">
        <v>398</v>
      </c>
      <c r="U55" s="395"/>
      <c r="V55" s="395"/>
      <c r="W55" s="148"/>
      <c r="X55" s="148"/>
      <c r="Y55" s="148"/>
    </row>
    <row r="56" spans="3:26" x14ac:dyDescent="0.2">
      <c r="C56" s="20"/>
      <c r="D56" s="58"/>
      <c r="E56" s="823"/>
      <c r="F56" s="68" t="s">
        <v>48</v>
      </c>
      <c r="G56" s="69"/>
      <c r="H56" s="70"/>
      <c r="I56" s="71"/>
      <c r="J56" s="403">
        <v>14145</v>
      </c>
      <c r="K56" s="403">
        <v>14278</v>
      </c>
      <c r="L56" s="403">
        <v>14363</v>
      </c>
      <c r="M56" s="403">
        <v>14873</v>
      </c>
      <c r="N56" s="403">
        <v>14835</v>
      </c>
      <c r="O56" s="403">
        <v>15130</v>
      </c>
      <c r="P56" s="403">
        <v>15290</v>
      </c>
      <c r="Q56" s="543">
        <v>15238</v>
      </c>
      <c r="R56" s="543">
        <v>16074</v>
      </c>
      <c r="S56" s="543">
        <v>16676</v>
      </c>
      <c r="T56" s="696">
        <v>18364</v>
      </c>
      <c r="U56" s="395"/>
      <c r="V56" s="395"/>
      <c r="W56" s="148"/>
      <c r="X56" s="148"/>
      <c r="Y56" s="148"/>
    </row>
    <row r="57" spans="3:26" x14ac:dyDescent="0.2">
      <c r="C57" s="20"/>
      <c r="D57" s="58"/>
      <c r="E57" s="823"/>
      <c r="F57" s="808" t="s">
        <v>42</v>
      </c>
      <c r="G57" s="33" t="s">
        <v>259</v>
      </c>
      <c r="H57" s="34"/>
      <c r="I57" s="35"/>
      <c r="J57" s="254">
        <v>12336</v>
      </c>
      <c r="K57" s="254">
        <v>12363</v>
      </c>
      <c r="L57" s="254">
        <v>12449</v>
      </c>
      <c r="M57" s="254">
        <v>12852</v>
      </c>
      <c r="N57" s="254">
        <v>12913</v>
      </c>
      <c r="O57" s="254">
        <v>13149</v>
      </c>
      <c r="P57" s="254">
        <v>13347</v>
      </c>
      <c r="Q57" s="269">
        <v>13297</v>
      </c>
      <c r="R57" s="269">
        <v>14010</v>
      </c>
      <c r="S57" s="269">
        <v>14637</v>
      </c>
      <c r="T57" s="561">
        <v>16144</v>
      </c>
      <c r="U57" s="395"/>
      <c r="V57" s="395"/>
      <c r="W57" s="148"/>
      <c r="X57" s="148"/>
      <c r="Y57" s="148"/>
    </row>
    <row r="58" spans="3:26" ht="13.5" thickBot="1" x14ac:dyDescent="0.25">
      <c r="C58" s="20"/>
      <c r="D58" s="58"/>
      <c r="E58" s="824"/>
      <c r="F58" s="822"/>
      <c r="G58" s="111" t="s">
        <v>49</v>
      </c>
      <c r="H58" s="112"/>
      <c r="I58" s="113"/>
      <c r="J58" s="694">
        <v>1809</v>
      </c>
      <c r="K58" s="694">
        <v>1915</v>
      </c>
      <c r="L58" s="694">
        <v>1914</v>
      </c>
      <c r="M58" s="694">
        <v>2021</v>
      </c>
      <c r="N58" s="694">
        <v>1922</v>
      </c>
      <c r="O58" s="694">
        <v>1981</v>
      </c>
      <c r="P58" s="694">
        <v>1943</v>
      </c>
      <c r="Q58" s="693">
        <v>1941</v>
      </c>
      <c r="R58" s="693">
        <v>2064</v>
      </c>
      <c r="S58" s="693">
        <v>2039</v>
      </c>
      <c r="T58" s="695">
        <v>2220</v>
      </c>
      <c r="U58" s="395"/>
      <c r="V58" s="395"/>
      <c r="W58" s="148"/>
      <c r="X58" s="148"/>
      <c r="Y58" s="148"/>
    </row>
    <row r="59" spans="3:26" ht="13.5" thickBot="1" x14ac:dyDescent="0.25">
      <c r="C59" s="20"/>
      <c r="D59" s="76"/>
      <c r="E59" s="77" t="s">
        <v>84</v>
      </c>
      <c r="F59" s="77"/>
      <c r="G59" s="77"/>
      <c r="H59" s="78"/>
      <c r="I59" s="79"/>
      <c r="J59" s="325">
        <v>10928</v>
      </c>
      <c r="K59" s="325">
        <v>9656</v>
      </c>
      <c r="L59" s="325">
        <v>9651</v>
      </c>
      <c r="M59" s="325">
        <v>8620</v>
      </c>
      <c r="N59" s="325">
        <v>8024</v>
      </c>
      <c r="O59" s="325">
        <v>8218</v>
      </c>
      <c r="P59" s="325">
        <v>6725</v>
      </c>
      <c r="Q59" s="212">
        <v>6004</v>
      </c>
      <c r="R59" s="212">
        <v>6088</v>
      </c>
      <c r="S59" s="212">
        <v>5998</v>
      </c>
      <c r="T59" s="534">
        <v>6766</v>
      </c>
      <c r="U59" s="148"/>
      <c r="V59" s="395"/>
      <c r="W59" s="148"/>
      <c r="X59" s="148"/>
      <c r="Y59" s="148"/>
      <c r="Z59" s="148"/>
    </row>
    <row r="60" spans="3:26" x14ac:dyDescent="0.2">
      <c r="C60" s="20"/>
      <c r="D60" s="57"/>
      <c r="E60" s="813" t="s">
        <v>42</v>
      </c>
      <c r="F60" s="62" t="s">
        <v>43</v>
      </c>
      <c r="G60" s="63"/>
      <c r="H60" s="64"/>
      <c r="I60" s="65"/>
      <c r="J60" s="326">
        <v>6983</v>
      </c>
      <c r="K60" s="326">
        <v>6357</v>
      </c>
      <c r="L60" s="326">
        <v>6303</v>
      </c>
      <c r="M60" s="326">
        <v>5061</v>
      </c>
      <c r="N60" s="326">
        <v>4718</v>
      </c>
      <c r="O60" s="326">
        <v>4554</v>
      </c>
      <c r="P60" s="326">
        <v>3353</v>
      </c>
      <c r="Q60" s="233">
        <v>2726</v>
      </c>
      <c r="R60" s="233">
        <v>2699</v>
      </c>
      <c r="S60" s="233">
        <v>2418</v>
      </c>
      <c r="T60" s="535">
        <v>2874</v>
      </c>
      <c r="U60" s="395"/>
      <c r="V60" s="395"/>
      <c r="W60" s="148"/>
      <c r="X60" s="148"/>
      <c r="Y60" s="148"/>
    </row>
    <row r="61" spans="3:26" x14ac:dyDescent="0.2">
      <c r="C61" s="20"/>
      <c r="D61" s="58"/>
      <c r="E61" s="823"/>
      <c r="F61" s="808" t="s">
        <v>42</v>
      </c>
      <c r="G61" s="33" t="s">
        <v>44</v>
      </c>
      <c r="H61" s="34"/>
      <c r="I61" s="35"/>
      <c r="J61" s="327">
        <v>0</v>
      </c>
      <c r="K61" s="327">
        <v>0</v>
      </c>
      <c r="L61" s="327">
        <v>0</v>
      </c>
      <c r="M61" s="327">
        <v>0</v>
      </c>
      <c r="N61" s="327">
        <v>0</v>
      </c>
      <c r="O61" s="327">
        <v>0</v>
      </c>
      <c r="P61" s="327">
        <v>0</v>
      </c>
      <c r="Q61" s="234">
        <v>0</v>
      </c>
      <c r="R61" s="234">
        <v>0</v>
      </c>
      <c r="S61" s="234">
        <v>0</v>
      </c>
      <c r="T61" s="536">
        <v>0</v>
      </c>
      <c r="U61" s="395"/>
      <c r="V61" s="395"/>
      <c r="W61" s="148"/>
      <c r="X61" s="148"/>
      <c r="Y61" s="148"/>
    </row>
    <row r="62" spans="3:26" x14ac:dyDescent="0.2">
      <c r="C62" s="20"/>
      <c r="D62" s="58"/>
      <c r="E62" s="823"/>
      <c r="F62" s="809"/>
      <c r="G62" s="27" t="s">
        <v>45</v>
      </c>
      <c r="H62" s="28"/>
      <c r="I62" s="29"/>
      <c r="J62" s="327">
        <v>0</v>
      </c>
      <c r="K62" s="327">
        <v>0</v>
      </c>
      <c r="L62" s="327">
        <v>21</v>
      </c>
      <c r="M62" s="327">
        <v>0</v>
      </c>
      <c r="N62" s="327">
        <v>15</v>
      </c>
      <c r="O62" s="327">
        <v>2</v>
      </c>
      <c r="P62" s="327">
        <v>46</v>
      </c>
      <c r="Q62" s="234">
        <v>48</v>
      </c>
      <c r="R62" s="234">
        <v>47</v>
      </c>
      <c r="S62" s="234">
        <v>29</v>
      </c>
      <c r="T62" s="536">
        <v>34</v>
      </c>
      <c r="U62" s="395"/>
      <c r="V62" s="395"/>
      <c r="W62" s="148"/>
      <c r="X62" s="148"/>
      <c r="Y62" s="148"/>
    </row>
    <row r="63" spans="3:26" x14ac:dyDescent="0.2">
      <c r="C63" s="20"/>
      <c r="D63" s="58"/>
      <c r="E63" s="823"/>
      <c r="F63" s="809"/>
      <c r="G63" s="144" t="s">
        <v>46</v>
      </c>
      <c r="H63" s="28"/>
      <c r="I63" s="29"/>
      <c r="J63" s="328">
        <v>6855</v>
      </c>
      <c r="K63" s="328">
        <v>6234</v>
      </c>
      <c r="L63" s="328">
        <v>6157</v>
      </c>
      <c r="M63" s="328">
        <v>4955</v>
      </c>
      <c r="N63" s="328">
        <v>4567</v>
      </c>
      <c r="O63" s="328">
        <v>4468</v>
      </c>
      <c r="P63" s="328">
        <v>3217</v>
      </c>
      <c r="Q63" s="235">
        <v>2578</v>
      </c>
      <c r="R63" s="235">
        <v>2528</v>
      </c>
      <c r="S63" s="235">
        <v>2286</v>
      </c>
      <c r="T63" s="537">
        <v>2777</v>
      </c>
      <c r="U63" s="395"/>
      <c r="V63" s="395"/>
      <c r="W63" s="148"/>
      <c r="X63" s="148"/>
      <c r="Y63" s="148"/>
    </row>
    <row r="64" spans="3:26" x14ac:dyDescent="0.2">
      <c r="C64" s="20"/>
      <c r="D64" s="58"/>
      <c r="E64" s="823"/>
      <c r="F64" s="825"/>
      <c r="G64" s="140" t="s">
        <v>47</v>
      </c>
      <c r="H64" s="141"/>
      <c r="I64" s="142"/>
      <c r="J64" s="263">
        <v>128</v>
      </c>
      <c r="K64" s="263">
        <v>123</v>
      </c>
      <c r="L64" s="263">
        <v>125</v>
      </c>
      <c r="M64" s="263">
        <v>106</v>
      </c>
      <c r="N64" s="263">
        <v>136</v>
      </c>
      <c r="O64" s="263">
        <v>84</v>
      </c>
      <c r="P64" s="263">
        <v>90</v>
      </c>
      <c r="Q64" s="272">
        <v>100</v>
      </c>
      <c r="R64" s="272">
        <v>124</v>
      </c>
      <c r="S64" s="272">
        <v>103</v>
      </c>
      <c r="T64" s="563">
        <v>63</v>
      </c>
      <c r="U64" s="395"/>
      <c r="V64" s="395"/>
      <c r="W64" s="148"/>
      <c r="X64" s="148"/>
      <c r="Y64" s="148"/>
    </row>
    <row r="65" spans="3:26" x14ac:dyDescent="0.2">
      <c r="C65" s="20"/>
      <c r="D65" s="58"/>
      <c r="E65" s="823"/>
      <c r="F65" s="68" t="s">
        <v>48</v>
      </c>
      <c r="G65" s="69"/>
      <c r="H65" s="70"/>
      <c r="I65" s="71"/>
      <c r="J65" s="403">
        <v>3945</v>
      </c>
      <c r="K65" s="403">
        <v>3299</v>
      </c>
      <c r="L65" s="403">
        <v>3348</v>
      </c>
      <c r="M65" s="403">
        <v>3559</v>
      </c>
      <c r="N65" s="403">
        <v>3306</v>
      </c>
      <c r="O65" s="403">
        <v>3664</v>
      </c>
      <c r="P65" s="403">
        <v>3372</v>
      </c>
      <c r="Q65" s="543">
        <v>3278</v>
      </c>
      <c r="R65" s="543">
        <v>3389</v>
      </c>
      <c r="S65" s="543">
        <v>3580</v>
      </c>
      <c r="T65" s="696">
        <v>3892</v>
      </c>
      <c r="U65" s="395"/>
      <c r="V65" s="395"/>
      <c r="W65" s="148"/>
      <c r="X65" s="148"/>
      <c r="Y65" s="148"/>
    </row>
    <row r="66" spans="3:26" x14ac:dyDescent="0.2">
      <c r="C66" s="20"/>
      <c r="D66" s="58"/>
      <c r="E66" s="823"/>
      <c r="F66" s="808" t="s">
        <v>42</v>
      </c>
      <c r="G66" s="33" t="s">
        <v>259</v>
      </c>
      <c r="H66" s="34"/>
      <c r="I66" s="35"/>
      <c r="J66" s="254">
        <v>3876</v>
      </c>
      <c r="K66" s="254">
        <v>3173</v>
      </c>
      <c r="L66" s="254">
        <v>3253</v>
      </c>
      <c r="M66" s="254">
        <v>3418</v>
      </c>
      <c r="N66" s="254">
        <v>3168</v>
      </c>
      <c r="O66" s="254">
        <v>3541</v>
      </c>
      <c r="P66" s="254">
        <v>3262</v>
      </c>
      <c r="Q66" s="269">
        <v>3144</v>
      </c>
      <c r="R66" s="269">
        <v>3271</v>
      </c>
      <c r="S66" s="269">
        <v>3460</v>
      </c>
      <c r="T66" s="561">
        <v>3745</v>
      </c>
      <c r="U66" s="395"/>
      <c r="V66" s="395"/>
      <c r="W66" s="148"/>
      <c r="X66" s="148"/>
      <c r="Y66" s="148"/>
    </row>
    <row r="67" spans="3:26" ht="13.5" thickBot="1" x14ac:dyDescent="0.25">
      <c r="C67" s="20"/>
      <c r="D67" s="58"/>
      <c r="E67" s="824"/>
      <c r="F67" s="822"/>
      <c r="G67" s="111" t="s">
        <v>49</v>
      </c>
      <c r="H67" s="112"/>
      <c r="I67" s="113"/>
      <c r="J67" s="694">
        <v>69</v>
      </c>
      <c r="K67" s="694">
        <v>126</v>
      </c>
      <c r="L67" s="694">
        <v>95</v>
      </c>
      <c r="M67" s="694">
        <v>141</v>
      </c>
      <c r="N67" s="694">
        <v>138</v>
      </c>
      <c r="O67" s="694">
        <v>123</v>
      </c>
      <c r="P67" s="694">
        <v>110</v>
      </c>
      <c r="Q67" s="693">
        <v>134</v>
      </c>
      <c r="R67" s="693">
        <v>118</v>
      </c>
      <c r="S67" s="693">
        <v>120</v>
      </c>
      <c r="T67" s="695">
        <v>147</v>
      </c>
      <c r="U67" s="395"/>
      <c r="V67" s="395"/>
      <c r="W67" s="148"/>
      <c r="X67" s="148"/>
      <c r="Y67" s="148"/>
    </row>
    <row r="68" spans="3:26" ht="13.5" thickBot="1" x14ac:dyDescent="0.25">
      <c r="C68" s="20"/>
      <c r="D68" s="73" t="s">
        <v>54</v>
      </c>
      <c r="E68" s="74"/>
      <c r="F68" s="74"/>
      <c r="G68" s="74"/>
      <c r="H68" s="74"/>
      <c r="I68" s="74"/>
      <c r="J68" s="237"/>
      <c r="K68" s="237"/>
      <c r="L68" s="237"/>
      <c r="M68" s="237"/>
      <c r="N68" s="237"/>
      <c r="O68" s="237"/>
      <c r="P68" s="237"/>
      <c r="Q68" s="542"/>
      <c r="R68" s="293"/>
      <c r="S68" s="293"/>
      <c r="T68" s="288"/>
      <c r="U68" s="148"/>
      <c r="V68" s="148"/>
      <c r="W68" s="148"/>
      <c r="X68" s="148"/>
      <c r="Y68" s="148"/>
    </row>
    <row r="69" spans="3:26" ht="13.5" thickBot="1" x14ac:dyDescent="0.25">
      <c r="C69" s="20"/>
      <c r="D69" s="76"/>
      <c r="E69" s="77" t="s">
        <v>52</v>
      </c>
      <c r="F69" s="77"/>
      <c r="G69" s="77"/>
      <c r="H69" s="78"/>
      <c r="I69" s="79"/>
      <c r="J69" s="325">
        <v>106816</v>
      </c>
      <c r="K69" s="325">
        <v>101055</v>
      </c>
      <c r="L69" s="325">
        <v>90076</v>
      </c>
      <c r="M69" s="325">
        <v>83822</v>
      </c>
      <c r="N69" s="325">
        <v>78385</v>
      </c>
      <c r="O69" s="325">
        <v>78602</v>
      </c>
      <c r="P69" s="325">
        <v>78056</v>
      </c>
      <c r="Q69" s="212">
        <v>79477</v>
      </c>
      <c r="R69" s="212">
        <v>84462</v>
      </c>
      <c r="S69" s="212">
        <v>90012</v>
      </c>
      <c r="T69" s="534" t="s">
        <v>41</v>
      </c>
      <c r="U69" s="148"/>
      <c r="V69" s="395"/>
      <c r="W69" s="148"/>
      <c r="X69" s="148"/>
      <c r="Y69" s="148"/>
      <c r="Z69" s="148"/>
    </row>
    <row r="70" spans="3:26" x14ac:dyDescent="0.2">
      <c r="C70" s="20"/>
      <c r="D70" s="57"/>
      <c r="E70" s="813" t="s">
        <v>42</v>
      </c>
      <c r="F70" s="62" t="s">
        <v>43</v>
      </c>
      <c r="G70" s="63"/>
      <c r="H70" s="64"/>
      <c r="I70" s="65"/>
      <c r="J70" s="326">
        <v>91041</v>
      </c>
      <c r="K70" s="326">
        <v>86542</v>
      </c>
      <c r="L70" s="326">
        <v>77714</v>
      </c>
      <c r="M70" s="326">
        <v>72296</v>
      </c>
      <c r="N70" s="326">
        <v>67275</v>
      </c>
      <c r="O70" s="326">
        <v>67115</v>
      </c>
      <c r="P70" s="326">
        <v>66152</v>
      </c>
      <c r="Q70" s="233">
        <v>67320</v>
      </c>
      <c r="R70" s="233">
        <v>71251</v>
      </c>
      <c r="S70" s="233">
        <v>75689</v>
      </c>
      <c r="T70" s="535" t="s">
        <v>41</v>
      </c>
      <c r="U70" s="395"/>
      <c r="V70" s="395"/>
      <c r="W70" s="148"/>
      <c r="X70" s="148"/>
      <c r="Y70" s="148"/>
    </row>
    <row r="71" spans="3:26" x14ac:dyDescent="0.2">
      <c r="C71" s="20"/>
      <c r="D71" s="58"/>
      <c r="E71" s="823"/>
      <c r="F71" s="808" t="s">
        <v>42</v>
      </c>
      <c r="G71" s="33" t="s">
        <v>44</v>
      </c>
      <c r="H71" s="34"/>
      <c r="I71" s="35"/>
      <c r="J71" s="327">
        <v>269</v>
      </c>
      <c r="K71" s="327">
        <v>248</v>
      </c>
      <c r="L71" s="327">
        <v>291</v>
      </c>
      <c r="M71" s="327">
        <v>240</v>
      </c>
      <c r="N71" s="327">
        <v>201</v>
      </c>
      <c r="O71" s="327">
        <v>203</v>
      </c>
      <c r="P71" s="327">
        <v>197</v>
      </c>
      <c r="Q71" s="234">
        <v>188</v>
      </c>
      <c r="R71" s="234">
        <v>200</v>
      </c>
      <c r="S71" s="234">
        <v>200</v>
      </c>
      <c r="T71" s="536" t="s">
        <v>41</v>
      </c>
      <c r="U71" s="395"/>
      <c r="V71" s="395"/>
      <c r="W71" s="148"/>
      <c r="X71" s="148"/>
      <c r="Y71" s="148"/>
    </row>
    <row r="72" spans="3:26" x14ac:dyDescent="0.2">
      <c r="C72" s="20"/>
      <c r="D72" s="58"/>
      <c r="E72" s="823"/>
      <c r="F72" s="809"/>
      <c r="G72" s="27" t="s">
        <v>45</v>
      </c>
      <c r="H72" s="28"/>
      <c r="I72" s="29"/>
      <c r="J72" s="327">
        <v>637</v>
      </c>
      <c r="K72" s="327">
        <v>570</v>
      </c>
      <c r="L72" s="327">
        <v>548</v>
      </c>
      <c r="M72" s="327">
        <v>547</v>
      </c>
      <c r="N72" s="327">
        <v>526</v>
      </c>
      <c r="O72" s="327">
        <v>523</v>
      </c>
      <c r="P72" s="327">
        <v>550</v>
      </c>
      <c r="Q72" s="234">
        <v>570</v>
      </c>
      <c r="R72" s="234">
        <v>561</v>
      </c>
      <c r="S72" s="234">
        <v>616</v>
      </c>
      <c r="T72" s="536" t="s">
        <v>41</v>
      </c>
      <c r="U72" s="395"/>
      <c r="V72" s="395"/>
      <c r="W72" s="148"/>
      <c r="X72" s="148"/>
      <c r="Y72" s="148"/>
    </row>
    <row r="73" spans="3:26" x14ac:dyDescent="0.2">
      <c r="C73" s="20"/>
      <c r="D73" s="58"/>
      <c r="E73" s="823"/>
      <c r="F73" s="809"/>
      <c r="G73" s="144" t="s">
        <v>46</v>
      </c>
      <c r="H73" s="28"/>
      <c r="I73" s="29"/>
      <c r="J73" s="328">
        <v>89837</v>
      </c>
      <c r="K73" s="328">
        <v>85494</v>
      </c>
      <c r="L73" s="328">
        <v>76598</v>
      </c>
      <c r="M73" s="328">
        <v>71238</v>
      </c>
      <c r="N73" s="328">
        <v>66260</v>
      </c>
      <c r="O73" s="328">
        <v>66079</v>
      </c>
      <c r="P73" s="328">
        <v>65064</v>
      </c>
      <c r="Q73" s="235">
        <v>66231</v>
      </c>
      <c r="R73" s="235">
        <v>70074</v>
      </c>
      <c r="S73" s="235">
        <v>74422</v>
      </c>
      <c r="T73" s="537" t="s">
        <v>41</v>
      </c>
      <c r="U73" s="395"/>
      <c r="V73" s="395"/>
      <c r="W73" s="148"/>
      <c r="X73" s="148"/>
      <c r="Y73" s="148"/>
    </row>
    <row r="74" spans="3:26" x14ac:dyDescent="0.2">
      <c r="C74" s="20"/>
      <c r="D74" s="58"/>
      <c r="E74" s="823"/>
      <c r="F74" s="825"/>
      <c r="G74" s="140" t="s">
        <v>47</v>
      </c>
      <c r="H74" s="141"/>
      <c r="I74" s="142"/>
      <c r="J74" s="263">
        <v>298</v>
      </c>
      <c r="K74" s="263">
        <v>230</v>
      </c>
      <c r="L74" s="263">
        <v>277</v>
      </c>
      <c r="M74" s="263">
        <v>271</v>
      </c>
      <c r="N74" s="263">
        <v>288</v>
      </c>
      <c r="O74" s="263">
        <v>310</v>
      </c>
      <c r="P74" s="263">
        <v>341</v>
      </c>
      <c r="Q74" s="272">
        <v>331</v>
      </c>
      <c r="R74" s="272">
        <v>416</v>
      </c>
      <c r="S74" s="272">
        <v>451</v>
      </c>
      <c r="T74" s="563" t="s">
        <v>41</v>
      </c>
      <c r="U74" s="395"/>
      <c r="V74" s="395"/>
      <c r="W74" s="148"/>
      <c r="X74" s="148"/>
      <c r="Y74" s="148"/>
    </row>
    <row r="75" spans="3:26" x14ac:dyDescent="0.2">
      <c r="C75" s="20"/>
      <c r="D75" s="58"/>
      <c r="E75" s="823"/>
      <c r="F75" s="68" t="s">
        <v>48</v>
      </c>
      <c r="G75" s="69"/>
      <c r="H75" s="70"/>
      <c r="I75" s="71"/>
      <c r="J75" s="403">
        <v>15775</v>
      </c>
      <c r="K75" s="403">
        <v>14513</v>
      </c>
      <c r="L75" s="403">
        <v>12362</v>
      </c>
      <c r="M75" s="403">
        <v>11526</v>
      </c>
      <c r="N75" s="403">
        <v>11110</v>
      </c>
      <c r="O75" s="403">
        <v>11487</v>
      </c>
      <c r="P75" s="403">
        <v>11904</v>
      </c>
      <c r="Q75" s="543">
        <v>12157</v>
      </c>
      <c r="R75" s="543">
        <v>13211</v>
      </c>
      <c r="S75" s="543">
        <v>14323</v>
      </c>
      <c r="T75" s="696" t="s">
        <v>41</v>
      </c>
      <c r="U75" s="395"/>
      <c r="V75" s="395"/>
      <c r="W75" s="148"/>
      <c r="X75" s="148"/>
      <c r="Y75" s="148"/>
    </row>
    <row r="76" spans="3:26" x14ac:dyDescent="0.2">
      <c r="C76" s="20"/>
      <c r="D76" s="58"/>
      <c r="E76" s="823"/>
      <c r="F76" s="808" t="s">
        <v>42</v>
      </c>
      <c r="G76" s="33" t="s">
        <v>259</v>
      </c>
      <c r="H76" s="34"/>
      <c r="I76" s="35"/>
      <c r="J76" s="254">
        <v>14158</v>
      </c>
      <c r="K76" s="254">
        <v>13028</v>
      </c>
      <c r="L76" s="254">
        <v>10863</v>
      </c>
      <c r="M76" s="254">
        <v>10089</v>
      </c>
      <c r="N76" s="254">
        <v>9555</v>
      </c>
      <c r="O76" s="254">
        <v>9923</v>
      </c>
      <c r="P76" s="254">
        <v>10314</v>
      </c>
      <c r="Q76" s="269">
        <v>10613</v>
      </c>
      <c r="R76" s="269">
        <v>11598</v>
      </c>
      <c r="S76" s="269">
        <v>12585</v>
      </c>
      <c r="T76" s="561" t="s">
        <v>41</v>
      </c>
      <c r="U76" s="395"/>
      <c r="V76" s="395"/>
      <c r="W76" s="148"/>
      <c r="X76" s="148"/>
      <c r="Y76" s="148"/>
    </row>
    <row r="77" spans="3:26" ht="13.5" thickBot="1" x14ac:dyDescent="0.25">
      <c r="C77" s="20"/>
      <c r="D77" s="58"/>
      <c r="E77" s="824"/>
      <c r="F77" s="822"/>
      <c r="G77" s="111" t="s">
        <v>49</v>
      </c>
      <c r="H77" s="112"/>
      <c r="I77" s="113"/>
      <c r="J77" s="694">
        <v>1617</v>
      </c>
      <c r="K77" s="694">
        <v>1485</v>
      </c>
      <c r="L77" s="694">
        <v>1499</v>
      </c>
      <c r="M77" s="694">
        <v>1437</v>
      </c>
      <c r="N77" s="694">
        <v>1555</v>
      </c>
      <c r="O77" s="694">
        <v>1564</v>
      </c>
      <c r="P77" s="694">
        <v>1590</v>
      </c>
      <c r="Q77" s="693">
        <v>1544</v>
      </c>
      <c r="R77" s="693">
        <v>1613</v>
      </c>
      <c r="S77" s="693">
        <v>1738</v>
      </c>
      <c r="T77" s="695" t="s">
        <v>41</v>
      </c>
      <c r="U77" s="395"/>
      <c r="V77" s="395"/>
      <c r="W77" s="148"/>
      <c r="X77" s="148"/>
      <c r="Y77" s="148"/>
    </row>
    <row r="78" spans="3:26" ht="13.5" thickBot="1" x14ac:dyDescent="0.25">
      <c r="C78" s="20"/>
      <c r="D78" s="76"/>
      <c r="E78" s="77" t="s">
        <v>83</v>
      </c>
      <c r="F78" s="77"/>
      <c r="G78" s="77"/>
      <c r="H78" s="78"/>
      <c r="I78" s="79"/>
      <c r="J78" s="325">
        <v>100724</v>
      </c>
      <c r="K78" s="325">
        <v>95588</v>
      </c>
      <c r="L78" s="325">
        <v>85454</v>
      </c>
      <c r="M78" s="325">
        <v>79619</v>
      </c>
      <c r="N78" s="325">
        <v>74303</v>
      </c>
      <c r="O78" s="325">
        <v>74363</v>
      </c>
      <c r="P78" s="325">
        <v>74271</v>
      </c>
      <c r="Q78" s="212">
        <v>75432</v>
      </c>
      <c r="R78" s="212">
        <v>80350</v>
      </c>
      <c r="S78" s="212">
        <v>85489</v>
      </c>
      <c r="T78" s="534" t="s">
        <v>41</v>
      </c>
      <c r="U78" s="148"/>
      <c r="V78" s="395"/>
      <c r="W78" s="148"/>
      <c r="X78" s="148"/>
      <c r="Y78" s="148"/>
      <c r="Z78" s="148"/>
    </row>
    <row r="79" spans="3:26" x14ac:dyDescent="0.2">
      <c r="C79" s="20"/>
      <c r="D79" s="57"/>
      <c r="E79" s="813" t="s">
        <v>42</v>
      </c>
      <c r="F79" s="62" t="s">
        <v>43</v>
      </c>
      <c r="G79" s="63"/>
      <c r="H79" s="64"/>
      <c r="I79" s="65"/>
      <c r="J79" s="326">
        <v>87646</v>
      </c>
      <c r="K79" s="326">
        <v>83444</v>
      </c>
      <c r="L79" s="326">
        <v>75173</v>
      </c>
      <c r="M79" s="326">
        <v>70144</v>
      </c>
      <c r="N79" s="326">
        <v>65288</v>
      </c>
      <c r="O79" s="326">
        <v>65162</v>
      </c>
      <c r="P79" s="326">
        <v>64545</v>
      </c>
      <c r="Q79" s="233">
        <v>65493</v>
      </c>
      <c r="R79" s="233">
        <v>69655</v>
      </c>
      <c r="S79" s="233">
        <v>73904</v>
      </c>
      <c r="T79" s="535" t="s">
        <v>41</v>
      </c>
      <c r="U79" s="395"/>
      <c r="V79" s="395"/>
      <c r="W79" s="148"/>
      <c r="X79" s="148"/>
      <c r="Y79" s="148"/>
    </row>
    <row r="80" spans="3:26" x14ac:dyDescent="0.2">
      <c r="C80" s="20"/>
      <c r="D80" s="58"/>
      <c r="E80" s="823"/>
      <c r="F80" s="808" t="s">
        <v>42</v>
      </c>
      <c r="G80" s="33" t="s">
        <v>44</v>
      </c>
      <c r="H80" s="34"/>
      <c r="I80" s="35"/>
      <c r="J80" s="327">
        <v>269</v>
      </c>
      <c r="K80" s="327">
        <v>248</v>
      </c>
      <c r="L80" s="327">
        <v>291</v>
      </c>
      <c r="M80" s="327">
        <v>240</v>
      </c>
      <c r="N80" s="327">
        <v>201</v>
      </c>
      <c r="O80" s="327">
        <v>203</v>
      </c>
      <c r="P80" s="327">
        <v>197</v>
      </c>
      <c r="Q80" s="234">
        <v>188</v>
      </c>
      <c r="R80" s="234">
        <v>200</v>
      </c>
      <c r="S80" s="234">
        <v>200</v>
      </c>
      <c r="T80" s="536" t="s">
        <v>41</v>
      </c>
      <c r="U80" s="395"/>
      <c r="V80" s="395"/>
      <c r="W80" s="148"/>
      <c r="X80" s="148"/>
      <c r="Y80" s="148"/>
    </row>
    <row r="81" spans="3:26" x14ac:dyDescent="0.2">
      <c r="C81" s="20"/>
      <c r="D81" s="58"/>
      <c r="E81" s="823"/>
      <c r="F81" s="809"/>
      <c r="G81" s="27" t="s">
        <v>45</v>
      </c>
      <c r="H81" s="28"/>
      <c r="I81" s="29"/>
      <c r="J81" s="327">
        <v>637</v>
      </c>
      <c r="K81" s="327">
        <v>570</v>
      </c>
      <c r="L81" s="327">
        <v>539</v>
      </c>
      <c r="M81" s="327">
        <v>547</v>
      </c>
      <c r="N81" s="327">
        <v>526</v>
      </c>
      <c r="O81" s="327">
        <v>518</v>
      </c>
      <c r="P81" s="327">
        <v>548</v>
      </c>
      <c r="Q81" s="234">
        <v>568</v>
      </c>
      <c r="R81" s="234">
        <v>543</v>
      </c>
      <c r="S81" s="234">
        <v>591</v>
      </c>
      <c r="T81" s="536" t="s">
        <v>41</v>
      </c>
      <c r="U81" s="395"/>
      <c r="V81" s="395"/>
      <c r="W81" s="148"/>
      <c r="X81" s="148"/>
      <c r="Y81" s="148"/>
    </row>
    <row r="82" spans="3:26" x14ac:dyDescent="0.2">
      <c r="C82" s="20"/>
      <c r="D82" s="58"/>
      <c r="E82" s="823"/>
      <c r="F82" s="809"/>
      <c r="G82" s="144" t="s">
        <v>46</v>
      </c>
      <c r="H82" s="28"/>
      <c r="I82" s="29"/>
      <c r="J82" s="328">
        <v>86563</v>
      </c>
      <c r="K82" s="328">
        <v>82453</v>
      </c>
      <c r="L82" s="328">
        <v>74174</v>
      </c>
      <c r="M82" s="328">
        <v>69221</v>
      </c>
      <c r="N82" s="328">
        <v>64422</v>
      </c>
      <c r="O82" s="328">
        <v>64309</v>
      </c>
      <c r="P82" s="328">
        <v>63643</v>
      </c>
      <c r="Q82" s="235">
        <v>64594</v>
      </c>
      <c r="R82" s="235">
        <v>68696</v>
      </c>
      <c r="S82" s="235">
        <v>72839</v>
      </c>
      <c r="T82" s="537" t="s">
        <v>41</v>
      </c>
      <c r="U82" s="395"/>
      <c r="V82" s="395"/>
      <c r="W82" s="148"/>
      <c r="X82" s="148"/>
      <c r="Y82" s="148"/>
    </row>
    <row r="83" spans="3:26" x14ac:dyDescent="0.2">
      <c r="C83" s="20"/>
      <c r="D83" s="58"/>
      <c r="E83" s="823"/>
      <c r="F83" s="825"/>
      <c r="G83" s="140" t="s">
        <v>47</v>
      </c>
      <c r="H83" s="141"/>
      <c r="I83" s="142"/>
      <c r="J83" s="263">
        <v>177</v>
      </c>
      <c r="K83" s="263">
        <v>173</v>
      </c>
      <c r="L83" s="263">
        <v>169</v>
      </c>
      <c r="M83" s="263">
        <v>136</v>
      </c>
      <c r="N83" s="263">
        <v>139</v>
      </c>
      <c r="O83" s="263">
        <v>132</v>
      </c>
      <c r="P83" s="263">
        <v>157</v>
      </c>
      <c r="Q83" s="272">
        <v>143</v>
      </c>
      <c r="R83" s="272">
        <v>216</v>
      </c>
      <c r="S83" s="272">
        <v>274</v>
      </c>
      <c r="T83" s="563" t="s">
        <v>41</v>
      </c>
      <c r="U83" s="395"/>
      <c r="V83" s="395"/>
      <c r="W83" s="148"/>
      <c r="X83" s="148"/>
      <c r="Y83" s="148"/>
    </row>
    <row r="84" spans="3:26" x14ac:dyDescent="0.2">
      <c r="C84" s="20"/>
      <c r="D84" s="58"/>
      <c r="E84" s="823"/>
      <c r="F84" s="68" t="s">
        <v>48</v>
      </c>
      <c r="G84" s="69"/>
      <c r="H84" s="70"/>
      <c r="I84" s="71"/>
      <c r="J84" s="403">
        <v>13078</v>
      </c>
      <c r="K84" s="403">
        <v>12144</v>
      </c>
      <c r="L84" s="403">
        <v>10281</v>
      </c>
      <c r="M84" s="403">
        <v>9475</v>
      </c>
      <c r="N84" s="403">
        <v>9015</v>
      </c>
      <c r="O84" s="403">
        <v>9201</v>
      </c>
      <c r="P84" s="403">
        <v>9726</v>
      </c>
      <c r="Q84" s="543">
        <v>9939</v>
      </c>
      <c r="R84" s="543">
        <v>10695</v>
      </c>
      <c r="S84" s="543">
        <v>11585</v>
      </c>
      <c r="T84" s="696" t="s">
        <v>41</v>
      </c>
      <c r="U84" s="395"/>
      <c r="V84" s="395"/>
      <c r="W84" s="148"/>
      <c r="X84" s="148"/>
      <c r="Y84" s="148"/>
    </row>
    <row r="85" spans="3:26" x14ac:dyDescent="0.2">
      <c r="C85" s="20"/>
      <c r="D85" s="58"/>
      <c r="E85" s="823"/>
      <c r="F85" s="808" t="s">
        <v>42</v>
      </c>
      <c r="G85" s="33" t="s">
        <v>259</v>
      </c>
      <c r="H85" s="34"/>
      <c r="I85" s="35"/>
      <c r="J85" s="254">
        <v>11469</v>
      </c>
      <c r="K85" s="254">
        <v>10697</v>
      </c>
      <c r="L85" s="254">
        <v>8837</v>
      </c>
      <c r="M85" s="254">
        <v>8095</v>
      </c>
      <c r="N85" s="254">
        <v>7545</v>
      </c>
      <c r="O85" s="254">
        <v>7779</v>
      </c>
      <c r="P85" s="254">
        <v>8198</v>
      </c>
      <c r="Q85" s="269">
        <v>8504</v>
      </c>
      <c r="R85" s="269">
        <v>9158</v>
      </c>
      <c r="S85" s="269">
        <v>9949</v>
      </c>
      <c r="T85" s="561" t="s">
        <v>41</v>
      </c>
      <c r="U85" s="395"/>
      <c r="V85" s="395"/>
      <c r="W85" s="148"/>
      <c r="X85" s="148"/>
      <c r="Y85" s="148"/>
    </row>
    <row r="86" spans="3:26" ht="13.5" thickBot="1" x14ac:dyDescent="0.25">
      <c r="C86" s="20"/>
      <c r="D86" s="58"/>
      <c r="E86" s="824"/>
      <c r="F86" s="822"/>
      <c r="G86" s="111" t="s">
        <v>49</v>
      </c>
      <c r="H86" s="112"/>
      <c r="I86" s="113"/>
      <c r="J86" s="694">
        <v>1609</v>
      </c>
      <c r="K86" s="694">
        <v>1447</v>
      </c>
      <c r="L86" s="694">
        <v>1444</v>
      </c>
      <c r="M86" s="694">
        <v>1380</v>
      </c>
      <c r="N86" s="694">
        <v>1470</v>
      </c>
      <c r="O86" s="694">
        <v>1422</v>
      </c>
      <c r="P86" s="694">
        <v>1528</v>
      </c>
      <c r="Q86" s="693">
        <v>1435</v>
      </c>
      <c r="R86" s="693">
        <v>1537</v>
      </c>
      <c r="S86" s="693">
        <v>1636</v>
      </c>
      <c r="T86" s="695" t="s">
        <v>41</v>
      </c>
      <c r="U86" s="395"/>
      <c r="V86" s="395"/>
      <c r="W86" s="148"/>
      <c r="X86" s="148"/>
      <c r="Y86" s="148"/>
    </row>
    <row r="87" spans="3:26" ht="13.5" thickBot="1" x14ac:dyDescent="0.25">
      <c r="C87" s="20"/>
      <c r="D87" s="76"/>
      <c r="E87" s="77" t="s">
        <v>84</v>
      </c>
      <c r="F87" s="77"/>
      <c r="G87" s="77"/>
      <c r="H87" s="78"/>
      <c r="I87" s="79"/>
      <c r="J87" s="325">
        <v>6092</v>
      </c>
      <c r="K87" s="325">
        <v>5467</v>
      </c>
      <c r="L87" s="325">
        <v>4622</v>
      </c>
      <c r="M87" s="325">
        <v>4203</v>
      </c>
      <c r="N87" s="325">
        <v>4082</v>
      </c>
      <c r="O87" s="325">
        <v>4239</v>
      </c>
      <c r="P87" s="325">
        <v>3785</v>
      </c>
      <c r="Q87" s="212">
        <v>4045</v>
      </c>
      <c r="R87" s="212">
        <v>4112</v>
      </c>
      <c r="S87" s="212">
        <v>4523</v>
      </c>
      <c r="T87" s="534" t="s">
        <v>41</v>
      </c>
      <c r="U87" s="148"/>
      <c r="V87" s="395"/>
      <c r="W87" s="148"/>
      <c r="X87" s="148"/>
      <c r="Y87" s="148"/>
      <c r="Z87" s="148"/>
    </row>
    <row r="88" spans="3:26" x14ac:dyDescent="0.2">
      <c r="C88" s="20"/>
      <c r="D88" s="57"/>
      <c r="E88" s="813" t="s">
        <v>42</v>
      </c>
      <c r="F88" s="62" t="s">
        <v>43</v>
      </c>
      <c r="G88" s="63"/>
      <c r="H88" s="64"/>
      <c r="I88" s="65"/>
      <c r="J88" s="326">
        <v>3395</v>
      </c>
      <c r="K88" s="326">
        <v>3098</v>
      </c>
      <c r="L88" s="326">
        <v>2541</v>
      </c>
      <c r="M88" s="326">
        <v>2152</v>
      </c>
      <c r="N88" s="326">
        <v>1987</v>
      </c>
      <c r="O88" s="326">
        <v>1953</v>
      </c>
      <c r="P88" s="326">
        <v>1607</v>
      </c>
      <c r="Q88" s="233">
        <v>1827</v>
      </c>
      <c r="R88" s="233">
        <v>1596</v>
      </c>
      <c r="S88" s="233">
        <v>1785</v>
      </c>
      <c r="T88" s="535" t="s">
        <v>41</v>
      </c>
      <c r="U88" s="395"/>
      <c r="V88" s="395"/>
      <c r="W88" s="148"/>
      <c r="X88" s="148"/>
      <c r="Y88" s="148"/>
    </row>
    <row r="89" spans="3:26" x14ac:dyDescent="0.2">
      <c r="C89" s="20"/>
      <c r="D89" s="58"/>
      <c r="E89" s="823"/>
      <c r="F89" s="808" t="s">
        <v>42</v>
      </c>
      <c r="G89" s="33" t="s">
        <v>44</v>
      </c>
      <c r="H89" s="34"/>
      <c r="I89" s="35"/>
      <c r="J89" s="327">
        <v>0</v>
      </c>
      <c r="K89" s="327">
        <v>0</v>
      </c>
      <c r="L89" s="327">
        <v>0</v>
      </c>
      <c r="M89" s="327">
        <v>0</v>
      </c>
      <c r="N89" s="327">
        <v>0</v>
      </c>
      <c r="O89" s="327">
        <v>0</v>
      </c>
      <c r="P89" s="327">
        <v>0</v>
      </c>
      <c r="Q89" s="234">
        <v>0</v>
      </c>
      <c r="R89" s="234">
        <v>0</v>
      </c>
      <c r="S89" s="234">
        <v>0</v>
      </c>
      <c r="T89" s="536" t="s">
        <v>41</v>
      </c>
      <c r="U89" s="395"/>
      <c r="V89" s="395"/>
      <c r="W89" s="148"/>
      <c r="X89" s="148"/>
      <c r="Y89" s="148"/>
    </row>
    <row r="90" spans="3:26" x14ac:dyDescent="0.2">
      <c r="C90" s="20"/>
      <c r="D90" s="58"/>
      <c r="E90" s="823"/>
      <c r="F90" s="809"/>
      <c r="G90" s="27" t="s">
        <v>45</v>
      </c>
      <c r="H90" s="28"/>
      <c r="I90" s="29"/>
      <c r="J90" s="327">
        <v>0</v>
      </c>
      <c r="K90" s="327">
        <v>0</v>
      </c>
      <c r="L90" s="327">
        <v>9</v>
      </c>
      <c r="M90" s="327">
        <v>0</v>
      </c>
      <c r="N90" s="327">
        <v>0</v>
      </c>
      <c r="O90" s="327">
        <v>5</v>
      </c>
      <c r="P90" s="327">
        <v>2</v>
      </c>
      <c r="Q90" s="234">
        <v>2</v>
      </c>
      <c r="R90" s="234">
        <v>18</v>
      </c>
      <c r="S90" s="234">
        <v>25</v>
      </c>
      <c r="T90" s="536" t="s">
        <v>41</v>
      </c>
      <c r="U90" s="395"/>
      <c r="V90" s="395"/>
      <c r="W90" s="148"/>
      <c r="X90" s="148"/>
      <c r="Y90" s="148"/>
    </row>
    <row r="91" spans="3:26" x14ac:dyDescent="0.2">
      <c r="C91" s="20"/>
      <c r="D91" s="58"/>
      <c r="E91" s="823"/>
      <c r="F91" s="809"/>
      <c r="G91" s="144" t="s">
        <v>46</v>
      </c>
      <c r="H91" s="28"/>
      <c r="I91" s="29"/>
      <c r="J91" s="328">
        <v>3274</v>
      </c>
      <c r="K91" s="328">
        <v>3041</v>
      </c>
      <c r="L91" s="328">
        <v>2424</v>
      </c>
      <c r="M91" s="328">
        <v>2017</v>
      </c>
      <c r="N91" s="328">
        <v>1838</v>
      </c>
      <c r="O91" s="328">
        <v>1770</v>
      </c>
      <c r="P91" s="328">
        <v>1421</v>
      </c>
      <c r="Q91" s="235">
        <v>1637</v>
      </c>
      <c r="R91" s="235">
        <v>1378</v>
      </c>
      <c r="S91" s="235">
        <v>1583</v>
      </c>
      <c r="T91" s="537" t="s">
        <v>41</v>
      </c>
      <c r="U91" s="395"/>
      <c r="V91" s="395"/>
      <c r="W91" s="148"/>
      <c r="X91" s="148"/>
      <c r="Y91" s="148"/>
    </row>
    <row r="92" spans="3:26" x14ac:dyDescent="0.2">
      <c r="C92" s="20"/>
      <c r="D92" s="58"/>
      <c r="E92" s="823"/>
      <c r="F92" s="825"/>
      <c r="G92" s="140" t="s">
        <v>47</v>
      </c>
      <c r="H92" s="141"/>
      <c r="I92" s="142"/>
      <c r="J92" s="263">
        <v>121</v>
      </c>
      <c r="K92" s="263">
        <v>57</v>
      </c>
      <c r="L92" s="263">
        <v>108</v>
      </c>
      <c r="M92" s="263">
        <v>135</v>
      </c>
      <c r="N92" s="263">
        <v>149</v>
      </c>
      <c r="O92" s="263">
        <v>178</v>
      </c>
      <c r="P92" s="263">
        <v>184</v>
      </c>
      <c r="Q92" s="272">
        <v>188</v>
      </c>
      <c r="R92" s="272">
        <v>200</v>
      </c>
      <c r="S92" s="272">
        <v>177</v>
      </c>
      <c r="T92" s="563" t="s">
        <v>41</v>
      </c>
      <c r="U92" s="395"/>
      <c r="V92" s="395"/>
      <c r="W92" s="148"/>
      <c r="X92" s="148"/>
      <c r="Y92" s="148"/>
    </row>
    <row r="93" spans="3:26" x14ac:dyDescent="0.2">
      <c r="C93" s="20"/>
      <c r="D93" s="58"/>
      <c r="E93" s="823"/>
      <c r="F93" s="68" t="s">
        <v>48</v>
      </c>
      <c r="G93" s="69"/>
      <c r="H93" s="70"/>
      <c r="I93" s="71"/>
      <c r="J93" s="403">
        <v>2697</v>
      </c>
      <c r="K93" s="403">
        <v>2369</v>
      </c>
      <c r="L93" s="403">
        <v>2081</v>
      </c>
      <c r="M93" s="403">
        <v>2051</v>
      </c>
      <c r="N93" s="403">
        <v>2095</v>
      </c>
      <c r="O93" s="403">
        <v>2286</v>
      </c>
      <c r="P93" s="403">
        <v>2178</v>
      </c>
      <c r="Q93" s="543">
        <v>2218</v>
      </c>
      <c r="R93" s="543">
        <v>2516</v>
      </c>
      <c r="S93" s="543">
        <v>2738</v>
      </c>
      <c r="T93" s="696" t="s">
        <v>41</v>
      </c>
      <c r="U93" s="395"/>
      <c r="V93" s="395"/>
      <c r="W93" s="148"/>
      <c r="X93" s="148"/>
      <c r="Y93" s="148"/>
    </row>
    <row r="94" spans="3:26" x14ac:dyDescent="0.2">
      <c r="C94" s="20"/>
      <c r="D94" s="58"/>
      <c r="E94" s="823"/>
      <c r="F94" s="808" t="s">
        <v>42</v>
      </c>
      <c r="G94" s="33" t="s">
        <v>259</v>
      </c>
      <c r="H94" s="34"/>
      <c r="I94" s="35"/>
      <c r="J94" s="254">
        <v>2689</v>
      </c>
      <c r="K94" s="254">
        <v>2331</v>
      </c>
      <c r="L94" s="254">
        <v>2026</v>
      </c>
      <c r="M94" s="254">
        <v>1994</v>
      </c>
      <c r="N94" s="254">
        <v>2010</v>
      </c>
      <c r="O94" s="254">
        <v>2144</v>
      </c>
      <c r="P94" s="254">
        <v>2116</v>
      </c>
      <c r="Q94" s="269">
        <v>2109</v>
      </c>
      <c r="R94" s="269">
        <v>2440</v>
      </c>
      <c r="S94" s="269">
        <v>2636</v>
      </c>
      <c r="T94" s="561" t="s">
        <v>41</v>
      </c>
      <c r="U94" s="395"/>
      <c r="V94" s="395"/>
      <c r="W94" s="148"/>
      <c r="X94" s="148"/>
      <c r="Y94" s="148"/>
    </row>
    <row r="95" spans="3:26" ht="13.5" thickBot="1" x14ac:dyDescent="0.25">
      <c r="C95" s="20"/>
      <c r="D95" s="58"/>
      <c r="E95" s="824"/>
      <c r="F95" s="822"/>
      <c r="G95" s="111" t="s">
        <v>49</v>
      </c>
      <c r="H95" s="112"/>
      <c r="I95" s="113"/>
      <c r="J95" s="694">
        <v>8</v>
      </c>
      <c r="K95" s="694">
        <v>38</v>
      </c>
      <c r="L95" s="694">
        <v>55</v>
      </c>
      <c r="M95" s="694">
        <v>57</v>
      </c>
      <c r="N95" s="694">
        <v>85</v>
      </c>
      <c r="O95" s="694">
        <v>142</v>
      </c>
      <c r="P95" s="694">
        <v>62</v>
      </c>
      <c r="Q95" s="693">
        <v>109</v>
      </c>
      <c r="R95" s="693">
        <v>76</v>
      </c>
      <c r="S95" s="693">
        <v>102</v>
      </c>
      <c r="T95" s="695" t="s">
        <v>41</v>
      </c>
      <c r="U95" s="395"/>
      <c r="V95" s="395"/>
      <c r="W95" s="148"/>
      <c r="X95" s="148"/>
      <c r="Y95" s="148"/>
    </row>
    <row r="96" spans="3:26" ht="13.5" x14ac:dyDescent="0.25">
      <c r="D96" s="645" t="s">
        <v>67</v>
      </c>
      <c r="E96" s="52"/>
      <c r="F96" s="53"/>
      <c r="G96" s="53"/>
      <c r="H96" s="53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61" t="s">
        <v>251</v>
      </c>
    </row>
    <row r="97" spans="4:20" ht="13.9" customHeight="1" x14ac:dyDescent="0.2">
      <c r="D97" s="42"/>
      <c r="E97" s="794" t="s">
        <v>306</v>
      </c>
      <c r="F97" s="794"/>
      <c r="G97" s="794"/>
      <c r="H97" s="794"/>
      <c r="I97" s="794"/>
      <c r="J97" s="794"/>
      <c r="K97" s="794"/>
      <c r="L97" s="794"/>
      <c r="M97" s="794"/>
      <c r="N97" s="794"/>
      <c r="O97" s="794"/>
      <c r="P97" s="794"/>
      <c r="Q97" s="794"/>
      <c r="R97" s="794"/>
      <c r="S97" s="794"/>
      <c r="T97" s="794"/>
    </row>
    <row r="98" spans="4:20" x14ac:dyDescent="0.2"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</row>
    <row r="99" spans="4:20" x14ac:dyDescent="0.2"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</row>
    <row r="100" spans="4:20" x14ac:dyDescent="0.2"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</row>
  </sheetData>
  <mergeCells count="40">
    <mergeCell ref="T7:T10"/>
    <mergeCell ref="J7:J10"/>
    <mergeCell ref="M7:M10"/>
    <mergeCell ref="N7:N10"/>
    <mergeCell ref="L7:L10"/>
    <mergeCell ref="O7:O10"/>
    <mergeCell ref="P7:P10"/>
    <mergeCell ref="Q7:Q10"/>
    <mergeCell ref="R7:R10"/>
    <mergeCell ref="K7:K10"/>
    <mergeCell ref="S7:S10"/>
    <mergeCell ref="D7:I11"/>
    <mergeCell ref="E14:E21"/>
    <mergeCell ref="E23:E30"/>
    <mergeCell ref="F15:F18"/>
    <mergeCell ref="F24:F27"/>
    <mergeCell ref="F61:F64"/>
    <mergeCell ref="F71:F74"/>
    <mergeCell ref="F80:F83"/>
    <mergeCell ref="E32:E39"/>
    <mergeCell ref="E60:E67"/>
    <mergeCell ref="E51:E58"/>
    <mergeCell ref="E42:E49"/>
    <mergeCell ref="F33:F36"/>
    <mergeCell ref="E97:T97"/>
    <mergeCell ref="F20:F21"/>
    <mergeCell ref="F29:F30"/>
    <mergeCell ref="F38:F39"/>
    <mergeCell ref="F48:F49"/>
    <mergeCell ref="F57:F58"/>
    <mergeCell ref="F66:F67"/>
    <mergeCell ref="F76:F77"/>
    <mergeCell ref="F85:F86"/>
    <mergeCell ref="F94:F95"/>
    <mergeCell ref="E88:E95"/>
    <mergeCell ref="E70:E77"/>
    <mergeCell ref="E79:E86"/>
    <mergeCell ref="F43:F46"/>
    <mergeCell ref="F89:F92"/>
    <mergeCell ref="F52:F55"/>
  </mergeCells>
  <phoneticPr fontId="0" type="noConversion"/>
  <conditionalFormatting sqref="D6">
    <cfRule type="cellIs" dxfId="49" priority="2" stopIfTrue="1" operator="equal">
      <formula>"   sem poznámku, proč vývojová řada nezačíná jako obvykle - nebo červenou buňku vymazat"</formula>
    </cfRule>
  </conditionalFormatting>
  <conditionalFormatting sqref="G6">
    <cfRule type="expression" dxfId="48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33">
    <pageSetUpPr autoPageBreaks="0"/>
  </sheetPr>
  <dimension ref="B1:V86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155" hidden="1" customWidth="1"/>
    <col min="3" max="3" width="1.7109375" style="155" customWidth="1"/>
    <col min="4" max="4" width="1.140625" style="155" customWidth="1"/>
    <col min="5" max="5" width="2.140625" style="155" customWidth="1"/>
    <col min="6" max="6" width="1.7109375" style="155" customWidth="1"/>
    <col min="7" max="7" width="15.28515625" style="155" customWidth="1"/>
    <col min="8" max="8" width="16.5703125" style="155" customWidth="1"/>
    <col min="9" max="9" width="4.42578125" style="155" customWidth="1"/>
    <col min="10" max="20" width="8.140625" style="155" customWidth="1"/>
    <col min="21" max="16384" width="9.140625" style="155"/>
  </cols>
  <sheetData>
    <row r="1" spans="2:22" hidden="1" x14ac:dyDescent="0.2"/>
    <row r="2" spans="2:22" hidden="1" x14ac:dyDescent="0.2"/>
    <row r="3" spans="2:22" ht="9" customHeight="1" x14ac:dyDescent="0.2">
      <c r="C3" s="156"/>
    </row>
    <row r="4" spans="2:22" s="157" customFormat="1" ht="15.75" x14ac:dyDescent="0.2">
      <c r="D4" s="158" t="s">
        <v>142</v>
      </c>
      <c r="E4" s="159"/>
      <c r="F4" s="159"/>
      <c r="G4" s="159"/>
      <c r="H4" s="158" t="s">
        <v>156</v>
      </c>
      <c r="I4" s="158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</row>
    <row r="5" spans="2:22" s="157" customFormat="1" ht="15.75" x14ac:dyDescent="0.2">
      <c r="B5" s="244">
        <v>18</v>
      </c>
      <c r="D5" s="160" t="s">
        <v>318</v>
      </c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</row>
    <row r="6" spans="2:22" s="162" customFormat="1" ht="21" customHeight="1" thickBot="1" x14ac:dyDescent="0.25">
      <c r="D6" s="163"/>
      <c r="E6" s="164"/>
      <c r="F6" s="164"/>
      <c r="G6" s="164"/>
      <c r="H6" s="164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6"/>
    </row>
    <row r="7" spans="2:22" ht="6" customHeight="1" x14ac:dyDescent="0.2">
      <c r="C7" s="167"/>
      <c r="D7" s="834" t="s">
        <v>39</v>
      </c>
      <c r="E7" s="835"/>
      <c r="F7" s="835"/>
      <c r="G7" s="835"/>
      <c r="H7" s="835"/>
      <c r="I7" s="836"/>
      <c r="J7" s="831" t="s">
        <v>249</v>
      </c>
      <c r="K7" s="831" t="s">
        <v>255</v>
      </c>
      <c r="L7" s="831" t="s">
        <v>258</v>
      </c>
      <c r="M7" s="831" t="s">
        <v>262</v>
      </c>
      <c r="N7" s="831" t="s">
        <v>264</v>
      </c>
      <c r="O7" s="831" t="s">
        <v>272</v>
      </c>
      <c r="P7" s="831" t="s">
        <v>276</v>
      </c>
      <c r="Q7" s="831" t="s">
        <v>295</v>
      </c>
      <c r="R7" s="831" t="s">
        <v>296</v>
      </c>
      <c r="S7" s="831" t="s">
        <v>304</v>
      </c>
      <c r="T7" s="829" t="s">
        <v>313</v>
      </c>
    </row>
    <row r="8" spans="2:22" ht="6" customHeight="1" x14ac:dyDescent="0.2">
      <c r="C8" s="167"/>
      <c r="D8" s="837"/>
      <c r="E8" s="838"/>
      <c r="F8" s="838"/>
      <c r="G8" s="838"/>
      <c r="H8" s="838"/>
      <c r="I8" s="839"/>
      <c r="J8" s="832"/>
      <c r="K8" s="832"/>
      <c r="L8" s="832"/>
      <c r="M8" s="832"/>
      <c r="N8" s="832"/>
      <c r="O8" s="832"/>
      <c r="P8" s="832"/>
      <c r="Q8" s="832"/>
      <c r="R8" s="832"/>
      <c r="S8" s="832"/>
      <c r="T8" s="830"/>
    </row>
    <row r="9" spans="2:22" ht="6" customHeight="1" x14ac:dyDescent="0.2">
      <c r="C9" s="167"/>
      <c r="D9" s="837"/>
      <c r="E9" s="838"/>
      <c r="F9" s="838"/>
      <c r="G9" s="838"/>
      <c r="H9" s="838"/>
      <c r="I9" s="839"/>
      <c r="J9" s="832"/>
      <c r="K9" s="832"/>
      <c r="L9" s="832"/>
      <c r="M9" s="832"/>
      <c r="N9" s="832"/>
      <c r="O9" s="832"/>
      <c r="P9" s="832"/>
      <c r="Q9" s="832"/>
      <c r="R9" s="832"/>
      <c r="S9" s="832"/>
      <c r="T9" s="830"/>
    </row>
    <row r="10" spans="2:22" ht="6" customHeight="1" x14ac:dyDescent="0.2">
      <c r="C10" s="167"/>
      <c r="D10" s="837"/>
      <c r="E10" s="838"/>
      <c r="F10" s="838"/>
      <c r="G10" s="838"/>
      <c r="H10" s="838"/>
      <c r="I10" s="839"/>
      <c r="J10" s="832"/>
      <c r="K10" s="832"/>
      <c r="L10" s="832"/>
      <c r="M10" s="832"/>
      <c r="N10" s="832"/>
      <c r="O10" s="832"/>
      <c r="P10" s="832"/>
      <c r="Q10" s="832"/>
      <c r="R10" s="832"/>
      <c r="S10" s="832"/>
      <c r="T10" s="830"/>
    </row>
    <row r="11" spans="2:22" ht="15" customHeight="1" thickBot="1" x14ac:dyDescent="0.25">
      <c r="C11" s="167"/>
      <c r="D11" s="840"/>
      <c r="E11" s="841"/>
      <c r="F11" s="841"/>
      <c r="G11" s="841"/>
      <c r="H11" s="841"/>
      <c r="I11" s="842"/>
      <c r="J11" s="169"/>
      <c r="K11" s="169"/>
      <c r="L11" s="169"/>
      <c r="M11" s="169"/>
      <c r="N11" s="169"/>
      <c r="O11" s="169"/>
      <c r="P11" s="169"/>
      <c r="Q11" s="168"/>
      <c r="R11" s="168"/>
      <c r="S11" s="168"/>
      <c r="T11" s="544"/>
    </row>
    <row r="12" spans="2:22" ht="14.25" thickTop="1" thickBot="1" x14ac:dyDescent="0.25">
      <c r="C12" s="167"/>
      <c r="D12" s="73" t="s">
        <v>51</v>
      </c>
      <c r="E12" s="74"/>
      <c r="F12" s="74"/>
      <c r="G12" s="74"/>
      <c r="H12" s="74"/>
      <c r="I12" s="74"/>
      <c r="J12" s="75"/>
      <c r="K12" s="75"/>
      <c r="L12" s="75"/>
      <c r="M12" s="75"/>
      <c r="N12" s="75"/>
      <c r="O12" s="75"/>
      <c r="P12" s="75"/>
      <c r="Q12" s="541"/>
      <c r="R12" s="689"/>
      <c r="S12" s="689"/>
      <c r="T12" s="533"/>
    </row>
    <row r="13" spans="2:22" x14ac:dyDescent="0.2">
      <c r="C13" s="167"/>
      <c r="D13" s="170"/>
      <c r="E13" s="171" t="s">
        <v>52</v>
      </c>
      <c r="F13" s="171"/>
      <c r="G13" s="171"/>
      <c r="H13" s="172"/>
      <c r="I13" s="173"/>
      <c r="J13" s="321">
        <v>501220</v>
      </c>
      <c r="K13" s="321">
        <v>470754</v>
      </c>
      <c r="L13" s="321">
        <v>448792</v>
      </c>
      <c r="M13" s="321">
        <v>435542</v>
      </c>
      <c r="N13" s="321">
        <v>427107</v>
      </c>
      <c r="O13" s="321">
        <v>424849</v>
      </c>
      <c r="P13" s="321">
        <v>421535</v>
      </c>
      <c r="Q13" s="238">
        <v>420814</v>
      </c>
      <c r="R13" s="238">
        <v>423838</v>
      </c>
      <c r="S13" s="238">
        <v>432906</v>
      </c>
      <c r="T13" s="545">
        <v>446254</v>
      </c>
    </row>
    <row r="14" spans="2:22" x14ac:dyDescent="0.2">
      <c r="C14" s="167"/>
      <c r="D14" s="174"/>
      <c r="E14" s="826" t="s">
        <v>42</v>
      </c>
      <c r="F14" s="175" t="s">
        <v>189</v>
      </c>
      <c r="G14" s="176"/>
      <c r="H14" s="177"/>
      <c r="I14" s="178"/>
      <c r="J14" s="322">
        <v>134965</v>
      </c>
      <c r="K14" s="322">
        <v>131013</v>
      </c>
      <c r="L14" s="322">
        <v>128527</v>
      </c>
      <c r="M14" s="322">
        <v>127666</v>
      </c>
      <c r="N14" s="322">
        <v>128045</v>
      </c>
      <c r="O14" s="322">
        <v>128994</v>
      </c>
      <c r="P14" s="322">
        <v>129554</v>
      </c>
      <c r="Q14" s="240">
        <v>130133</v>
      </c>
      <c r="R14" s="240">
        <v>130725</v>
      </c>
      <c r="S14" s="240">
        <v>131799</v>
      </c>
      <c r="T14" s="546">
        <v>133321</v>
      </c>
    </row>
    <row r="15" spans="2:22" x14ac:dyDescent="0.2">
      <c r="C15" s="167"/>
      <c r="D15" s="179"/>
      <c r="E15" s="827"/>
      <c r="F15" s="180" t="s">
        <v>90</v>
      </c>
      <c r="G15" s="181"/>
      <c r="H15" s="182"/>
      <c r="I15" s="183"/>
      <c r="J15" s="323">
        <v>345155</v>
      </c>
      <c r="K15" s="323">
        <v>321013</v>
      </c>
      <c r="L15" s="323">
        <v>303474</v>
      </c>
      <c r="M15" s="323">
        <v>292206</v>
      </c>
      <c r="N15" s="323">
        <v>284038</v>
      </c>
      <c r="O15" s="323">
        <v>280862</v>
      </c>
      <c r="P15" s="323">
        <v>276913</v>
      </c>
      <c r="Q15" s="241">
        <v>275569</v>
      </c>
      <c r="R15" s="241">
        <v>277973</v>
      </c>
      <c r="S15" s="241">
        <v>285467</v>
      </c>
      <c r="T15" s="547">
        <v>296278</v>
      </c>
    </row>
    <row r="16" spans="2:22" ht="13.5" thickBot="1" x14ac:dyDescent="0.25">
      <c r="C16" s="167"/>
      <c r="D16" s="179"/>
      <c r="E16" s="828"/>
      <c r="F16" s="180" t="s">
        <v>91</v>
      </c>
      <c r="G16" s="181"/>
      <c r="H16" s="182"/>
      <c r="I16" s="183"/>
      <c r="J16" s="324">
        <v>21100</v>
      </c>
      <c r="K16" s="324">
        <v>18728</v>
      </c>
      <c r="L16" s="324">
        <v>16791</v>
      </c>
      <c r="M16" s="324">
        <v>15670</v>
      </c>
      <c r="N16" s="324">
        <v>15024</v>
      </c>
      <c r="O16" s="324">
        <v>14993</v>
      </c>
      <c r="P16" s="324">
        <v>15068</v>
      </c>
      <c r="Q16" s="242">
        <v>15112</v>
      </c>
      <c r="R16" s="242">
        <v>15140</v>
      </c>
      <c r="S16" s="242">
        <v>15640</v>
      </c>
      <c r="T16" s="548">
        <v>16655</v>
      </c>
      <c r="U16" s="396"/>
      <c r="V16" s="396"/>
    </row>
    <row r="17" spans="3:22" x14ac:dyDescent="0.2">
      <c r="C17" s="167"/>
      <c r="D17" s="184"/>
      <c r="E17" s="185" t="s">
        <v>88</v>
      </c>
      <c r="F17" s="185"/>
      <c r="G17" s="185"/>
      <c r="H17" s="186"/>
      <c r="I17" s="187"/>
      <c r="J17" s="321">
        <v>427513</v>
      </c>
      <c r="K17" s="321">
        <v>402765</v>
      </c>
      <c r="L17" s="321">
        <v>383898</v>
      </c>
      <c r="M17" s="321">
        <v>370935</v>
      </c>
      <c r="N17" s="321">
        <v>362298</v>
      </c>
      <c r="O17" s="321">
        <v>358169</v>
      </c>
      <c r="P17" s="321">
        <v>353759</v>
      </c>
      <c r="Q17" s="238">
        <v>352861</v>
      </c>
      <c r="R17" s="238">
        <v>354338</v>
      </c>
      <c r="S17" s="238">
        <v>360759</v>
      </c>
      <c r="T17" s="545">
        <v>369823</v>
      </c>
      <c r="U17" s="396"/>
      <c r="V17" s="396"/>
    </row>
    <row r="18" spans="3:22" x14ac:dyDescent="0.2">
      <c r="C18" s="167"/>
      <c r="D18" s="174"/>
      <c r="E18" s="826" t="s">
        <v>42</v>
      </c>
      <c r="F18" s="175" t="s">
        <v>189</v>
      </c>
      <c r="G18" s="176"/>
      <c r="H18" s="177"/>
      <c r="I18" s="178"/>
      <c r="J18" s="322">
        <v>118397</v>
      </c>
      <c r="K18" s="322">
        <v>114930</v>
      </c>
      <c r="L18" s="322">
        <v>112477</v>
      </c>
      <c r="M18" s="322">
        <v>111016</v>
      </c>
      <c r="N18" s="322">
        <v>110821</v>
      </c>
      <c r="O18" s="322">
        <v>111005</v>
      </c>
      <c r="P18" s="322">
        <v>110944</v>
      </c>
      <c r="Q18" s="240">
        <v>110972</v>
      </c>
      <c r="R18" s="240">
        <v>111187</v>
      </c>
      <c r="S18" s="240">
        <v>111599</v>
      </c>
      <c r="T18" s="546">
        <v>112311</v>
      </c>
    </row>
    <row r="19" spans="3:22" x14ac:dyDescent="0.2">
      <c r="C19" s="167"/>
      <c r="D19" s="179"/>
      <c r="E19" s="827"/>
      <c r="F19" s="180" t="s">
        <v>90</v>
      </c>
      <c r="G19" s="181"/>
      <c r="H19" s="182"/>
      <c r="I19" s="183"/>
      <c r="J19" s="323">
        <v>289356</v>
      </c>
      <c r="K19" s="323">
        <v>270341</v>
      </c>
      <c r="L19" s="323">
        <v>255817</v>
      </c>
      <c r="M19" s="323">
        <v>245484</v>
      </c>
      <c r="N19" s="323">
        <v>237686</v>
      </c>
      <c r="O19" s="323">
        <v>233448</v>
      </c>
      <c r="P19" s="323">
        <v>229041</v>
      </c>
      <c r="Q19" s="241">
        <v>228096</v>
      </c>
      <c r="R19" s="241">
        <v>229460</v>
      </c>
      <c r="S19" s="241">
        <v>235278</v>
      </c>
      <c r="T19" s="547">
        <v>243095</v>
      </c>
    </row>
    <row r="20" spans="3:22" ht="13.5" thickBot="1" x14ac:dyDescent="0.25">
      <c r="C20" s="167"/>
      <c r="D20" s="179"/>
      <c r="E20" s="833"/>
      <c r="F20" s="180" t="s">
        <v>91</v>
      </c>
      <c r="G20" s="181"/>
      <c r="H20" s="182"/>
      <c r="I20" s="183"/>
      <c r="J20" s="324">
        <v>19760</v>
      </c>
      <c r="K20" s="324">
        <v>17494</v>
      </c>
      <c r="L20" s="324">
        <v>15604</v>
      </c>
      <c r="M20" s="324">
        <v>14435</v>
      </c>
      <c r="N20" s="324">
        <v>13791</v>
      </c>
      <c r="O20" s="324">
        <v>13716</v>
      </c>
      <c r="P20" s="324">
        <v>13774</v>
      </c>
      <c r="Q20" s="242">
        <v>13793</v>
      </c>
      <c r="R20" s="242">
        <v>13691</v>
      </c>
      <c r="S20" s="242">
        <v>13882</v>
      </c>
      <c r="T20" s="548">
        <v>14417</v>
      </c>
    </row>
    <row r="21" spans="3:22" x14ac:dyDescent="0.2">
      <c r="C21" s="167"/>
      <c r="D21" s="184"/>
      <c r="E21" s="185" t="s">
        <v>260</v>
      </c>
      <c r="F21" s="185"/>
      <c r="G21" s="185"/>
      <c r="H21" s="186"/>
      <c r="I21" s="187"/>
      <c r="J21" s="321">
        <v>64485</v>
      </c>
      <c r="K21" s="321">
        <v>58717</v>
      </c>
      <c r="L21" s="321">
        <v>55456</v>
      </c>
      <c r="M21" s="321">
        <v>54900</v>
      </c>
      <c r="N21" s="321">
        <v>54957</v>
      </c>
      <c r="O21" s="321">
        <v>56664</v>
      </c>
      <c r="P21" s="321">
        <v>57693</v>
      </c>
      <c r="Q21" s="238">
        <v>57856</v>
      </c>
      <c r="R21" s="238">
        <v>59439</v>
      </c>
      <c r="S21" s="238">
        <v>61855</v>
      </c>
      <c r="T21" s="545">
        <v>10679</v>
      </c>
    </row>
    <row r="22" spans="3:22" x14ac:dyDescent="0.2">
      <c r="C22" s="167"/>
      <c r="D22" s="174"/>
      <c r="E22" s="826" t="s">
        <v>42</v>
      </c>
      <c r="F22" s="175" t="s">
        <v>189</v>
      </c>
      <c r="G22" s="176"/>
      <c r="H22" s="177"/>
      <c r="I22" s="178"/>
      <c r="J22" s="322">
        <v>9818</v>
      </c>
      <c r="K22" s="322">
        <v>9429</v>
      </c>
      <c r="L22" s="322">
        <v>9247</v>
      </c>
      <c r="M22" s="322">
        <v>9659</v>
      </c>
      <c r="N22" s="322">
        <v>10158</v>
      </c>
      <c r="O22" s="322">
        <v>10856</v>
      </c>
      <c r="P22" s="322">
        <v>11439</v>
      </c>
      <c r="Q22" s="240">
        <v>12005</v>
      </c>
      <c r="R22" s="240">
        <v>12440</v>
      </c>
      <c r="S22" s="240">
        <v>13021</v>
      </c>
      <c r="T22" s="546">
        <v>7237</v>
      </c>
    </row>
    <row r="23" spans="3:22" x14ac:dyDescent="0.2">
      <c r="C23" s="167"/>
      <c r="D23" s="179"/>
      <c r="E23" s="827"/>
      <c r="F23" s="180" t="s">
        <v>90</v>
      </c>
      <c r="G23" s="181"/>
      <c r="H23" s="182"/>
      <c r="I23" s="183"/>
      <c r="J23" s="323">
        <v>53602</v>
      </c>
      <c r="K23" s="323">
        <v>48334</v>
      </c>
      <c r="L23" s="323">
        <v>45314</v>
      </c>
      <c r="M23" s="323">
        <v>44334</v>
      </c>
      <c r="N23" s="323">
        <v>43937</v>
      </c>
      <c r="O23" s="323">
        <v>44920</v>
      </c>
      <c r="P23" s="323">
        <v>45373</v>
      </c>
      <c r="Q23" s="241">
        <v>44933</v>
      </c>
      <c r="R23" s="241">
        <v>45892</v>
      </c>
      <c r="S23" s="241">
        <v>47441</v>
      </c>
      <c r="T23" s="547">
        <v>3031</v>
      </c>
    </row>
    <row r="24" spans="3:22" ht="13.5" thickBot="1" x14ac:dyDescent="0.25">
      <c r="C24" s="167"/>
      <c r="D24" s="179"/>
      <c r="E24" s="833"/>
      <c r="F24" s="180" t="s">
        <v>91</v>
      </c>
      <c r="G24" s="181"/>
      <c r="H24" s="182"/>
      <c r="I24" s="183"/>
      <c r="J24" s="324">
        <v>1065</v>
      </c>
      <c r="K24" s="324">
        <v>954</v>
      </c>
      <c r="L24" s="324">
        <v>895</v>
      </c>
      <c r="M24" s="324">
        <v>907</v>
      </c>
      <c r="N24" s="324">
        <v>862</v>
      </c>
      <c r="O24" s="324">
        <v>888</v>
      </c>
      <c r="P24" s="324">
        <v>881</v>
      </c>
      <c r="Q24" s="242">
        <v>918</v>
      </c>
      <c r="R24" s="242">
        <v>1107</v>
      </c>
      <c r="S24" s="242">
        <v>1393</v>
      </c>
      <c r="T24" s="548">
        <v>411</v>
      </c>
    </row>
    <row r="25" spans="3:22" x14ac:dyDescent="0.2">
      <c r="C25" s="167"/>
      <c r="D25" s="188"/>
      <c r="E25" s="189" t="s">
        <v>89</v>
      </c>
      <c r="F25" s="189"/>
      <c r="G25" s="189"/>
      <c r="H25" s="190"/>
      <c r="I25" s="191"/>
      <c r="J25" s="321">
        <v>9222</v>
      </c>
      <c r="K25" s="321">
        <v>9272</v>
      </c>
      <c r="L25" s="321">
        <v>9438</v>
      </c>
      <c r="M25" s="321">
        <v>9707</v>
      </c>
      <c r="N25" s="321">
        <v>9852</v>
      </c>
      <c r="O25" s="321">
        <v>10016</v>
      </c>
      <c r="P25" s="321">
        <v>10083</v>
      </c>
      <c r="Q25" s="238">
        <v>10097</v>
      </c>
      <c r="R25" s="238">
        <v>10061</v>
      </c>
      <c r="S25" s="238">
        <v>10292</v>
      </c>
      <c r="T25" s="545">
        <v>65752</v>
      </c>
    </row>
    <row r="26" spans="3:22" x14ac:dyDescent="0.2">
      <c r="C26" s="167"/>
      <c r="D26" s="174"/>
      <c r="E26" s="826" t="s">
        <v>42</v>
      </c>
      <c r="F26" s="175" t="s">
        <v>189</v>
      </c>
      <c r="G26" s="176"/>
      <c r="H26" s="177"/>
      <c r="I26" s="178"/>
      <c r="J26" s="322">
        <v>6750</v>
      </c>
      <c r="K26" s="322">
        <v>6654</v>
      </c>
      <c r="L26" s="322">
        <v>6803</v>
      </c>
      <c r="M26" s="322">
        <v>6991</v>
      </c>
      <c r="N26" s="322">
        <v>7066</v>
      </c>
      <c r="O26" s="322">
        <v>7133</v>
      </c>
      <c r="P26" s="322">
        <v>7171</v>
      </c>
      <c r="Q26" s="240">
        <v>7156</v>
      </c>
      <c r="R26" s="240">
        <v>7098</v>
      </c>
      <c r="S26" s="240">
        <v>7179</v>
      </c>
      <c r="T26" s="546">
        <v>13773</v>
      </c>
    </row>
    <row r="27" spans="3:22" x14ac:dyDescent="0.2">
      <c r="C27" s="167"/>
      <c r="D27" s="179"/>
      <c r="E27" s="827"/>
      <c r="F27" s="180" t="s">
        <v>90</v>
      </c>
      <c r="G27" s="181"/>
      <c r="H27" s="182"/>
      <c r="I27" s="183"/>
      <c r="J27" s="323">
        <v>2197</v>
      </c>
      <c r="K27" s="323">
        <v>2338</v>
      </c>
      <c r="L27" s="323">
        <v>2343</v>
      </c>
      <c r="M27" s="323">
        <v>2388</v>
      </c>
      <c r="N27" s="323">
        <v>2415</v>
      </c>
      <c r="O27" s="323">
        <v>2494</v>
      </c>
      <c r="P27" s="323">
        <v>2499</v>
      </c>
      <c r="Q27" s="241">
        <v>2540</v>
      </c>
      <c r="R27" s="241">
        <v>2621</v>
      </c>
      <c r="S27" s="241">
        <v>2748</v>
      </c>
      <c r="T27" s="547">
        <v>50152</v>
      </c>
    </row>
    <row r="28" spans="3:22" ht="13.5" thickBot="1" x14ac:dyDescent="0.25">
      <c r="C28" s="167"/>
      <c r="D28" s="179"/>
      <c r="E28" s="833"/>
      <c r="F28" s="180" t="s">
        <v>91</v>
      </c>
      <c r="G28" s="181"/>
      <c r="H28" s="182"/>
      <c r="I28" s="183"/>
      <c r="J28" s="324">
        <v>275</v>
      </c>
      <c r="K28" s="324">
        <v>280</v>
      </c>
      <c r="L28" s="324">
        <v>292</v>
      </c>
      <c r="M28" s="324">
        <v>328</v>
      </c>
      <c r="N28" s="324">
        <v>371</v>
      </c>
      <c r="O28" s="324">
        <v>389</v>
      </c>
      <c r="P28" s="324">
        <v>413</v>
      </c>
      <c r="Q28" s="242">
        <v>401</v>
      </c>
      <c r="R28" s="242">
        <v>342</v>
      </c>
      <c r="S28" s="242">
        <v>365</v>
      </c>
      <c r="T28" s="548">
        <v>1827</v>
      </c>
    </row>
    <row r="29" spans="3:22" ht="13.5" thickBot="1" x14ac:dyDescent="0.25">
      <c r="C29" s="167"/>
      <c r="D29" s="192" t="s">
        <v>53</v>
      </c>
      <c r="E29" s="193"/>
      <c r="F29" s="193"/>
      <c r="G29" s="193"/>
      <c r="H29" s="193"/>
      <c r="I29" s="193"/>
      <c r="J29" s="243"/>
      <c r="K29" s="243"/>
      <c r="L29" s="243"/>
      <c r="M29" s="243"/>
      <c r="N29" s="243"/>
      <c r="O29" s="243"/>
      <c r="P29" s="243"/>
      <c r="Q29" s="550"/>
      <c r="R29" s="698"/>
      <c r="S29" s="698"/>
      <c r="T29" s="549"/>
    </row>
    <row r="30" spans="3:22" x14ac:dyDescent="0.2">
      <c r="C30" s="167"/>
      <c r="D30" s="170"/>
      <c r="E30" s="171" t="s">
        <v>52</v>
      </c>
      <c r="F30" s="171"/>
      <c r="G30" s="171"/>
      <c r="H30" s="172"/>
      <c r="I30" s="173"/>
      <c r="J30" s="321">
        <v>128453</v>
      </c>
      <c r="K30" s="321">
        <v>121583</v>
      </c>
      <c r="L30" s="321">
        <v>120053</v>
      </c>
      <c r="M30" s="321">
        <v>117725</v>
      </c>
      <c r="N30" s="321">
        <v>116077</v>
      </c>
      <c r="O30" s="321">
        <v>115617</v>
      </c>
      <c r="P30" s="321">
        <v>114041</v>
      </c>
      <c r="Q30" s="238">
        <v>113513</v>
      </c>
      <c r="R30" s="238">
        <v>116183</v>
      </c>
      <c r="S30" s="238">
        <v>118293</v>
      </c>
      <c r="T30" s="545">
        <v>125167</v>
      </c>
    </row>
    <row r="31" spans="3:22" x14ac:dyDescent="0.2">
      <c r="C31" s="167"/>
      <c r="D31" s="174"/>
      <c r="E31" s="826" t="s">
        <v>42</v>
      </c>
      <c r="F31" s="175" t="s">
        <v>189</v>
      </c>
      <c r="G31" s="176"/>
      <c r="H31" s="177"/>
      <c r="I31" s="178"/>
      <c r="J31" s="322">
        <v>23169</v>
      </c>
      <c r="K31" s="322">
        <v>22940</v>
      </c>
      <c r="L31" s="322">
        <v>23250</v>
      </c>
      <c r="M31" s="322">
        <v>23019</v>
      </c>
      <c r="N31" s="322">
        <v>23586</v>
      </c>
      <c r="O31" s="322">
        <v>23812</v>
      </c>
      <c r="P31" s="322">
        <v>23683</v>
      </c>
      <c r="Q31" s="240">
        <v>23641</v>
      </c>
      <c r="R31" s="240">
        <v>24120</v>
      </c>
      <c r="S31" s="240">
        <v>24070</v>
      </c>
      <c r="T31" s="546">
        <v>24724</v>
      </c>
    </row>
    <row r="32" spans="3:22" x14ac:dyDescent="0.2">
      <c r="C32" s="167"/>
      <c r="D32" s="179"/>
      <c r="E32" s="827"/>
      <c r="F32" s="180" t="s">
        <v>90</v>
      </c>
      <c r="G32" s="181"/>
      <c r="H32" s="182"/>
      <c r="I32" s="183"/>
      <c r="J32" s="323">
        <v>100820</v>
      </c>
      <c r="K32" s="323">
        <v>94645</v>
      </c>
      <c r="L32" s="323">
        <v>92994</v>
      </c>
      <c r="M32" s="323">
        <v>90910</v>
      </c>
      <c r="N32" s="323">
        <v>88635</v>
      </c>
      <c r="O32" s="323">
        <v>87897</v>
      </c>
      <c r="P32" s="323">
        <v>86529</v>
      </c>
      <c r="Q32" s="241">
        <v>85977</v>
      </c>
      <c r="R32" s="241">
        <v>88105</v>
      </c>
      <c r="S32" s="241">
        <v>89875</v>
      </c>
      <c r="T32" s="547">
        <v>95735</v>
      </c>
    </row>
    <row r="33" spans="3:20" ht="13.5" thickBot="1" x14ac:dyDescent="0.25">
      <c r="C33" s="167"/>
      <c r="D33" s="179"/>
      <c r="E33" s="828"/>
      <c r="F33" s="180" t="s">
        <v>91</v>
      </c>
      <c r="G33" s="181"/>
      <c r="H33" s="182"/>
      <c r="I33" s="183"/>
      <c r="J33" s="324">
        <v>4464</v>
      </c>
      <c r="K33" s="324">
        <v>3998</v>
      </c>
      <c r="L33" s="324">
        <v>3809</v>
      </c>
      <c r="M33" s="324">
        <v>3796</v>
      </c>
      <c r="N33" s="324">
        <v>3856</v>
      </c>
      <c r="O33" s="324">
        <v>3908</v>
      </c>
      <c r="P33" s="324">
        <v>3829</v>
      </c>
      <c r="Q33" s="242">
        <v>3895</v>
      </c>
      <c r="R33" s="242">
        <v>3958</v>
      </c>
      <c r="S33" s="242">
        <v>4348</v>
      </c>
      <c r="T33" s="548">
        <v>4708</v>
      </c>
    </row>
    <row r="34" spans="3:20" x14ac:dyDescent="0.2">
      <c r="C34" s="167"/>
      <c r="D34" s="184"/>
      <c r="E34" s="185" t="s">
        <v>88</v>
      </c>
      <c r="F34" s="185"/>
      <c r="G34" s="185"/>
      <c r="H34" s="186"/>
      <c r="I34" s="187"/>
      <c r="J34" s="321">
        <v>110363</v>
      </c>
      <c r="K34" s="321">
        <v>104006</v>
      </c>
      <c r="L34" s="321">
        <v>102342</v>
      </c>
      <c r="M34" s="321">
        <v>99293</v>
      </c>
      <c r="N34" s="321">
        <v>97936</v>
      </c>
      <c r="O34" s="321">
        <v>96823</v>
      </c>
      <c r="P34" s="321">
        <v>95379</v>
      </c>
      <c r="Q34" s="238">
        <v>94997</v>
      </c>
      <c r="R34" s="238">
        <v>96720</v>
      </c>
      <c r="S34" s="238">
        <v>98037</v>
      </c>
      <c r="T34" s="545">
        <v>102911</v>
      </c>
    </row>
    <row r="35" spans="3:20" x14ac:dyDescent="0.2">
      <c r="C35" s="167"/>
      <c r="D35" s="174"/>
      <c r="E35" s="826" t="s">
        <v>42</v>
      </c>
      <c r="F35" s="175" t="s">
        <v>189</v>
      </c>
      <c r="G35" s="176"/>
      <c r="H35" s="177"/>
      <c r="I35" s="178"/>
      <c r="J35" s="322">
        <v>20480</v>
      </c>
      <c r="K35" s="322">
        <v>20142</v>
      </c>
      <c r="L35" s="322">
        <v>20232</v>
      </c>
      <c r="M35" s="322">
        <v>19948</v>
      </c>
      <c r="N35" s="322">
        <v>20439</v>
      </c>
      <c r="O35" s="322">
        <v>20587</v>
      </c>
      <c r="P35" s="322">
        <v>20333</v>
      </c>
      <c r="Q35" s="240">
        <v>20279</v>
      </c>
      <c r="R35" s="240">
        <v>20696</v>
      </c>
      <c r="S35" s="240">
        <v>20505</v>
      </c>
      <c r="T35" s="546">
        <v>20954</v>
      </c>
    </row>
    <row r="36" spans="3:20" x14ac:dyDescent="0.2">
      <c r="C36" s="167"/>
      <c r="D36" s="179"/>
      <c r="E36" s="827"/>
      <c r="F36" s="180" t="s">
        <v>90</v>
      </c>
      <c r="G36" s="181"/>
      <c r="H36" s="182"/>
      <c r="I36" s="183"/>
      <c r="J36" s="323">
        <v>85746</v>
      </c>
      <c r="K36" s="323">
        <v>80159</v>
      </c>
      <c r="L36" s="323">
        <v>78600</v>
      </c>
      <c r="M36" s="323">
        <v>75855</v>
      </c>
      <c r="N36" s="323">
        <v>73970</v>
      </c>
      <c r="O36" s="323">
        <v>72662</v>
      </c>
      <c r="P36" s="323">
        <v>71538</v>
      </c>
      <c r="Q36" s="241">
        <v>71171</v>
      </c>
      <c r="R36" s="241">
        <v>72508</v>
      </c>
      <c r="S36" s="241">
        <v>73802</v>
      </c>
      <c r="T36" s="547">
        <v>78011</v>
      </c>
    </row>
    <row r="37" spans="3:20" ht="13.5" thickBot="1" x14ac:dyDescent="0.25">
      <c r="C37" s="167"/>
      <c r="D37" s="179"/>
      <c r="E37" s="828"/>
      <c r="F37" s="180" t="s">
        <v>91</v>
      </c>
      <c r="G37" s="181"/>
      <c r="H37" s="182"/>
      <c r="I37" s="183"/>
      <c r="J37" s="324">
        <v>4137</v>
      </c>
      <c r="K37" s="324">
        <v>3705</v>
      </c>
      <c r="L37" s="324">
        <v>3510</v>
      </c>
      <c r="M37" s="324">
        <v>3490</v>
      </c>
      <c r="N37" s="324">
        <v>3527</v>
      </c>
      <c r="O37" s="324">
        <v>3574</v>
      </c>
      <c r="P37" s="324">
        <v>3508</v>
      </c>
      <c r="Q37" s="242">
        <v>3547</v>
      </c>
      <c r="R37" s="242">
        <v>3516</v>
      </c>
      <c r="S37" s="242">
        <v>3730</v>
      </c>
      <c r="T37" s="548">
        <v>3946</v>
      </c>
    </row>
    <row r="38" spans="3:20" x14ac:dyDescent="0.2">
      <c r="C38" s="167"/>
      <c r="D38" s="184"/>
      <c r="E38" s="185" t="s">
        <v>260</v>
      </c>
      <c r="F38" s="185"/>
      <c r="G38" s="185"/>
      <c r="H38" s="186"/>
      <c r="I38" s="187"/>
      <c r="J38" s="321">
        <v>16212</v>
      </c>
      <c r="K38" s="321">
        <v>15536</v>
      </c>
      <c r="L38" s="321">
        <v>15702</v>
      </c>
      <c r="M38" s="321">
        <v>16270</v>
      </c>
      <c r="N38" s="321">
        <v>16081</v>
      </c>
      <c r="O38" s="321">
        <v>16690</v>
      </c>
      <c r="P38" s="321">
        <v>16609</v>
      </c>
      <c r="Q38" s="238">
        <v>16441</v>
      </c>
      <c r="R38" s="238">
        <v>17281</v>
      </c>
      <c r="S38" s="238">
        <v>18097</v>
      </c>
      <c r="T38" s="545">
        <v>2367</v>
      </c>
    </row>
    <row r="39" spans="3:20" x14ac:dyDescent="0.2">
      <c r="C39" s="167"/>
      <c r="D39" s="174"/>
      <c r="E39" s="826" t="s">
        <v>42</v>
      </c>
      <c r="F39" s="175" t="s">
        <v>189</v>
      </c>
      <c r="G39" s="176"/>
      <c r="H39" s="177"/>
      <c r="I39" s="178"/>
      <c r="J39" s="322">
        <v>1541</v>
      </c>
      <c r="K39" s="322">
        <v>1617</v>
      </c>
      <c r="L39" s="322">
        <v>1803</v>
      </c>
      <c r="M39" s="322">
        <v>1820</v>
      </c>
      <c r="N39" s="322">
        <v>1967</v>
      </c>
      <c r="O39" s="322">
        <v>2043</v>
      </c>
      <c r="P39" s="322">
        <v>2189</v>
      </c>
      <c r="Q39" s="240">
        <v>2223</v>
      </c>
      <c r="R39" s="240">
        <v>2246</v>
      </c>
      <c r="S39" s="240">
        <v>2352</v>
      </c>
      <c r="T39" s="546">
        <v>1191</v>
      </c>
    </row>
    <row r="40" spans="3:20" x14ac:dyDescent="0.2">
      <c r="C40" s="167"/>
      <c r="D40" s="179"/>
      <c r="E40" s="827"/>
      <c r="F40" s="180" t="s">
        <v>90</v>
      </c>
      <c r="G40" s="181"/>
      <c r="H40" s="182"/>
      <c r="I40" s="183"/>
      <c r="J40" s="323">
        <v>14412</v>
      </c>
      <c r="K40" s="323">
        <v>13705</v>
      </c>
      <c r="L40" s="323">
        <v>13676</v>
      </c>
      <c r="M40" s="323">
        <v>14241</v>
      </c>
      <c r="N40" s="323">
        <v>13897</v>
      </c>
      <c r="O40" s="323">
        <v>14412</v>
      </c>
      <c r="P40" s="323">
        <v>14211</v>
      </c>
      <c r="Q40" s="241">
        <v>13976</v>
      </c>
      <c r="R40" s="241">
        <v>14688</v>
      </c>
      <c r="S40" s="241">
        <v>15225</v>
      </c>
      <c r="T40" s="547">
        <v>1054</v>
      </c>
    </row>
    <row r="41" spans="3:20" ht="13.5" thickBot="1" x14ac:dyDescent="0.25">
      <c r="C41" s="167"/>
      <c r="D41" s="179"/>
      <c r="E41" s="828"/>
      <c r="F41" s="180" t="s">
        <v>91</v>
      </c>
      <c r="G41" s="181"/>
      <c r="H41" s="182"/>
      <c r="I41" s="183"/>
      <c r="J41" s="324">
        <v>259</v>
      </c>
      <c r="K41" s="324">
        <v>214</v>
      </c>
      <c r="L41" s="324">
        <v>223</v>
      </c>
      <c r="M41" s="324">
        <v>209</v>
      </c>
      <c r="N41" s="324">
        <v>217</v>
      </c>
      <c r="O41" s="324">
        <v>235</v>
      </c>
      <c r="P41" s="324">
        <v>209</v>
      </c>
      <c r="Q41" s="242">
        <v>242</v>
      </c>
      <c r="R41" s="242">
        <v>347</v>
      </c>
      <c r="S41" s="242">
        <v>520</v>
      </c>
      <c r="T41" s="548">
        <v>122</v>
      </c>
    </row>
    <row r="42" spans="3:20" x14ac:dyDescent="0.2">
      <c r="C42" s="167"/>
      <c r="D42" s="188"/>
      <c r="E42" s="189" t="s">
        <v>89</v>
      </c>
      <c r="F42" s="189"/>
      <c r="G42" s="189"/>
      <c r="H42" s="190"/>
      <c r="I42" s="191"/>
      <c r="J42" s="321">
        <v>1878</v>
      </c>
      <c r="K42" s="321">
        <v>2041</v>
      </c>
      <c r="L42" s="321">
        <v>2009</v>
      </c>
      <c r="M42" s="321">
        <v>2162</v>
      </c>
      <c r="N42" s="321">
        <v>2060</v>
      </c>
      <c r="O42" s="321">
        <v>2104</v>
      </c>
      <c r="P42" s="321">
        <v>2053</v>
      </c>
      <c r="Q42" s="238">
        <v>2075</v>
      </c>
      <c r="R42" s="238">
        <v>2182</v>
      </c>
      <c r="S42" s="238">
        <v>2159</v>
      </c>
      <c r="T42" s="545">
        <v>19889</v>
      </c>
    </row>
    <row r="43" spans="3:20" x14ac:dyDescent="0.2">
      <c r="C43" s="167"/>
      <c r="D43" s="174"/>
      <c r="E43" s="826" t="s">
        <v>42</v>
      </c>
      <c r="F43" s="175" t="s">
        <v>189</v>
      </c>
      <c r="G43" s="176"/>
      <c r="H43" s="177"/>
      <c r="I43" s="178"/>
      <c r="J43" s="322">
        <v>1148</v>
      </c>
      <c r="K43" s="322">
        <v>1181</v>
      </c>
      <c r="L43" s="322">
        <v>1215</v>
      </c>
      <c r="M43" s="322">
        <v>1251</v>
      </c>
      <c r="N43" s="322">
        <v>1180</v>
      </c>
      <c r="O43" s="322">
        <v>1182</v>
      </c>
      <c r="P43" s="322">
        <v>1161</v>
      </c>
      <c r="Q43" s="240">
        <v>1139</v>
      </c>
      <c r="R43" s="240">
        <v>1178</v>
      </c>
      <c r="S43" s="240">
        <v>1213</v>
      </c>
      <c r="T43" s="546">
        <v>2579</v>
      </c>
    </row>
    <row r="44" spans="3:20" x14ac:dyDescent="0.2">
      <c r="C44" s="167"/>
      <c r="D44" s="179"/>
      <c r="E44" s="827"/>
      <c r="F44" s="180" t="s">
        <v>90</v>
      </c>
      <c r="G44" s="181"/>
      <c r="H44" s="182"/>
      <c r="I44" s="183"/>
      <c r="J44" s="323">
        <v>662</v>
      </c>
      <c r="K44" s="323">
        <v>781</v>
      </c>
      <c r="L44" s="323">
        <v>718</v>
      </c>
      <c r="M44" s="323">
        <v>814</v>
      </c>
      <c r="N44" s="323">
        <v>768</v>
      </c>
      <c r="O44" s="323">
        <v>823</v>
      </c>
      <c r="P44" s="323">
        <v>780</v>
      </c>
      <c r="Q44" s="241">
        <v>830</v>
      </c>
      <c r="R44" s="241">
        <v>909</v>
      </c>
      <c r="S44" s="241">
        <v>848</v>
      </c>
      <c r="T44" s="547">
        <v>16670</v>
      </c>
    </row>
    <row r="45" spans="3:20" ht="13.5" thickBot="1" x14ac:dyDescent="0.25">
      <c r="C45" s="167"/>
      <c r="D45" s="179"/>
      <c r="E45" s="828"/>
      <c r="F45" s="180" t="s">
        <v>91</v>
      </c>
      <c r="G45" s="181"/>
      <c r="H45" s="182"/>
      <c r="I45" s="183"/>
      <c r="J45" s="324">
        <v>68</v>
      </c>
      <c r="K45" s="324">
        <v>79</v>
      </c>
      <c r="L45" s="324">
        <v>76</v>
      </c>
      <c r="M45" s="324">
        <v>97</v>
      </c>
      <c r="N45" s="324">
        <v>112</v>
      </c>
      <c r="O45" s="324">
        <v>99</v>
      </c>
      <c r="P45" s="324">
        <v>112</v>
      </c>
      <c r="Q45" s="551">
        <v>106</v>
      </c>
      <c r="R45" s="551">
        <v>95</v>
      </c>
      <c r="S45" s="551">
        <v>98</v>
      </c>
      <c r="T45" s="548">
        <v>640</v>
      </c>
    </row>
    <row r="46" spans="3:20" ht="13.5" thickBot="1" x14ac:dyDescent="0.25">
      <c r="C46" s="167"/>
      <c r="D46" s="192" t="s">
        <v>55</v>
      </c>
      <c r="E46" s="193"/>
      <c r="F46" s="193"/>
      <c r="G46" s="193"/>
      <c r="H46" s="193"/>
      <c r="I46" s="19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</row>
    <row r="47" spans="3:20" x14ac:dyDescent="0.2">
      <c r="C47" s="167"/>
      <c r="D47" s="170"/>
      <c r="E47" s="171" t="s">
        <v>52</v>
      </c>
      <c r="F47" s="171"/>
      <c r="G47" s="171"/>
      <c r="H47" s="172"/>
      <c r="I47" s="173"/>
      <c r="J47" s="321">
        <v>106816</v>
      </c>
      <c r="K47" s="321">
        <v>101055</v>
      </c>
      <c r="L47" s="321">
        <v>90076</v>
      </c>
      <c r="M47" s="321">
        <v>83822</v>
      </c>
      <c r="N47" s="321">
        <v>78385</v>
      </c>
      <c r="O47" s="321">
        <v>78602</v>
      </c>
      <c r="P47" s="321">
        <v>78056</v>
      </c>
      <c r="Q47" s="321">
        <v>79477</v>
      </c>
      <c r="R47" s="321">
        <v>84462</v>
      </c>
      <c r="S47" s="321">
        <v>90012</v>
      </c>
      <c r="T47" s="239" t="s">
        <v>41</v>
      </c>
    </row>
    <row r="48" spans="3:20" x14ac:dyDescent="0.2">
      <c r="C48" s="167"/>
      <c r="D48" s="174"/>
      <c r="E48" s="826" t="s">
        <v>42</v>
      </c>
      <c r="F48" s="175" t="s">
        <v>189</v>
      </c>
      <c r="G48" s="176"/>
      <c r="H48" s="177"/>
      <c r="I48" s="178"/>
      <c r="J48" s="322">
        <v>23964</v>
      </c>
      <c r="K48" s="322">
        <v>22776</v>
      </c>
      <c r="L48" s="322">
        <v>21244</v>
      </c>
      <c r="M48" s="322">
        <v>20591</v>
      </c>
      <c r="N48" s="322">
        <v>20279</v>
      </c>
      <c r="O48" s="322">
        <v>20466</v>
      </c>
      <c r="P48" s="322">
        <v>20347</v>
      </c>
      <c r="Q48" s="322">
        <v>21038</v>
      </c>
      <c r="R48" s="322">
        <v>21274</v>
      </c>
      <c r="S48" s="322">
        <v>21360</v>
      </c>
      <c r="T48" s="769" t="s">
        <v>41</v>
      </c>
    </row>
    <row r="49" spans="3:20" x14ac:dyDescent="0.2">
      <c r="C49" s="167"/>
      <c r="D49" s="179"/>
      <c r="E49" s="827"/>
      <c r="F49" s="180" t="s">
        <v>90</v>
      </c>
      <c r="G49" s="181"/>
      <c r="H49" s="182"/>
      <c r="I49" s="183"/>
      <c r="J49" s="323">
        <v>77306</v>
      </c>
      <c r="K49" s="323">
        <v>73180</v>
      </c>
      <c r="L49" s="323">
        <v>64578</v>
      </c>
      <c r="M49" s="323">
        <v>59425</v>
      </c>
      <c r="N49" s="323">
        <v>54772</v>
      </c>
      <c r="O49" s="323">
        <v>54921</v>
      </c>
      <c r="P49" s="323">
        <v>54486</v>
      </c>
      <c r="Q49" s="323">
        <v>55161</v>
      </c>
      <c r="R49" s="323">
        <v>59711</v>
      </c>
      <c r="S49" s="323">
        <v>65300</v>
      </c>
      <c r="T49" s="770" t="s">
        <v>41</v>
      </c>
    </row>
    <row r="50" spans="3:20" ht="13.5" thickBot="1" x14ac:dyDescent="0.25">
      <c r="C50" s="167"/>
      <c r="D50" s="179"/>
      <c r="E50" s="828"/>
      <c r="F50" s="180" t="s">
        <v>91</v>
      </c>
      <c r="G50" s="181"/>
      <c r="H50" s="182"/>
      <c r="I50" s="183"/>
      <c r="J50" s="324">
        <v>5546</v>
      </c>
      <c r="K50" s="324">
        <v>5099</v>
      </c>
      <c r="L50" s="324">
        <v>4254</v>
      </c>
      <c r="M50" s="324">
        <v>3806</v>
      </c>
      <c r="N50" s="324">
        <v>3334</v>
      </c>
      <c r="O50" s="324">
        <v>3215</v>
      </c>
      <c r="P50" s="324">
        <v>3223</v>
      </c>
      <c r="Q50" s="324">
        <v>3278</v>
      </c>
      <c r="R50" s="324">
        <v>3477</v>
      </c>
      <c r="S50" s="324">
        <v>3352</v>
      </c>
      <c r="T50" s="771" t="s">
        <v>41</v>
      </c>
    </row>
    <row r="51" spans="3:20" x14ac:dyDescent="0.2">
      <c r="C51" s="167"/>
      <c r="D51" s="184"/>
      <c r="E51" s="185" t="s">
        <v>88</v>
      </c>
      <c r="F51" s="185"/>
      <c r="G51" s="185"/>
      <c r="H51" s="186"/>
      <c r="I51" s="187"/>
      <c r="J51" s="321">
        <v>91041</v>
      </c>
      <c r="K51" s="321">
        <v>86542</v>
      </c>
      <c r="L51" s="321">
        <v>77714</v>
      </c>
      <c r="M51" s="321">
        <v>72296</v>
      </c>
      <c r="N51" s="321">
        <v>67275</v>
      </c>
      <c r="O51" s="321">
        <v>67115</v>
      </c>
      <c r="P51" s="321">
        <v>66152</v>
      </c>
      <c r="Q51" s="321">
        <v>67320</v>
      </c>
      <c r="R51" s="321">
        <v>71251</v>
      </c>
      <c r="S51" s="321">
        <v>75689</v>
      </c>
      <c r="T51" s="239" t="s">
        <v>41</v>
      </c>
    </row>
    <row r="52" spans="3:20" x14ac:dyDescent="0.2">
      <c r="C52" s="167"/>
      <c r="D52" s="174"/>
      <c r="E52" s="826" t="s">
        <v>42</v>
      </c>
      <c r="F52" s="175" t="s">
        <v>189</v>
      </c>
      <c r="G52" s="176"/>
      <c r="H52" s="177"/>
      <c r="I52" s="178"/>
      <c r="J52" s="322">
        <v>21064</v>
      </c>
      <c r="K52" s="322">
        <v>20214</v>
      </c>
      <c r="L52" s="322">
        <v>19104</v>
      </c>
      <c r="M52" s="322">
        <v>18425</v>
      </c>
      <c r="N52" s="322">
        <v>18224</v>
      </c>
      <c r="O52" s="322">
        <v>18226</v>
      </c>
      <c r="P52" s="322">
        <v>17986</v>
      </c>
      <c r="Q52" s="322">
        <v>18506</v>
      </c>
      <c r="R52" s="322">
        <v>18696</v>
      </c>
      <c r="S52" s="322">
        <v>18670</v>
      </c>
      <c r="T52" s="769" t="s">
        <v>41</v>
      </c>
    </row>
    <row r="53" spans="3:20" x14ac:dyDescent="0.2">
      <c r="C53" s="167"/>
      <c r="D53" s="179"/>
      <c r="E53" s="827"/>
      <c r="F53" s="180" t="s">
        <v>90</v>
      </c>
      <c r="G53" s="181"/>
      <c r="H53" s="182"/>
      <c r="I53" s="183"/>
      <c r="J53" s="323">
        <v>64762</v>
      </c>
      <c r="K53" s="323">
        <v>61504</v>
      </c>
      <c r="L53" s="323">
        <v>54587</v>
      </c>
      <c r="M53" s="323">
        <v>50324</v>
      </c>
      <c r="N53" s="323">
        <v>45952</v>
      </c>
      <c r="O53" s="323">
        <v>45908</v>
      </c>
      <c r="P53" s="323">
        <v>45191</v>
      </c>
      <c r="Q53" s="323">
        <v>45809</v>
      </c>
      <c r="R53" s="323">
        <v>49347</v>
      </c>
      <c r="S53" s="323">
        <v>53929</v>
      </c>
      <c r="T53" s="770" t="s">
        <v>41</v>
      </c>
    </row>
    <row r="54" spans="3:20" ht="13.5" thickBot="1" x14ac:dyDescent="0.25">
      <c r="C54" s="167"/>
      <c r="D54" s="179"/>
      <c r="E54" s="828"/>
      <c r="F54" s="180" t="s">
        <v>91</v>
      </c>
      <c r="G54" s="181"/>
      <c r="H54" s="182"/>
      <c r="I54" s="183"/>
      <c r="J54" s="324">
        <v>5215</v>
      </c>
      <c r="K54" s="324">
        <v>4824</v>
      </c>
      <c r="L54" s="324">
        <v>4023</v>
      </c>
      <c r="M54" s="324">
        <v>3547</v>
      </c>
      <c r="N54" s="324">
        <v>3099</v>
      </c>
      <c r="O54" s="324">
        <v>2981</v>
      </c>
      <c r="P54" s="324">
        <v>2975</v>
      </c>
      <c r="Q54" s="324">
        <v>3005</v>
      </c>
      <c r="R54" s="324">
        <v>3208</v>
      </c>
      <c r="S54" s="324">
        <v>3090</v>
      </c>
      <c r="T54" s="771" t="s">
        <v>41</v>
      </c>
    </row>
    <row r="55" spans="3:20" x14ac:dyDescent="0.2">
      <c r="C55" s="167"/>
      <c r="D55" s="184"/>
      <c r="E55" s="185" t="s">
        <v>260</v>
      </c>
      <c r="F55" s="185"/>
      <c r="G55" s="185"/>
      <c r="H55" s="186"/>
      <c r="I55" s="187"/>
      <c r="J55" s="321">
        <v>14158</v>
      </c>
      <c r="K55" s="321">
        <v>13028</v>
      </c>
      <c r="L55" s="321">
        <v>10863</v>
      </c>
      <c r="M55" s="321">
        <v>10089</v>
      </c>
      <c r="N55" s="321">
        <v>9555</v>
      </c>
      <c r="O55" s="321">
        <v>9923</v>
      </c>
      <c r="P55" s="321">
        <v>10314</v>
      </c>
      <c r="Q55" s="321">
        <v>10613</v>
      </c>
      <c r="R55" s="321">
        <v>11598</v>
      </c>
      <c r="S55" s="321">
        <v>1738</v>
      </c>
      <c r="T55" s="239" t="s">
        <v>41</v>
      </c>
    </row>
    <row r="56" spans="3:20" x14ac:dyDescent="0.2">
      <c r="C56" s="167"/>
      <c r="D56" s="174"/>
      <c r="E56" s="826" t="s">
        <v>42</v>
      </c>
      <c r="F56" s="175" t="s">
        <v>189</v>
      </c>
      <c r="G56" s="176"/>
      <c r="H56" s="177"/>
      <c r="I56" s="178"/>
      <c r="J56" s="322">
        <v>1793</v>
      </c>
      <c r="K56" s="322">
        <v>1595</v>
      </c>
      <c r="L56" s="322">
        <v>1182</v>
      </c>
      <c r="M56" s="322">
        <v>1200</v>
      </c>
      <c r="N56" s="322">
        <v>1066</v>
      </c>
      <c r="O56" s="322">
        <v>1245</v>
      </c>
      <c r="P56" s="322">
        <v>1337</v>
      </c>
      <c r="Q56" s="322">
        <v>1503</v>
      </c>
      <c r="R56" s="322">
        <v>1539</v>
      </c>
      <c r="S56" s="322">
        <v>1043</v>
      </c>
      <c r="T56" s="769" t="s">
        <v>41</v>
      </c>
    </row>
    <row r="57" spans="3:20" x14ac:dyDescent="0.2">
      <c r="C57" s="167"/>
      <c r="D57" s="179"/>
      <c r="E57" s="827"/>
      <c r="F57" s="180" t="s">
        <v>90</v>
      </c>
      <c r="G57" s="181"/>
      <c r="H57" s="182"/>
      <c r="I57" s="183"/>
      <c r="J57" s="323">
        <v>12101</v>
      </c>
      <c r="K57" s="323">
        <v>11214</v>
      </c>
      <c r="L57" s="323">
        <v>9511</v>
      </c>
      <c r="M57" s="323">
        <v>8687</v>
      </c>
      <c r="N57" s="323">
        <v>8325</v>
      </c>
      <c r="O57" s="323">
        <v>8514</v>
      </c>
      <c r="P57" s="323">
        <v>8809</v>
      </c>
      <c r="Q57" s="323">
        <v>8921</v>
      </c>
      <c r="R57" s="323">
        <v>9861</v>
      </c>
      <c r="S57" s="323">
        <v>620</v>
      </c>
      <c r="T57" s="770" t="s">
        <v>41</v>
      </c>
    </row>
    <row r="58" spans="3:20" ht="13.5" thickBot="1" x14ac:dyDescent="0.25">
      <c r="C58" s="167"/>
      <c r="D58" s="179"/>
      <c r="E58" s="828"/>
      <c r="F58" s="180" t="s">
        <v>91</v>
      </c>
      <c r="G58" s="181"/>
      <c r="H58" s="182"/>
      <c r="I58" s="183"/>
      <c r="J58" s="324">
        <v>264</v>
      </c>
      <c r="K58" s="324">
        <v>219</v>
      </c>
      <c r="L58" s="324">
        <v>170</v>
      </c>
      <c r="M58" s="324">
        <v>202</v>
      </c>
      <c r="N58" s="324">
        <v>164</v>
      </c>
      <c r="O58" s="324">
        <v>164</v>
      </c>
      <c r="P58" s="324">
        <v>168</v>
      </c>
      <c r="Q58" s="324">
        <v>189</v>
      </c>
      <c r="R58" s="324">
        <v>198</v>
      </c>
      <c r="S58" s="324">
        <v>75</v>
      </c>
      <c r="T58" s="771" t="s">
        <v>41</v>
      </c>
    </row>
    <row r="59" spans="3:20" x14ac:dyDescent="0.2">
      <c r="C59" s="167"/>
      <c r="D59" s="188"/>
      <c r="E59" s="189" t="s">
        <v>89</v>
      </c>
      <c r="F59" s="189"/>
      <c r="G59" s="189"/>
      <c r="H59" s="190"/>
      <c r="I59" s="191"/>
      <c r="J59" s="321">
        <v>1617</v>
      </c>
      <c r="K59" s="321">
        <v>1485</v>
      </c>
      <c r="L59" s="321">
        <v>1499</v>
      </c>
      <c r="M59" s="321">
        <v>1437</v>
      </c>
      <c r="N59" s="321">
        <v>1555</v>
      </c>
      <c r="O59" s="321">
        <v>1564</v>
      </c>
      <c r="P59" s="321">
        <v>1590</v>
      </c>
      <c r="Q59" s="321">
        <v>1544</v>
      </c>
      <c r="R59" s="321">
        <v>1613</v>
      </c>
      <c r="S59" s="321">
        <v>12585</v>
      </c>
      <c r="T59" s="239" t="s">
        <v>41</v>
      </c>
    </row>
    <row r="60" spans="3:20" x14ac:dyDescent="0.2">
      <c r="C60" s="167"/>
      <c r="D60" s="174"/>
      <c r="E60" s="826" t="s">
        <v>42</v>
      </c>
      <c r="F60" s="175" t="s">
        <v>189</v>
      </c>
      <c r="G60" s="176"/>
      <c r="H60" s="177"/>
      <c r="I60" s="178"/>
      <c r="J60" s="322">
        <v>1107</v>
      </c>
      <c r="K60" s="322">
        <v>967</v>
      </c>
      <c r="L60" s="322">
        <v>958</v>
      </c>
      <c r="M60" s="322">
        <v>966</v>
      </c>
      <c r="N60" s="322">
        <v>989</v>
      </c>
      <c r="O60" s="322">
        <v>995</v>
      </c>
      <c r="P60" s="322">
        <v>1024</v>
      </c>
      <c r="Q60" s="322">
        <v>1029</v>
      </c>
      <c r="R60" s="322">
        <v>1039</v>
      </c>
      <c r="S60" s="322">
        <v>1647</v>
      </c>
      <c r="T60" s="769" t="s">
        <v>41</v>
      </c>
    </row>
    <row r="61" spans="3:20" x14ac:dyDescent="0.2">
      <c r="C61" s="167"/>
      <c r="D61" s="179"/>
      <c r="E61" s="827"/>
      <c r="F61" s="180" t="s">
        <v>90</v>
      </c>
      <c r="G61" s="181"/>
      <c r="H61" s="182"/>
      <c r="I61" s="183"/>
      <c r="J61" s="323">
        <v>443</v>
      </c>
      <c r="K61" s="323">
        <v>462</v>
      </c>
      <c r="L61" s="323">
        <v>480</v>
      </c>
      <c r="M61" s="323">
        <v>414</v>
      </c>
      <c r="N61" s="323">
        <v>495</v>
      </c>
      <c r="O61" s="323">
        <v>499</v>
      </c>
      <c r="P61" s="323">
        <v>486</v>
      </c>
      <c r="Q61" s="323">
        <v>431</v>
      </c>
      <c r="R61" s="323">
        <v>503</v>
      </c>
      <c r="S61" s="323">
        <v>10751</v>
      </c>
      <c r="T61" s="770" t="s">
        <v>41</v>
      </c>
    </row>
    <row r="62" spans="3:20" ht="13.5" thickBot="1" x14ac:dyDescent="0.25">
      <c r="C62" s="167"/>
      <c r="D62" s="179"/>
      <c r="E62" s="828"/>
      <c r="F62" s="180" t="s">
        <v>91</v>
      </c>
      <c r="G62" s="181"/>
      <c r="H62" s="182"/>
      <c r="I62" s="183"/>
      <c r="J62" s="324">
        <v>67</v>
      </c>
      <c r="K62" s="324">
        <v>56</v>
      </c>
      <c r="L62" s="324">
        <v>61</v>
      </c>
      <c r="M62" s="324">
        <v>57</v>
      </c>
      <c r="N62" s="324">
        <v>71</v>
      </c>
      <c r="O62" s="324">
        <v>70</v>
      </c>
      <c r="P62" s="324">
        <v>80</v>
      </c>
      <c r="Q62" s="324">
        <v>84</v>
      </c>
      <c r="R62" s="324">
        <v>71</v>
      </c>
      <c r="S62" s="324">
        <v>187</v>
      </c>
      <c r="T62" s="771" t="s">
        <v>41</v>
      </c>
    </row>
    <row r="63" spans="3:20" ht="13.5" customHeight="1" x14ac:dyDescent="0.25">
      <c r="D63" s="194" t="s">
        <v>67</v>
      </c>
      <c r="E63" s="195"/>
      <c r="F63" s="195"/>
      <c r="G63" s="195"/>
      <c r="H63" s="195"/>
      <c r="I63" s="194"/>
      <c r="J63" s="194"/>
      <c r="K63" s="194"/>
      <c r="L63" s="194"/>
      <c r="M63" s="194"/>
      <c r="N63" s="194"/>
      <c r="O63" s="194"/>
      <c r="P63" s="194"/>
      <c r="Q63" s="194"/>
      <c r="R63" s="194"/>
      <c r="S63" s="194"/>
      <c r="T63" s="196" t="s">
        <v>251</v>
      </c>
    </row>
    <row r="64" spans="3:20" s="44" customFormat="1" ht="13.9" customHeight="1" x14ac:dyDescent="0.2">
      <c r="D64" s="42"/>
      <c r="E64" s="794" t="s">
        <v>307</v>
      </c>
      <c r="F64" s="794"/>
      <c r="G64" s="794"/>
      <c r="H64" s="794"/>
      <c r="I64" s="794"/>
      <c r="J64" s="794"/>
      <c r="K64" s="794"/>
      <c r="L64" s="794"/>
      <c r="M64" s="794"/>
      <c r="N64" s="794"/>
      <c r="O64" s="794"/>
      <c r="P64" s="794"/>
      <c r="Q64" s="794"/>
      <c r="R64" s="794"/>
      <c r="S64" s="794"/>
      <c r="T64" s="794"/>
    </row>
    <row r="68" ht="12.75" customHeight="1" x14ac:dyDescent="0.2"/>
    <row r="69" ht="12.75" customHeight="1" x14ac:dyDescent="0.2"/>
    <row r="76" ht="12.75" customHeight="1" x14ac:dyDescent="0.2"/>
    <row r="77" ht="12.75" customHeight="1" x14ac:dyDescent="0.2"/>
    <row r="84" spans="5:5" ht="12.75" customHeight="1" x14ac:dyDescent="0.2"/>
    <row r="85" spans="5:5" ht="12.75" customHeight="1" x14ac:dyDescent="0.2"/>
    <row r="86" spans="5:5" x14ac:dyDescent="0.2">
      <c r="E86" s="402"/>
    </row>
  </sheetData>
  <mergeCells count="25">
    <mergeCell ref="S7:S10"/>
    <mergeCell ref="R7:R10"/>
    <mergeCell ref="Q7:Q10"/>
    <mergeCell ref="E22:E24"/>
    <mergeCell ref="E52:E54"/>
    <mergeCell ref="E35:E37"/>
    <mergeCell ref="E39:E41"/>
    <mergeCell ref="E43:E45"/>
    <mergeCell ref="N7:N10"/>
    <mergeCell ref="E64:T64"/>
    <mergeCell ref="E14:E16"/>
    <mergeCell ref="T7:T10"/>
    <mergeCell ref="J7:J10"/>
    <mergeCell ref="L7:L10"/>
    <mergeCell ref="K7:K10"/>
    <mergeCell ref="E31:E33"/>
    <mergeCell ref="O7:O10"/>
    <mergeCell ref="E18:E20"/>
    <mergeCell ref="P7:P10"/>
    <mergeCell ref="E26:E28"/>
    <mergeCell ref="D7:I11"/>
    <mergeCell ref="M7:M10"/>
    <mergeCell ref="E60:E62"/>
    <mergeCell ref="E56:E58"/>
    <mergeCell ref="E48:E50"/>
  </mergeCells>
  <phoneticPr fontId="1" type="noConversion"/>
  <conditionalFormatting sqref="D6">
    <cfRule type="cellIs" dxfId="47" priority="2" stopIfTrue="1" operator="equal">
      <formula>"   sem poznámku, proč vývojová řada nezačíná jako obvykle - nebo červenou buňku vymazat"</formula>
    </cfRule>
  </conditionalFormatting>
  <conditionalFormatting sqref="G6">
    <cfRule type="expression" dxfId="46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31">
    <pageSetUpPr autoPageBreaks="0"/>
  </sheetPr>
  <dimension ref="B1:AG87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4" hidden="1" customWidth="1"/>
    <col min="3" max="3" width="1.7109375" style="44" customWidth="1"/>
    <col min="4" max="4" width="1.140625" style="44" customWidth="1"/>
    <col min="5" max="5" width="2.140625" style="44" customWidth="1"/>
    <col min="6" max="6" width="1.7109375" style="44" customWidth="1"/>
    <col min="7" max="7" width="15.28515625" style="44" customWidth="1"/>
    <col min="8" max="8" width="12.42578125" style="44" customWidth="1"/>
    <col min="9" max="9" width="4" style="44" customWidth="1"/>
    <col min="10" max="20" width="8.140625" style="44" customWidth="1"/>
    <col min="21" max="24" width="17.5703125" style="44" customWidth="1"/>
    <col min="25" max="16384" width="9.140625" style="44"/>
  </cols>
  <sheetData>
    <row r="1" spans="2:33" hidden="1" x14ac:dyDescent="0.2"/>
    <row r="2" spans="2:33" hidden="1" x14ac:dyDescent="0.2"/>
    <row r="3" spans="2:33" ht="9" customHeight="1" x14ac:dyDescent="0.2">
      <c r="C3" s="43"/>
    </row>
    <row r="4" spans="2:33" s="45" customFormat="1" ht="15.75" x14ac:dyDescent="0.2">
      <c r="D4" s="15" t="s">
        <v>70</v>
      </c>
      <c r="E4" s="46"/>
      <c r="F4" s="46"/>
      <c r="G4" s="46"/>
      <c r="H4" s="15" t="s">
        <v>157</v>
      </c>
      <c r="I4" s="15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</row>
    <row r="5" spans="2:33" s="45" customFormat="1" ht="15.75" x14ac:dyDescent="0.2">
      <c r="B5" s="232">
        <v>18</v>
      </c>
      <c r="D5" s="54" t="s">
        <v>319</v>
      </c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</row>
    <row r="6" spans="2:33" s="48" customFormat="1" ht="21" customHeight="1" thickBot="1" x14ac:dyDescent="0.25">
      <c r="D6" s="16"/>
      <c r="E6" s="49"/>
      <c r="F6" s="49"/>
      <c r="G6" s="49"/>
      <c r="H6" s="49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17"/>
    </row>
    <row r="7" spans="2:33" ht="6" customHeight="1" x14ac:dyDescent="0.2">
      <c r="C7" s="20"/>
      <c r="D7" s="795" t="s">
        <v>56</v>
      </c>
      <c r="E7" s="796"/>
      <c r="F7" s="796"/>
      <c r="G7" s="796"/>
      <c r="H7" s="796"/>
      <c r="I7" s="797"/>
      <c r="J7" s="804" t="s">
        <v>249</v>
      </c>
      <c r="K7" s="804" t="s">
        <v>255</v>
      </c>
      <c r="L7" s="804" t="s">
        <v>258</v>
      </c>
      <c r="M7" s="804" t="s">
        <v>262</v>
      </c>
      <c r="N7" s="804" t="s">
        <v>264</v>
      </c>
      <c r="O7" s="804" t="s">
        <v>272</v>
      </c>
      <c r="P7" s="804" t="s">
        <v>276</v>
      </c>
      <c r="Q7" s="804" t="s">
        <v>295</v>
      </c>
      <c r="R7" s="804" t="s">
        <v>296</v>
      </c>
      <c r="S7" s="804" t="s">
        <v>304</v>
      </c>
      <c r="T7" s="818" t="s">
        <v>313</v>
      </c>
    </row>
    <row r="8" spans="2:33" ht="6" customHeight="1" x14ac:dyDescent="0.2">
      <c r="C8" s="20"/>
      <c r="D8" s="798"/>
      <c r="E8" s="799"/>
      <c r="F8" s="799"/>
      <c r="G8" s="799"/>
      <c r="H8" s="799"/>
      <c r="I8" s="800"/>
      <c r="J8" s="805"/>
      <c r="K8" s="805"/>
      <c r="L8" s="805"/>
      <c r="M8" s="805"/>
      <c r="N8" s="805"/>
      <c r="O8" s="805"/>
      <c r="P8" s="805"/>
      <c r="Q8" s="805"/>
      <c r="R8" s="805"/>
      <c r="S8" s="805"/>
      <c r="T8" s="819"/>
    </row>
    <row r="9" spans="2:33" ht="6" customHeight="1" x14ac:dyDescent="0.2">
      <c r="C9" s="20"/>
      <c r="D9" s="798"/>
      <c r="E9" s="799"/>
      <c r="F9" s="799"/>
      <c r="G9" s="799"/>
      <c r="H9" s="799"/>
      <c r="I9" s="800"/>
      <c r="J9" s="805"/>
      <c r="K9" s="805"/>
      <c r="L9" s="805"/>
      <c r="M9" s="805"/>
      <c r="N9" s="805"/>
      <c r="O9" s="805"/>
      <c r="P9" s="805"/>
      <c r="Q9" s="805"/>
      <c r="R9" s="805"/>
      <c r="S9" s="805"/>
      <c r="T9" s="819"/>
    </row>
    <row r="10" spans="2:33" ht="6" customHeight="1" x14ac:dyDescent="0.2">
      <c r="C10" s="20"/>
      <c r="D10" s="798"/>
      <c r="E10" s="799"/>
      <c r="F10" s="799"/>
      <c r="G10" s="799"/>
      <c r="H10" s="799"/>
      <c r="I10" s="800"/>
      <c r="J10" s="805"/>
      <c r="K10" s="805"/>
      <c r="L10" s="805"/>
      <c r="M10" s="805"/>
      <c r="N10" s="805"/>
      <c r="O10" s="805"/>
      <c r="P10" s="805"/>
      <c r="Q10" s="805"/>
      <c r="R10" s="805"/>
      <c r="S10" s="805"/>
      <c r="T10" s="819"/>
    </row>
    <row r="11" spans="2:33" ht="15" customHeight="1" thickBot="1" x14ac:dyDescent="0.25">
      <c r="C11" s="20"/>
      <c r="D11" s="801"/>
      <c r="E11" s="802"/>
      <c r="F11" s="802"/>
      <c r="G11" s="802"/>
      <c r="H11" s="802"/>
      <c r="I11" s="803"/>
      <c r="J11" s="97"/>
      <c r="K11" s="97"/>
      <c r="L11" s="97"/>
      <c r="M11" s="97"/>
      <c r="N11" s="97"/>
      <c r="O11" s="97"/>
      <c r="P11" s="97"/>
      <c r="Q11" s="18"/>
      <c r="R11" s="18"/>
      <c r="S11" s="18"/>
      <c r="T11" s="124"/>
    </row>
    <row r="12" spans="2:33" ht="14.25" thickTop="1" thickBot="1" x14ac:dyDescent="0.25">
      <c r="C12" s="20"/>
      <c r="D12" s="73" t="s">
        <v>51</v>
      </c>
      <c r="E12" s="74"/>
      <c r="F12" s="74"/>
      <c r="G12" s="74"/>
      <c r="H12" s="74"/>
      <c r="I12" s="74"/>
      <c r="J12" s="75"/>
      <c r="K12" s="75"/>
      <c r="L12" s="75"/>
      <c r="M12" s="75"/>
      <c r="N12" s="75"/>
      <c r="O12" s="75"/>
      <c r="P12" s="75"/>
      <c r="Q12" s="541"/>
      <c r="R12" s="689"/>
      <c r="S12" s="689"/>
      <c r="T12" s="533"/>
    </row>
    <row r="13" spans="2:33" x14ac:dyDescent="0.2">
      <c r="C13" s="20"/>
      <c r="D13" s="84"/>
      <c r="E13" s="85" t="s">
        <v>52</v>
      </c>
      <c r="F13" s="85"/>
      <c r="G13" s="85"/>
      <c r="H13" s="86"/>
      <c r="I13" s="87"/>
      <c r="J13" s="313">
        <v>501220</v>
      </c>
      <c r="K13" s="313">
        <v>470754</v>
      </c>
      <c r="L13" s="313">
        <v>448792</v>
      </c>
      <c r="M13" s="313">
        <v>435542</v>
      </c>
      <c r="N13" s="313">
        <v>427107</v>
      </c>
      <c r="O13" s="313">
        <v>424849</v>
      </c>
      <c r="P13" s="313">
        <v>421535</v>
      </c>
      <c r="Q13" s="133">
        <v>420814</v>
      </c>
      <c r="R13" s="133">
        <v>423838</v>
      </c>
      <c r="S13" s="133">
        <v>432906</v>
      </c>
      <c r="T13" s="552">
        <v>446254</v>
      </c>
      <c r="AB13" s="148"/>
      <c r="AC13" s="148"/>
      <c r="AD13" s="148"/>
      <c r="AE13" s="148"/>
      <c r="AF13" s="148"/>
      <c r="AG13" s="148"/>
    </row>
    <row r="14" spans="2:33" x14ac:dyDescent="0.2">
      <c r="C14" s="20"/>
      <c r="D14" s="80"/>
      <c r="E14" s="843" t="s">
        <v>42</v>
      </c>
      <c r="F14" s="143" t="s">
        <v>80</v>
      </c>
      <c r="G14" s="33"/>
      <c r="H14" s="34"/>
      <c r="I14" s="35"/>
      <c r="J14" s="314">
        <v>2053</v>
      </c>
      <c r="K14" s="314">
        <v>1965</v>
      </c>
      <c r="L14" s="314">
        <v>1965</v>
      </c>
      <c r="M14" s="314">
        <v>2040</v>
      </c>
      <c r="N14" s="314">
        <v>2201</v>
      </c>
      <c r="O14" s="314">
        <v>2404</v>
      </c>
      <c r="P14" s="314">
        <v>2612</v>
      </c>
      <c r="Q14" s="245">
        <v>2723</v>
      </c>
      <c r="R14" s="245">
        <v>2719</v>
      </c>
      <c r="S14" s="245">
        <v>2720</v>
      </c>
      <c r="T14" s="553">
        <v>2763</v>
      </c>
      <c r="U14" s="148"/>
      <c r="V14" s="148"/>
      <c r="AB14" s="148"/>
      <c r="AC14" s="148"/>
      <c r="AD14" s="148"/>
      <c r="AE14" s="148"/>
      <c r="AF14" s="148"/>
      <c r="AG14" s="148"/>
    </row>
    <row r="15" spans="2:33" ht="15" x14ac:dyDescent="0.2">
      <c r="C15" s="20"/>
      <c r="D15" s="58"/>
      <c r="E15" s="844"/>
      <c r="F15" s="144" t="s">
        <v>190</v>
      </c>
      <c r="G15" s="27"/>
      <c r="H15" s="28"/>
      <c r="I15" s="29"/>
      <c r="J15" s="315">
        <v>103685</v>
      </c>
      <c r="K15" s="315">
        <v>100558</v>
      </c>
      <c r="L15" s="315">
        <v>97491</v>
      </c>
      <c r="M15" s="315">
        <v>94759</v>
      </c>
      <c r="N15" s="315">
        <v>91841</v>
      </c>
      <c r="O15" s="315">
        <v>89467</v>
      </c>
      <c r="P15" s="315">
        <v>87437</v>
      </c>
      <c r="Q15" s="246">
        <v>86590</v>
      </c>
      <c r="R15" s="246">
        <v>88783</v>
      </c>
      <c r="S15" s="246">
        <v>90641</v>
      </c>
      <c r="T15" s="554">
        <v>91256</v>
      </c>
      <c r="U15" s="148"/>
      <c r="V15" s="148"/>
      <c r="AB15" s="148"/>
      <c r="AC15" s="148"/>
      <c r="AD15" s="148"/>
      <c r="AE15" s="148"/>
      <c r="AF15" s="148"/>
      <c r="AG15" s="148"/>
    </row>
    <row r="16" spans="2:33" ht="15" x14ac:dyDescent="0.2">
      <c r="C16" s="20"/>
      <c r="D16" s="58"/>
      <c r="E16" s="845"/>
      <c r="F16" s="144" t="s">
        <v>191</v>
      </c>
      <c r="G16" s="27"/>
      <c r="H16" s="28"/>
      <c r="I16" s="29"/>
      <c r="J16" s="316">
        <v>359000</v>
      </c>
      <c r="K16" s="316">
        <v>338065</v>
      </c>
      <c r="L16" s="316">
        <v>322853</v>
      </c>
      <c r="M16" s="316">
        <v>315985</v>
      </c>
      <c r="N16" s="316">
        <v>312628</v>
      </c>
      <c r="O16" s="316">
        <v>314000</v>
      </c>
      <c r="P16" s="316">
        <v>315000</v>
      </c>
      <c r="Q16" s="247">
        <v>316698</v>
      </c>
      <c r="R16" s="247">
        <v>318816</v>
      </c>
      <c r="S16" s="247">
        <v>326007</v>
      </c>
      <c r="T16" s="555">
        <v>337283</v>
      </c>
      <c r="U16" s="148"/>
      <c r="V16" s="148"/>
      <c r="AB16" s="148"/>
      <c r="AC16" s="148"/>
      <c r="AD16" s="148"/>
      <c r="AE16" s="148"/>
      <c r="AF16" s="148"/>
      <c r="AG16" s="148"/>
    </row>
    <row r="17" spans="3:33" ht="13.5" thickBot="1" x14ac:dyDescent="0.25">
      <c r="C17" s="20"/>
      <c r="D17" s="58"/>
      <c r="E17" s="845"/>
      <c r="F17" s="145" t="s">
        <v>58</v>
      </c>
      <c r="G17" s="38"/>
      <c r="H17" s="39"/>
      <c r="I17" s="40"/>
      <c r="J17" s="317">
        <v>36482</v>
      </c>
      <c r="K17" s="317">
        <v>30166</v>
      </c>
      <c r="L17" s="317">
        <v>26483</v>
      </c>
      <c r="M17" s="317">
        <v>22758</v>
      </c>
      <c r="N17" s="317">
        <v>20437</v>
      </c>
      <c r="O17" s="317">
        <v>18978</v>
      </c>
      <c r="P17" s="317">
        <v>16486</v>
      </c>
      <c r="Q17" s="248">
        <v>14803</v>
      </c>
      <c r="R17" s="248">
        <v>13520</v>
      </c>
      <c r="S17" s="248">
        <v>13538</v>
      </c>
      <c r="T17" s="556">
        <v>14952</v>
      </c>
      <c r="U17" s="148"/>
      <c r="V17" s="148"/>
      <c r="AB17" s="148"/>
      <c r="AC17" s="148"/>
      <c r="AD17" s="148"/>
      <c r="AE17" s="148"/>
      <c r="AF17" s="148"/>
      <c r="AG17" s="148"/>
    </row>
    <row r="18" spans="3:33" x14ac:dyDescent="0.2">
      <c r="C18" s="20"/>
      <c r="D18" s="90"/>
      <c r="E18" s="91" t="s">
        <v>88</v>
      </c>
      <c r="F18" s="91"/>
      <c r="G18" s="91"/>
      <c r="H18" s="92"/>
      <c r="I18" s="93"/>
      <c r="J18" s="313">
        <v>427513</v>
      </c>
      <c r="K18" s="313">
        <v>402765</v>
      </c>
      <c r="L18" s="313">
        <v>383898</v>
      </c>
      <c r="M18" s="313">
        <v>370935</v>
      </c>
      <c r="N18" s="313">
        <v>362298</v>
      </c>
      <c r="O18" s="313">
        <v>358169</v>
      </c>
      <c r="P18" s="313">
        <v>353759</v>
      </c>
      <c r="Q18" s="133">
        <v>352861</v>
      </c>
      <c r="R18" s="133">
        <v>354338</v>
      </c>
      <c r="S18" s="133">
        <v>360759</v>
      </c>
      <c r="T18" s="552">
        <v>369823</v>
      </c>
      <c r="AB18" s="148"/>
      <c r="AC18" s="148"/>
      <c r="AD18" s="148"/>
      <c r="AE18" s="148"/>
      <c r="AF18" s="148"/>
      <c r="AG18" s="148"/>
    </row>
    <row r="19" spans="3:33" x14ac:dyDescent="0.2">
      <c r="C19" s="20"/>
      <c r="D19" s="80"/>
      <c r="E19" s="843" t="s">
        <v>42</v>
      </c>
      <c r="F19" s="143" t="s">
        <v>80</v>
      </c>
      <c r="G19" s="33"/>
      <c r="H19" s="34"/>
      <c r="I19" s="35"/>
      <c r="J19" s="314">
        <v>1709</v>
      </c>
      <c r="K19" s="314">
        <v>1626</v>
      </c>
      <c r="L19" s="314">
        <v>1578</v>
      </c>
      <c r="M19" s="314">
        <v>1619</v>
      </c>
      <c r="N19" s="314">
        <v>1714</v>
      </c>
      <c r="O19" s="314">
        <v>1749</v>
      </c>
      <c r="P19" s="314">
        <v>1811</v>
      </c>
      <c r="Q19" s="245">
        <v>1885</v>
      </c>
      <c r="R19" s="245">
        <v>1871</v>
      </c>
      <c r="S19" s="245">
        <v>1856</v>
      </c>
      <c r="T19" s="553">
        <v>1827</v>
      </c>
      <c r="AB19" s="148"/>
      <c r="AC19" s="148"/>
      <c r="AD19" s="148"/>
      <c r="AE19" s="148"/>
      <c r="AF19" s="148"/>
      <c r="AG19" s="148"/>
    </row>
    <row r="20" spans="3:33" x14ac:dyDescent="0.2">
      <c r="C20" s="20"/>
      <c r="D20" s="58"/>
      <c r="E20" s="844"/>
      <c r="F20" s="144" t="s">
        <v>81</v>
      </c>
      <c r="G20" s="27"/>
      <c r="H20" s="28"/>
      <c r="I20" s="29"/>
      <c r="J20" s="315">
        <v>93144</v>
      </c>
      <c r="K20" s="315">
        <v>89932</v>
      </c>
      <c r="L20" s="315">
        <v>87079</v>
      </c>
      <c r="M20" s="315">
        <v>84733</v>
      </c>
      <c r="N20" s="315">
        <v>82060</v>
      </c>
      <c r="O20" s="315">
        <v>79428</v>
      </c>
      <c r="P20" s="315">
        <v>77215</v>
      </c>
      <c r="Q20" s="246">
        <v>76775</v>
      </c>
      <c r="R20" s="246">
        <v>78591</v>
      </c>
      <c r="S20" s="246">
        <v>80404</v>
      </c>
      <c r="T20" s="554">
        <v>81038</v>
      </c>
      <c r="AB20" s="148"/>
      <c r="AC20" s="148"/>
      <c r="AD20" s="148"/>
      <c r="AE20" s="148"/>
      <c r="AF20" s="148"/>
      <c r="AG20" s="148"/>
    </row>
    <row r="21" spans="3:33" x14ac:dyDescent="0.2">
      <c r="C21" s="20"/>
      <c r="D21" s="58"/>
      <c r="E21" s="847"/>
      <c r="F21" s="144" t="s">
        <v>57</v>
      </c>
      <c r="G21" s="27"/>
      <c r="H21" s="28"/>
      <c r="I21" s="29"/>
      <c r="J21" s="316">
        <v>306297</v>
      </c>
      <c r="K21" s="316">
        <v>288889</v>
      </c>
      <c r="L21" s="316">
        <v>275271</v>
      </c>
      <c r="M21" s="316">
        <v>267265</v>
      </c>
      <c r="N21" s="316">
        <v>263139</v>
      </c>
      <c r="O21" s="316">
        <v>262696</v>
      </c>
      <c r="P21" s="316">
        <v>262467</v>
      </c>
      <c r="Q21" s="247">
        <v>263230</v>
      </c>
      <c r="R21" s="247">
        <v>264034</v>
      </c>
      <c r="S21" s="247">
        <v>268698</v>
      </c>
      <c r="T21" s="555">
        <v>276072</v>
      </c>
      <c r="AB21" s="148"/>
      <c r="AC21" s="148"/>
      <c r="AD21" s="148"/>
      <c r="AE21" s="148"/>
      <c r="AF21" s="148"/>
      <c r="AG21" s="148"/>
    </row>
    <row r="22" spans="3:33" ht="13.5" thickBot="1" x14ac:dyDescent="0.25">
      <c r="C22" s="20"/>
      <c r="D22" s="58"/>
      <c r="E22" s="847"/>
      <c r="F22" s="145" t="s">
        <v>58</v>
      </c>
      <c r="G22" s="38"/>
      <c r="H22" s="39"/>
      <c r="I22" s="40"/>
      <c r="J22" s="317">
        <v>26363</v>
      </c>
      <c r="K22" s="317">
        <v>22318</v>
      </c>
      <c r="L22" s="317">
        <v>19970</v>
      </c>
      <c r="M22" s="317">
        <v>17318</v>
      </c>
      <c r="N22" s="317">
        <v>15385</v>
      </c>
      <c r="O22" s="317">
        <v>14296</v>
      </c>
      <c r="P22" s="317">
        <v>12266</v>
      </c>
      <c r="Q22" s="248">
        <v>10971</v>
      </c>
      <c r="R22" s="248">
        <v>9842</v>
      </c>
      <c r="S22" s="248">
        <v>9801</v>
      </c>
      <c r="T22" s="556">
        <v>10886</v>
      </c>
      <c r="AB22" s="148"/>
      <c r="AC22" s="148"/>
      <c r="AD22" s="148"/>
      <c r="AE22" s="148"/>
      <c r="AF22" s="148"/>
      <c r="AG22" s="148"/>
    </row>
    <row r="23" spans="3:33" x14ac:dyDescent="0.2">
      <c r="C23" s="20"/>
      <c r="D23" s="90"/>
      <c r="E23" s="91" t="s">
        <v>260</v>
      </c>
      <c r="F23" s="91"/>
      <c r="G23" s="91"/>
      <c r="H23" s="92"/>
      <c r="I23" s="93"/>
      <c r="J23" s="313">
        <v>64485</v>
      </c>
      <c r="K23" s="313">
        <v>58717</v>
      </c>
      <c r="L23" s="313">
        <v>55456</v>
      </c>
      <c r="M23" s="313">
        <v>54900</v>
      </c>
      <c r="N23" s="313">
        <v>54957</v>
      </c>
      <c r="O23" s="313">
        <v>56664</v>
      </c>
      <c r="P23" s="313">
        <v>57693</v>
      </c>
      <c r="Q23" s="133">
        <v>57856</v>
      </c>
      <c r="R23" s="133">
        <v>59439</v>
      </c>
      <c r="S23" s="133">
        <v>61855</v>
      </c>
      <c r="T23" s="552">
        <v>65752</v>
      </c>
      <c r="AB23" s="148"/>
      <c r="AC23" s="148"/>
      <c r="AD23" s="148"/>
      <c r="AE23" s="148"/>
      <c r="AF23" s="148"/>
      <c r="AG23" s="148"/>
    </row>
    <row r="24" spans="3:33" x14ac:dyDescent="0.2">
      <c r="C24" s="20"/>
      <c r="D24" s="80"/>
      <c r="E24" s="843" t="s">
        <v>42</v>
      </c>
      <c r="F24" s="143" t="s">
        <v>80</v>
      </c>
      <c r="G24" s="33"/>
      <c r="H24" s="34"/>
      <c r="I24" s="35"/>
      <c r="J24" s="314">
        <v>182</v>
      </c>
      <c r="K24" s="314">
        <v>157</v>
      </c>
      <c r="L24" s="314">
        <v>178</v>
      </c>
      <c r="M24" s="314">
        <v>199</v>
      </c>
      <c r="N24" s="314">
        <v>256</v>
      </c>
      <c r="O24" s="314">
        <v>396</v>
      </c>
      <c r="P24" s="314">
        <v>544</v>
      </c>
      <c r="Q24" s="245">
        <v>618</v>
      </c>
      <c r="R24" s="245">
        <v>599</v>
      </c>
      <c r="S24" s="245">
        <v>631</v>
      </c>
      <c r="T24" s="553">
        <v>702</v>
      </c>
      <c r="AB24" s="148"/>
      <c r="AC24" s="148"/>
      <c r="AD24" s="148"/>
      <c r="AE24" s="148"/>
      <c r="AF24" s="148"/>
      <c r="AG24" s="148"/>
    </row>
    <row r="25" spans="3:33" x14ac:dyDescent="0.2">
      <c r="C25" s="20"/>
      <c r="D25" s="58"/>
      <c r="E25" s="844"/>
      <c r="F25" s="144" t="s">
        <v>81</v>
      </c>
      <c r="G25" s="27"/>
      <c r="H25" s="28"/>
      <c r="I25" s="29"/>
      <c r="J25" s="315">
        <v>10217</v>
      </c>
      <c r="K25" s="315">
        <v>10287</v>
      </c>
      <c r="L25" s="315">
        <v>10083</v>
      </c>
      <c r="M25" s="315">
        <v>9696</v>
      </c>
      <c r="N25" s="315">
        <v>9475</v>
      </c>
      <c r="O25" s="315">
        <v>9725</v>
      </c>
      <c r="P25" s="315">
        <v>9917</v>
      </c>
      <c r="Q25" s="246">
        <v>9489</v>
      </c>
      <c r="R25" s="246">
        <v>9832</v>
      </c>
      <c r="S25" s="246">
        <v>9852</v>
      </c>
      <c r="T25" s="554">
        <v>9780</v>
      </c>
      <c r="AB25" s="148"/>
      <c r="AC25" s="148"/>
      <c r="AD25" s="148"/>
      <c r="AE25" s="148"/>
      <c r="AF25" s="148"/>
      <c r="AG25" s="148"/>
    </row>
    <row r="26" spans="3:33" x14ac:dyDescent="0.2">
      <c r="C26" s="20"/>
      <c r="D26" s="58"/>
      <c r="E26" s="847"/>
      <c r="F26" s="144" t="s">
        <v>57</v>
      </c>
      <c r="G26" s="27"/>
      <c r="H26" s="28"/>
      <c r="I26" s="29"/>
      <c r="J26" s="316">
        <v>44020</v>
      </c>
      <c r="K26" s="316">
        <v>40490</v>
      </c>
      <c r="L26" s="316">
        <v>38740</v>
      </c>
      <c r="M26" s="316">
        <v>39628</v>
      </c>
      <c r="N26" s="316">
        <v>40261</v>
      </c>
      <c r="O26" s="316">
        <v>41945</v>
      </c>
      <c r="P26" s="316">
        <v>43086</v>
      </c>
      <c r="Q26" s="247">
        <v>43997</v>
      </c>
      <c r="R26" s="247">
        <v>45427</v>
      </c>
      <c r="S26" s="247">
        <v>47725</v>
      </c>
      <c r="T26" s="555">
        <v>51308</v>
      </c>
      <c r="AB26" s="148"/>
      <c r="AC26" s="148"/>
      <c r="AD26" s="148"/>
      <c r="AE26" s="148"/>
      <c r="AF26" s="148"/>
      <c r="AG26" s="148"/>
    </row>
    <row r="27" spans="3:33" ht="13.5" thickBot="1" x14ac:dyDescent="0.25">
      <c r="C27" s="20"/>
      <c r="D27" s="58"/>
      <c r="E27" s="847"/>
      <c r="F27" s="145" t="s">
        <v>58</v>
      </c>
      <c r="G27" s="38"/>
      <c r="H27" s="39"/>
      <c r="I27" s="40"/>
      <c r="J27" s="317">
        <v>10066</v>
      </c>
      <c r="K27" s="317">
        <v>7783</v>
      </c>
      <c r="L27" s="317">
        <v>6455</v>
      </c>
      <c r="M27" s="317">
        <v>5377</v>
      </c>
      <c r="N27" s="317">
        <v>4965</v>
      </c>
      <c r="O27" s="317">
        <v>4598</v>
      </c>
      <c r="P27" s="317">
        <v>4146</v>
      </c>
      <c r="Q27" s="248">
        <v>3752</v>
      </c>
      <c r="R27" s="248">
        <v>3581</v>
      </c>
      <c r="S27" s="248">
        <v>3647</v>
      </c>
      <c r="T27" s="556">
        <v>3962</v>
      </c>
      <c r="AB27" s="148"/>
      <c r="AC27" s="148"/>
      <c r="AD27" s="148"/>
      <c r="AE27" s="148"/>
      <c r="AF27" s="148"/>
      <c r="AG27" s="148"/>
    </row>
    <row r="28" spans="3:33" x14ac:dyDescent="0.2">
      <c r="C28" s="20"/>
      <c r="D28" s="21"/>
      <c r="E28" s="94" t="s">
        <v>89</v>
      </c>
      <c r="F28" s="94"/>
      <c r="G28" s="94"/>
      <c r="H28" s="95"/>
      <c r="I28" s="96"/>
      <c r="J28" s="313">
        <v>9222</v>
      </c>
      <c r="K28" s="313">
        <v>9272</v>
      </c>
      <c r="L28" s="313">
        <v>9438</v>
      </c>
      <c r="M28" s="313">
        <v>9707</v>
      </c>
      <c r="N28" s="313">
        <v>9852</v>
      </c>
      <c r="O28" s="313">
        <v>10016</v>
      </c>
      <c r="P28" s="313">
        <v>10083</v>
      </c>
      <c r="Q28" s="133">
        <v>10097</v>
      </c>
      <c r="R28" s="133">
        <v>10061</v>
      </c>
      <c r="S28" s="133">
        <v>10292</v>
      </c>
      <c r="T28" s="552">
        <v>10679</v>
      </c>
      <c r="AB28" s="148"/>
      <c r="AC28" s="148"/>
      <c r="AD28" s="148"/>
      <c r="AE28" s="148"/>
      <c r="AF28" s="148"/>
      <c r="AG28" s="148"/>
    </row>
    <row r="29" spans="3:33" x14ac:dyDescent="0.2">
      <c r="C29" s="20"/>
      <c r="D29" s="80"/>
      <c r="E29" s="843" t="s">
        <v>42</v>
      </c>
      <c r="F29" s="143" t="s">
        <v>80</v>
      </c>
      <c r="G29" s="33"/>
      <c r="H29" s="34"/>
      <c r="I29" s="35"/>
      <c r="J29" s="314">
        <v>162</v>
      </c>
      <c r="K29" s="314">
        <v>182</v>
      </c>
      <c r="L29" s="314">
        <v>209</v>
      </c>
      <c r="M29" s="314">
        <v>222</v>
      </c>
      <c r="N29" s="314">
        <v>231</v>
      </c>
      <c r="O29" s="314">
        <v>259</v>
      </c>
      <c r="P29" s="314">
        <v>257</v>
      </c>
      <c r="Q29" s="245">
        <v>220</v>
      </c>
      <c r="R29" s="245">
        <v>249</v>
      </c>
      <c r="S29" s="245">
        <v>233</v>
      </c>
      <c r="T29" s="553">
        <v>234</v>
      </c>
      <c r="AB29" s="148"/>
      <c r="AC29" s="148"/>
      <c r="AD29" s="148"/>
      <c r="AE29" s="148"/>
      <c r="AF29" s="148"/>
      <c r="AG29" s="148"/>
    </row>
    <row r="30" spans="3:33" x14ac:dyDescent="0.2">
      <c r="C30" s="20"/>
      <c r="D30" s="58"/>
      <c r="E30" s="844"/>
      <c r="F30" s="144" t="s">
        <v>81</v>
      </c>
      <c r="G30" s="27"/>
      <c r="H30" s="28"/>
      <c r="I30" s="29"/>
      <c r="J30" s="315">
        <v>324</v>
      </c>
      <c r="K30" s="315">
        <v>339</v>
      </c>
      <c r="L30" s="315">
        <v>329</v>
      </c>
      <c r="M30" s="315">
        <v>330</v>
      </c>
      <c r="N30" s="315">
        <v>306</v>
      </c>
      <c r="O30" s="315">
        <v>314</v>
      </c>
      <c r="P30" s="315">
        <v>305</v>
      </c>
      <c r="Q30" s="246">
        <v>326</v>
      </c>
      <c r="R30" s="246">
        <v>360</v>
      </c>
      <c r="S30" s="246">
        <v>385</v>
      </c>
      <c r="T30" s="554">
        <v>438</v>
      </c>
      <c r="AB30" s="148"/>
      <c r="AC30" s="148"/>
      <c r="AD30" s="148"/>
      <c r="AE30" s="148"/>
      <c r="AF30" s="148"/>
      <c r="AG30" s="148"/>
    </row>
    <row r="31" spans="3:33" x14ac:dyDescent="0.2">
      <c r="C31" s="20"/>
      <c r="D31" s="58"/>
      <c r="E31" s="847"/>
      <c r="F31" s="144" t="s">
        <v>57</v>
      </c>
      <c r="G31" s="27"/>
      <c r="H31" s="28"/>
      <c r="I31" s="29"/>
      <c r="J31" s="316">
        <v>8683</v>
      </c>
      <c r="K31" s="316">
        <v>8686</v>
      </c>
      <c r="L31" s="316">
        <v>8842</v>
      </c>
      <c r="M31" s="316">
        <v>9092</v>
      </c>
      <c r="N31" s="316">
        <v>9228</v>
      </c>
      <c r="O31" s="316">
        <v>9359</v>
      </c>
      <c r="P31" s="316">
        <v>9447</v>
      </c>
      <c r="Q31" s="247">
        <v>9471</v>
      </c>
      <c r="R31" s="247">
        <v>9355</v>
      </c>
      <c r="S31" s="247">
        <v>9584</v>
      </c>
      <c r="T31" s="555">
        <v>9903</v>
      </c>
      <c r="AB31" s="148"/>
      <c r="AC31" s="148"/>
      <c r="AD31" s="148"/>
      <c r="AE31" s="148"/>
      <c r="AF31" s="148"/>
      <c r="AG31" s="148"/>
    </row>
    <row r="32" spans="3:33" ht="13.5" thickBot="1" x14ac:dyDescent="0.25">
      <c r="C32" s="20"/>
      <c r="D32" s="58"/>
      <c r="E32" s="847"/>
      <c r="F32" s="145" t="s">
        <v>58</v>
      </c>
      <c r="G32" s="38"/>
      <c r="H32" s="39"/>
      <c r="I32" s="40"/>
      <c r="J32" s="317">
        <v>53</v>
      </c>
      <c r="K32" s="317">
        <v>65</v>
      </c>
      <c r="L32" s="317">
        <v>58</v>
      </c>
      <c r="M32" s="317">
        <v>63</v>
      </c>
      <c r="N32" s="317">
        <v>87</v>
      </c>
      <c r="O32" s="317">
        <v>84</v>
      </c>
      <c r="P32" s="317">
        <v>74</v>
      </c>
      <c r="Q32" s="248">
        <v>80</v>
      </c>
      <c r="R32" s="248">
        <v>97</v>
      </c>
      <c r="S32" s="248">
        <v>90</v>
      </c>
      <c r="T32" s="556">
        <v>104</v>
      </c>
      <c r="AB32" s="148"/>
      <c r="AC32" s="148"/>
      <c r="AD32" s="148"/>
      <c r="AE32" s="148"/>
      <c r="AF32" s="148"/>
      <c r="AG32" s="148"/>
    </row>
    <row r="33" spans="3:33" ht="13.5" thickBot="1" x14ac:dyDescent="0.25">
      <c r="C33" s="20"/>
      <c r="D33" s="73" t="s">
        <v>53</v>
      </c>
      <c r="E33" s="74"/>
      <c r="F33" s="74"/>
      <c r="G33" s="74"/>
      <c r="H33" s="74"/>
      <c r="I33" s="74"/>
      <c r="J33" s="237"/>
      <c r="K33" s="237"/>
      <c r="L33" s="237"/>
      <c r="M33" s="237"/>
      <c r="N33" s="237"/>
      <c r="O33" s="237"/>
      <c r="P33" s="237"/>
      <c r="Q33" s="542"/>
      <c r="R33" s="287"/>
      <c r="S33" s="287"/>
      <c r="T33" s="288"/>
      <c r="AB33" s="148"/>
      <c r="AC33" s="148"/>
      <c r="AD33" s="148"/>
      <c r="AE33" s="148"/>
      <c r="AF33" s="148"/>
      <c r="AG33" s="148"/>
    </row>
    <row r="34" spans="3:33" x14ac:dyDescent="0.2">
      <c r="C34" s="20"/>
      <c r="D34" s="84"/>
      <c r="E34" s="85" t="s">
        <v>52</v>
      </c>
      <c r="F34" s="85"/>
      <c r="G34" s="85"/>
      <c r="H34" s="86"/>
      <c r="I34" s="87"/>
      <c r="J34" s="313">
        <v>128453</v>
      </c>
      <c r="K34" s="313">
        <v>121583</v>
      </c>
      <c r="L34" s="313">
        <v>120053</v>
      </c>
      <c r="M34" s="313">
        <v>117725</v>
      </c>
      <c r="N34" s="313">
        <v>116077</v>
      </c>
      <c r="O34" s="313">
        <v>115617</v>
      </c>
      <c r="P34" s="313">
        <v>114041</v>
      </c>
      <c r="Q34" s="133">
        <v>113513</v>
      </c>
      <c r="R34" s="133">
        <v>116183</v>
      </c>
      <c r="S34" s="133">
        <v>118293</v>
      </c>
      <c r="T34" s="552">
        <v>125167</v>
      </c>
      <c r="AB34" s="148"/>
      <c r="AC34" s="148"/>
      <c r="AD34" s="148"/>
      <c r="AE34" s="148"/>
      <c r="AF34" s="148"/>
      <c r="AG34" s="148"/>
    </row>
    <row r="35" spans="3:33" x14ac:dyDescent="0.2">
      <c r="C35" s="20"/>
      <c r="D35" s="80"/>
      <c r="E35" s="843" t="s">
        <v>42</v>
      </c>
      <c r="F35" s="143" t="s">
        <v>80</v>
      </c>
      <c r="G35" s="33"/>
      <c r="H35" s="34"/>
      <c r="I35" s="35"/>
      <c r="J35" s="314">
        <v>1027</v>
      </c>
      <c r="K35" s="314">
        <v>987</v>
      </c>
      <c r="L35" s="314">
        <v>993</v>
      </c>
      <c r="M35" s="314">
        <v>842</v>
      </c>
      <c r="N35" s="314">
        <v>943</v>
      </c>
      <c r="O35" s="314">
        <v>1098</v>
      </c>
      <c r="P35" s="314">
        <v>1098</v>
      </c>
      <c r="Q35" s="245">
        <v>1010</v>
      </c>
      <c r="R35" s="245">
        <v>942</v>
      </c>
      <c r="S35" s="245">
        <v>966</v>
      </c>
      <c r="T35" s="553">
        <v>926</v>
      </c>
      <c r="AB35" s="148"/>
      <c r="AC35" s="148"/>
      <c r="AD35" s="148"/>
      <c r="AE35" s="148"/>
      <c r="AF35" s="148"/>
      <c r="AG35" s="148"/>
    </row>
    <row r="36" spans="3:33" ht="15" x14ac:dyDescent="0.2">
      <c r="C36" s="20"/>
      <c r="D36" s="58"/>
      <c r="E36" s="844"/>
      <c r="F36" s="144" t="s">
        <v>190</v>
      </c>
      <c r="G36" s="27"/>
      <c r="H36" s="28"/>
      <c r="I36" s="29"/>
      <c r="J36" s="315">
        <v>34926</v>
      </c>
      <c r="K36" s="315">
        <v>34441</v>
      </c>
      <c r="L36" s="315">
        <v>33129</v>
      </c>
      <c r="M36" s="315">
        <v>33029</v>
      </c>
      <c r="N36" s="315">
        <v>32010</v>
      </c>
      <c r="O36" s="315">
        <v>31112</v>
      </c>
      <c r="P36" s="315">
        <v>31376</v>
      </c>
      <c r="Q36" s="246">
        <v>31524</v>
      </c>
      <c r="R36" s="246">
        <v>32999</v>
      </c>
      <c r="S36" s="246">
        <v>32739</v>
      </c>
      <c r="T36" s="554">
        <v>32387</v>
      </c>
      <c r="U36" s="148"/>
      <c r="AB36" s="148"/>
      <c r="AC36" s="148"/>
      <c r="AD36" s="148"/>
      <c r="AE36" s="148"/>
      <c r="AF36" s="148"/>
      <c r="AG36" s="148"/>
    </row>
    <row r="37" spans="3:33" ht="15" x14ac:dyDescent="0.2">
      <c r="C37" s="20"/>
      <c r="D37" s="58"/>
      <c r="E37" s="845"/>
      <c r="F37" s="144" t="s">
        <v>191</v>
      </c>
      <c r="G37" s="27"/>
      <c r="H37" s="28"/>
      <c r="I37" s="29"/>
      <c r="J37" s="316">
        <v>75812</v>
      </c>
      <c r="K37" s="316">
        <v>72216</v>
      </c>
      <c r="L37" s="316">
        <v>72888</v>
      </c>
      <c r="M37" s="316">
        <v>72692</v>
      </c>
      <c r="N37" s="316">
        <v>72927</v>
      </c>
      <c r="O37" s="316">
        <v>73545</v>
      </c>
      <c r="P37" s="316">
        <v>73507</v>
      </c>
      <c r="Q37" s="247">
        <v>73684</v>
      </c>
      <c r="R37" s="247">
        <v>75232</v>
      </c>
      <c r="S37" s="247">
        <v>77440</v>
      </c>
      <c r="T37" s="555">
        <v>83484</v>
      </c>
      <c r="AB37" s="148"/>
      <c r="AC37" s="148"/>
      <c r="AD37" s="148"/>
      <c r="AE37" s="148"/>
      <c r="AF37" s="148"/>
      <c r="AG37" s="148"/>
    </row>
    <row r="38" spans="3:33" ht="13.5" thickBot="1" x14ac:dyDescent="0.25">
      <c r="C38" s="20"/>
      <c r="D38" s="58"/>
      <c r="E38" s="845"/>
      <c r="F38" s="145" t="s">
        <v>58</v>
      </c>
      <c r="G38" s="38"/>
      <c r="H38" s="39"/>
      <c r="I38" s="40"/>
      <c r="J38" s="317">
        <v>16688</v>
      </c>
      <c r="K38" s="317">
        <v>13939</v>
      </c>
      <c r="L38" s="317">
        <v>13043</v>
      </c>
      <c r="M38" s="317">
        <v>11162</v>
      </c>
      <c r="N38" s="317">
        <v>10197</v>
      </c>
      <c r="O38" s="317">
        <v>9862</v>
      </c>
      <c r="P38" s="317">
        <v>8060</v>
      </c>
      <c r="Q38" s="248">
        <v>7295</v>
      </c>
      <c r="R38" s="248">
        <v>7010</v>
      </c>
      <c r="S38" s="248">
        <v>7148</v>
      </c>
      <c r="T38" s="556">
        <v>8370</v>
      </c>
      <c r="AB38" s="148"/>
      <c r="AC38" s="148"/>
      <c r="AD38" s="148"/>
      <c r="AE38" s="148"/>
      <c r="AF38" s="148"/>
      <c r="AG38" s="148"/>
    </row>
    <row r="39" spans="3:33" x14ac:dyDescent="0.2">
      <c r="C39" s="20"/>
      <c r="D39" s="90"/>
      <c r="E39" s="91" t="s">
        <v>88</v>
      </c>
      <c r="F39" s="91"/>
      <c r="G39" s="91"/>
      <c r="H39" s="92"/>
      <c r="I39" s="93"/>
      <c r="J39" s="313">
        <v>110363</v>
      </c>
      <c r="K39" s="313">
        <v>104006</v>
      </c>
      <c r="L39" s="313">
        <v>102342</v>
      </c>
      <c r="M39" s="313">
        <v>99293</v>
      </c>
      <c r="N39" s="313">
        <v>97936</v>
      </c>
      <c r="O39" s="313">
        <v>96823</v>
      </c>
      <c r="P39" s="313">
        <v>95379</v>
      </c>
      <c r="Q39" s="133">
        <v>94997</v>
      </c>
      <c r="R39" s="133">
        <v>96720</v>
      </c>
      <c r="S39" s="133">
        <v>98037</v>
      </c>
      <c r="T39" s="552">
        <v>102911</v>
      </c>
      <c r="AB39" s="148"/>
      <c r="AC39" s="148"/>
      <c r="AD39" s="148"/>
      <c r="AE39" s="148"/>
      <c r="AF39" s="148"/>
      <c r="AG39" s="148"/>
    </row>
    <row r="40" spans="3:33" x14ac:dyDescent="0.2">
      <c r="C40" s="20"/>
      <c r="D40" s="80"/>
      <c r="E40" s="843" t="s">
        <v>42</v>
      </c>
      <c r="F40" s="143" t="s">
        <v>80</v>
      </c>
      <c r="G40" s="33"/>
      <c r="H40" s="34"/>
      <c r="I40" s="35"/>
      <c r="J40" s="314">
        <v>842</v>
      </c>
      <c r="K40" s="314">
        <v>828</v>
      </c>
      <c r="L40" s="314">
        <v>790</v>
      </c>
      <c r="M40" s="314">
        <v>648</v>
      </c>
      <c r="N40" s="314">
        <v>744</v>
      </c>
      <c r="O40" s="314">
        <v>734</v>
      </c>
      <c r="P40" s="314">
        <v>730</v>
      </c>
      <c r="Q40" s="245">
        <v>741</v>
      </c>
      <c r="R40" s="245">
        <v>687</v>
      </c>
      <c r="S40" s="245">
        <v>670</v>
      </c>
      <c r="T40" s="553">
        <v>662</v>
      </c>
      <c r="AB40" s="148"/>
      <c r="AC40" s="148"/>
      <c r="AD40" s="148"/>
      <c r="AE40" s="148"/>
      <c r="AF40" s="148"/>
      <c r="AG40" s="148"/>
    </row>
    <row r="41" spans="3:33" x14ac:dyDescent="0.2">
      <c r="C41" s="20"/>
      <c r="D41" s="58"/>
      <c r="E41" s="844"/>
      <c r="F41" s="144" t="s">
        <v>81</v>
      </c>
      <c r="G41" s="27"/>
      <c r="H41" s="28"/>
      <c r="I41" s="29"/>
      <c r="J41" s="315">
        <v>31481</v>
      </c>
      <c r="K41" s="315">
        <v>30670</v>
      </c>
      <c r="L41" s="315">
        <v>29684</v>
      </c>
      <c r="M41" s="315">
        <v>29444</v>
      </c>
      <c r="N41" s="315">
        <v>28483</v>
      </c>
      <c r="O41" s="315">
        <v>27490</v>
      </c>
      <c r="P41" s="315">
        <v>27599</v>
      </c>
      <c r="Q41" s="246">
        <v>27882</v>
      </c>
      <c r="R41" s="246">
        <v>29139</v>
      </c>
      <c r="S41" s="246">
        <v>29035</v>
      </c>
      <c r="T41" s="554">
        <v>28881</v>
      </c>
      <c r="AB41" s="148"/>
      <c r="AC41" s="148"/>
      <c r="AD41" s="148"/>
      <c r="AE41" s="148"/>
      <c r="AF41" s="148"/>
      <c r="AG41" s="148"/>
    </row>
    <row r="42" spans="3:33" x14ac:dyDescent="0.2">
      <c r="C42" s="20"/>
      <c r="D42" s="58"/>
      <c r="E42" s="845"/>
      <c r="F42" s="144" t="s">
        <v>57</v>
      </c>
      <c r="G42" s="27"/>
      <c r="H42" s="28"/>
      <c r="I42" s="29"/>
      <c r="J42" s="316">
        <v>65058</v>
      </c>
      <c r="K42" s="316">
        <v>61684</v>
      </c>
      <c r="L42" s="316">
        <v>61603</v>
      </c>
      <c r="M42" s="316">
        <v>60480</v>
      </c>
      <c r="N42" s="316">
        <v>60847</v>
      </c>
      <c r="O42" s="316">
        <v>61002</v>
      </c>
      <c r="P42" s="316">
        <v>60956</v>
      </c>
      <c r="Q42" s="247">
        <v>60870</v>
      </c>
      <c r="R42" s="247">
        <v>61686</v>
      </c>
      <c r="S42" s="247">
        <v>63104</v>
      </c>
      <c r="T42" s="555">
        <v>67222</v>
      </c>
      <c r="AB42" s="148"/>
      <c r="AC42" s="148"/>
      <c r="AD42" s="148"/>
      <c r="AE42" s="148"/>
      <c r="AF42" s="148"/>
      <c r="AG42" s="148"/>
    </row>
    <row r="43" spans="3:33" ht="13.5" thickBot="1" x14ac:dyDescent="0.25">
      <c r="C43" s="20"/>
      <c r="D43" s="58"/>
      <c r="E43" s="845"/>
      <c r="F43" s="145" t="s">
        <v>58</v>
      </c>
      <c r="G43" s="38"/>
      <c r="H43" s="39"/>
      <c r="I43" s="40"/>
      <c r="J43" s="317">
        <v>12982</v>
      </c>
      <c r="K43" s="317">
        <v>10824</v>
      </c>
      <c r="L43" s="317">
        <v>10265</v>
      </c>
      <c r="M43" s="317">
        <v>8721</v>
      </c>
      <c r="N43" s="317">
        <v>7862</v>
      </c>
      <c r="O43" s="317">
        <v>7597</v>
      </c>
      <c r="P43" s="317">
        <v>6094</v>
      </c>
      <c r="Q43" s="248">
        <v>5504</v>
      </c>
      <c r="R43" s="248">
        <v>5208</v>
      </c>
      <c r="S43" s="248">
        <v>5228</v>
      </c>
      <c r="T43" s="556">
        <v>6146</v>
      </c>
      <c r="AB43" s="148"/>
      <c r="AC43" s="148"/>
      <c r="AD43" s="148"/>
      <c r="AE43" s="148"/>
      <c r="AF43" s="148"/>
      <c r="AG43" s="148"/>
    </row>
    <row r="44" spans="3:33" x14ac:dyDescent="0.2">
      <c r="C44" s="20"/>
      <c r="D44" s="90"/>
      <c r="E44" s="91" t="s">
        <v>260</v>
      </c>
      <c r="F44" s="91"/>
      <c r="G44" s="91"/>
      <c r="H44" s="92"/>
      <c r="I44" s="93"/>
      <c r="J44" s="313">
        <v>16212</v>
      </c>
      <c r="K44" s="313">
        <v>15536</v>
      </c>
      <c r="L44" s="313">
        <v>15702</v>
      </c>
      <c r="M44" s="313">
        <v>16270</v>
      </c>
      <c r="N44" s="313">
        <v>16081</v>
      </c>
      <c r="O44" s="313">
        <v>16690</v>
      </c>
      <c r="P44" s="313">
        <v>16609</v>
      </c>
      <c r="Q44" s="133">
        <v>16441</v>
      </c>
      <c r="R44" s="133">
        <v>17281</v>
      </c>
      <c r="S44" s="133">
        <v>18097</v>
      </c>
      <c r="T44" s="552">
        <v>19889</v>
      </c>
      <c r="AB44" s="148"/>
      <c r="AC44" s="148"/>
      <c r="AD44" s="148"/>
      <c r="AE44" s="148"/>
      <c r="AF44" s="148"/>
      <c r="AG44" s="148"/>
    </row>
    <row r="45" spans="3:33" x14ac:dyDescent="0.2">
      <c r="C45" s="20"/>
      <c r="D45" s="80"/>
      <c r="E45" s="843" t="s">
        <v>42</v>
      </c>
      <c r="F45" s="143" t="s">
        <v>80</v>
      </c>
      <c r="G45" s="33"/>
      <c r="H45" s="34"/>
      <c r="I45" s="35"/>
      <c r="J45" s="314">
        <v>96</v>
      </c>
      <c r="K45" s="314">
        <v>64</v>
      </c>
      <c r="L45" s="314">
        <v>91</v>
      </c>
      <c r="M45" s="314">
        <v>85</v>
      </c>
      <c r="N45" s="314">
        <v>109</v>
      </c>
      <c r="O45" s="314">
        <v>236</v>
      </c>
      <c r="P45" s="314">
        <v>273</v>
      </c>
      <c r="Q45" s="245">
        <v>185</v>
      </c>
      <c r="R45" s="245">
        <v>158</v>
      </c>
      <c r="S45" s="245">
        <v>209</v>
      </c>
      <c r="T45" s="553">
        <v>176</v>
      </c>
      <c r="AB45" s="148"/>
      <c r="AC45" s="148"/>
      <c r="AD45" s="148"/>
      <c r="AE45" s="148"/>
      <c r="AF45" s="148"/>
      <c r="AG45" s="148"/>
    </row>
    <row r="46" spans="3:33" x14ac:dyDescent="0.2">
      <c r="C46" s="20"/>
      <c r="D46" s="58"/>
      <c r="E46" s="844"/>
      <c r="F46" s="144" t="s">
        <v>81</v>
      </c>
      <c r="G46" s="27"/>
      <c r="H46" s="28"/>
      <c r="I46" s="29"/>
      <c r="J46" s="315">
        <v>3337</v>
      </c>
      <c r="K46" s="315">
        <v>3644</v>
      </c>
      <c r="L46" s="315">
        <v>3335</v>
      </c>
      <c r="M46" s="315">
        <v>3476</v>
      </c>
      <c r="N46" s="315">
        <v>3427</v>
      </c>
      <c r="O46" s="315">
        <v>3507</v>
      </c>
      <c r="P46" s="315">
        <v>3683</v>
      </c>
      <c r="Q46" s="246">
        <v>3522</v>
      </c>
      <c r="R46" s="246">
        <v>3708</v>
      </c>
      <c r="S46" s="246">
        <v>3581</v>
      </c>
      <c r="T46" s="554">
        <v>3337</v>
      </c>
      <c r="AB46" s="148"/>
      <c r="AC46" s="148"/>
      <c r="AD46" s="148"/>
      <c r="AE46" s="148"/>
      <c r="AF46" s="148"/>
      <c r="AG46" s="148"/>
    </row>
    <row r="47" spans="3:33" x14ac:dyDescent="0.2">
      <c r="C47" s="20"/>
      <c r="D47" s="58"/>
      <c r="E47" s="845"/>
      <c r="F47" s="144" t="s">
        <v>57</v>
      </c>
      <c r="G47" s="27"/>
      <c r="H47" s="28"/>
      <c r="I47" s="29"/>
      <c r="J47" s="316">
        <v>9114</v>
      </c>
      <c r="K47" s="316">
        <v>8751</v>
      </c>
      <c r="L47" s="316">
        <v>9523</v>
      </c>
      <c r="M47" s="316">
        <v>10311</v>
      </c>
      <c r="N47" s="316">
        <v>10263</v>
      </c>
      <c r="O47" s="316">
        <v>10731</v>
      </c>
      <c r="P47" s="316">
        <v>10727</v>
      </c>
      <c r="Q47" s="247">
        <v>10997</v>
      </c>
      <c r="R47" s="247">
        <v>11664</v>
      </c>
      <c r="S47" s="247">
        <v>12430</v>
      </c>
      <c r="T47" s="555">
        <v>14213</v>
      </c>
      <c r="AB47" s="148"/>
      <c r="AC47" s="148"/>
      <c r="AD47" s="148"/>
      <c r="AE47" s="148"/>
      <c r="AF47" s="148"/>
      <c r="AG47" s="148"/>
    </row>
    <row r="48" spans="3:33" ht="13.5" thickBot="1" x14ac:dyDescent="0.25">
      <c r="C48" s="20"/>
      <c r="D48" s="58"/>
      <c r="E48" s="845"/>
      <c r="F48" s="145" t="s">
        <v>58</v>
      </c>
      <c r="G48" s="38"/>
      <c r="H48" s="39"/>
      <c r="I48" s="40"/>
      <c r="J48" s="317">
        <v>3665</v>
      </c>
      <c r="K48" s="317">
        <v>3077</v>
      </c>
      <c r="L48" s="317">
        <v>2753</v>
      </c>
      <c r="M48" s="317">
        <v>2398</v>
      </c>
      <c r="N48" s="317">
        <v>2282</v>
      </c>
      <c r="O48" s="317">
        <v>2216</v>
      </c>
      <c r="P48" s="317">
        <v>1926</v>
      </c>
      <c r="Q48" s="248">
        <v>1737</v>
      </c>
      <c r="R48" s="248">
        <v>1751</v>
      </c>
      <c r="S48" s="248">
        <v>1877</v>
      </c>
      <c r="T48" s="556">
        <v>2163</v>
      </c>
      <c r="AB48" s="148"/>
      <c r="AC48" s="148"/>
      <c r="AD48" s="148"/>
      <c r="AE48" s="148"/>
      <c r="AF48" s="148"/>
      <c r="AG48" s="148"/>
    </row>
    <row r="49" spans="3:33" x14ac:dyDescent="0.2">
      <c r="C49" s="20"/>
      <c r="D49" s="21"/>
      <c r="E49" s="94" t="s">
        <v>89</v>
      </c>
      <c r="F49" s="94"/>
      <c r="G49" s="94"/>
      <c r="H49" s="95"/>
      <c r="I49" s="96"/>
      <c r="J49" s="313">
        <v>1878</v>
      </c>
      <c r="K49" s="313">
        <v>2041</v>
      </c>
      <c r="L49" s="313">
        <v>2009</v>
      </c>
      <c r="M49" s="313">
        <v>2162</v>
      </c>
      <c r="N49" s="313">
        <v>2060</v>
      </c>
      <c r="O49" s="313">
        <v>2104</v>
      </c>
      <c r="P49" s="313">
        <v>2053</v>
      </c>
      <c r="Q49" s="133">
        <v>2075</v>
      </c>
      <c r="R49" s="133">
        <v>2182</v>
      </c>
      <c r="S49" s="133">
        <v>2159</v>
      </c>
      <c r="T49" s="552">
        <v>2367</v>
      </c>
      <c r="AB49" s="148"/>
      <c r="AC49" s="148"/>
      <c r="AD49" s="148"/>
      <c r="AE49" s="148"/>
      <c r="AF49" s="148"/>
      <c r="AG49" s="148"/>
    </row>
    <row r="50" spans="3:33" x14ac:dyDescent="0.2">
      <c r="C50" s="20"/>
      <c r="D50" s="80"/>
      <c r="E50" s="843" t="s">
        <v>42</v>
      </c>
      <c r="F50" s="143" t="s">
        <v>80</v>
      </c>
      <c r="G50" s="33"/>
      <c r="H50" s="34"/>
      <c r="I50" s="35"/>
      <c r="J50" s="314">
        <v>89</v>
      </c>
      <c r="K50" s="314">
        <v>95</v>
      </c>
      <c r="L50" s="314">
        <v>112</v>
      </c>
      <c r="M50" s="314">
        <v>109</v>
      </c>
      <c r="N50" s="314">
        <v>90</v>
      </c>
      <c r="O50" s="314">
        <v>128</v>
      </c>
      <c r="P50" s="314">
        <v>95</v>
      </c>
      <c r="Q50" s="245">
        <v>84</v>
      </c>
      <c r="R50" s="245">
        <v>97</v>
      </c>
      <c r="S50" s="245">
        <v>87</v>
      </c>
      <c r="T50" s="553">
        <v>88</v>
      </c>
      <c r="AB50" s="148"/>
      <c r="AC50" s="148"/>
      <c r="AD50" s="148"/>
      <c r="AE50" s="148"/>
      <c r="AF50" s="148"/>
      <c r="AG50" s="148"/>
    </row>
    <row r="51" spans="3:33" x14ac:dyDescent="0.2">
      <c r="C51" s="20"/>
      <c r="D51" s="58"/>
      <c r="E51" s="844"/>
      <c r="F51" s="144" t="s">
        <v>81</v>
      </c>
      <c r="G51" s="27"/>
      <c r="H51" s="28"/>
      <c r="I51" s="29"/>
      <c r="J51" s="315">
        <v>108</v>
      </c>
      <c r="K51" s="315">
        <v>127</v>
      </c>
      <c r="L51" s="315">
        <v>110</v>
      </c>
      <c r="M51" s="315">
        <v>109</v>
      </c>
      <c r="N51" s="315">
        <v>100</v>
      </c>
      <c r="O51" s="315">
        <v>115</v>
      </c>
      <c r="P51" s="315">
        <v>94</v>
      </c>
      <c r="Q51" s="246">
        <v>120</v>
      </c>
      <c r="R51" s="246">
        <v>152</v>
      </c>
      <c r="S51" s="246">
        <v>123</v>
      </c>
      <c r="T51" s="554">
        <v>169</v>
      </c>
      <c r="AB51" s="148"/>
      <c r="AC51" s="148"/>
      <c r="AD51" s="148"/>
      <c r="AE51" s="148"/>
      <c r="AF51" s="148"/>
      <c r="AG51" s="148"/>
    </row>
    <row r="52" spans="3:33" x14ac:dyDescent="0.2">
      <c r="C52" s="20"/>
      <c r="D52" s="58"/>
      <c r="E52" s="845"/>
      <c r="F52" s="144" t="s">
        <v>57</v>
      </c>
      <c r="G52" s="27"/>
      <c r="H52" s="28"/>
      <c r="I52" s="29"/>
      <c r="J52" s="316">
        <v>1640</v>
      </c>
      <c r="K52" s="316">
        <v>1781</v>
      </c>
      <c r="L52" s="316">
        <v>1762</v>
      </c>
      <c r="M52" s="316">
        <v>1901</v>
      </c>
      <c r="N52" s="316">
        <v>1817</v>
      </c>
      <c r="O52" s="316">
        <v>1812</v>
      </c>
      <c r="P52" s="316">
        <v>1824</v>
      </c>
      <c r="Q52" s="247">
        <v>1817</v>
      </c>
      <c r="R52" s="247">
        <v>1882</v>
      </c>
      <c r="S52" s="247">
        <v>1906</v>
      </c>
      <c r="T52" s="555">
        <v>2049</v>
      </c>
      <c r="AB52" s="148"/>
      <c r="AC52" s="148"/>
      <c r="AD52" s="148"/>
      <c r="AE52" s="148"/>
      <c r="AF52" s="148"/>
      <c r="AG52" s="148"/>
    </row>
    <row r="53" spans="3:33" ht="13.5" thickBot="1" x14ac:dyDescent="0.25">
      <c r="C53" s="20"/>
      <c r="D53" s="58"/>
      <c r="E53" s="845"/>
      <c r="F53" s="145" t="s">
        <v>58</v>
      </c>
      <c r="G53" s="38"/>
      <c r="H53" s="39"/>
      <c r="I53" s="40"/>
      <c r="J53" s="317">
        <v>41</v>
      </c>
      <c r="K53" s="317">
        <v>38</v>
      </c>
      <c r="L53" s="317">
        <v>25</v>
      </c>
      <c r="M53" s="317">
        <v>43</v>
      </c>
      <c r="N53" s="317">
        <v>53</v>
      </c>
      <c r="O53" s="317">
        <v>49</v>
      </c>
      <c r="P53" s="317">
        <v>40</v>
      </c>
      <c r="Q53" s="248">
        <v>54</v>
      </c>
      <c r="R53" s="248">
        <v>51</v>
      </c>
      <c r="S53" s="248">
        <v>43</v>
      </c>
      <c r="T53" s="556">
        <v>61</v>
      </c>
      <c r="AB53" s="148"/>
      <c r="AC53" s="148"/>
      <c r="AD53" s="148"/>
      <c r="AE53" s="148"/>
      <c r="AF53" s="148"/>
      <c r="AG53" s="148"/>
    </row>
    <row r="54" spans="3:33" ht="13.5" thickBot="1" x14ac:dyDescent="0.25">
      <c r="C54" s="20"/>
      <c r="D54" s="73" t="s">
        <v>55</v>
      </c>
      <c r="E54" s="74"/>
      <c r="F54" s="74"/>
      <c r="G54" s="74"/>
      <c r="H54" s="74"/>
      <c r="I54" s="74"/>
      <c r="J54" s="237"/>
      <c r="K54" s="237"/>
      <c r="L54" s="237"/>
      <c r="M54" s="237"/>
      <c r="N54" s="237"/>
      <c r="O54" s="237"/>
      <c r="P54" s="237"/>
      <c r="Q54" s="237"/>
      <c r="R54" s="237"/>
      <c r="S54" s="237"/>
      <c r="T54" s="237"/>
      <c r="AB54" s="148"/>
      <c r="AC54" s="148"/>
      <c r="AD54" s="148"/>
      <c r="AE54" s="148"/>
      <c r="AF54" s="148"/>
      <c r="AG54" s="148"/>
    </row>
    <row r="55" spans="3:33" x14ac:dyDescent="0.2">
      <c r="C55" s="20"/>
      <c r="D55" s="84"/>
      <c r="E55" s="85" t="s">
        <v>52</v>
      </c>
      <c r="F55" s="85"/>
      <c r="G55" s="85"/>
      <c r="H55" s="86"/>
      <c r="I55" s="87"/>
      <c r="J55" s="313">
        <v>106816</v>
      </c>
      <c r="K55" s="313">
        <v>101055</v>
      </c>
      <c r="L55" s="313">
        <v>90076</v>
      </c>
      <c r="M55" s="313">
        <v>83822</v>
      </c>
      <c r="N55" s="313">
        <v>78385</v>
      </c>
      <c r="O55" s="313">
        <v>78602</v>
      </c>
      <c r="P55" s="313">
        <v>78056</v>
      </c>
      <c r="Q55" s="313">
        <v>79477</v>
      </c>
      <c r="R55" s="313">
        <v>84462</v>
      </c>
      <c r="S55" s="313">
        <v>90012</v>
      </c>
      <c r="T55" s="134" t="s">
        <v>192</v>
      </c>
      <c r="AB55" s="148"/>
      <c r="AC55" s="148"/>
      <c r="AD55" s="148"/>
      <c r="AE55" s="148"/>
      <c r="AF55" s="148"/>
      <c r="AG55" s="148"/>
    </row>
    <row r="56" spans="3:33" x14ac:dyDescent="0.2">
      <c r="C56" s="20"/>
      <c r="D56" s="80"/>
      <c r="E56" s="843" t="s">
        <v>42</v>
      </c>
      <c r="F56" s="143" t="s">
        <v>80</v>
      </c>
      <c r="G56" s="33"/>
      <c r="H56" s="34"/>
      <c r="I56" s="35"/>
      <c r="J56" s="314">
        <v>650</v>
      </c>
      <c r="K56" s="314">
        <v>578</v>
      </c>
      <c r="L56" s="314">
        <v>585</v>
      </c>
      <c r="M56" s="314">
        <v>583</v>
      </c>
      <c r="N56" s="314">
        <v>645</v>
      </c>
      <c r="O56" s="314">
        <v>614</v>
      </c>
      <c r="P56" s="314">
        <v>618</v>
      </c>
      <c r="Q56" s="314">
        <v>646</v>
      </c>
      <c r="R56" s="314">
        <v>693</v>
      </c>
      <c r="S56" s="314">
        <v>595</v>
      </c>
      <c r="T56" s="772" t="s">
        <v>192</v>
      </c>
      <c r="U56" s="148"/>
      <c r="AB56" s="148"/>
      <c r="AC56" s="148"/>
      <c r="AD56" s="148"/>
      <c r="AE56" s="148"/>
      <c r="AF56" s="148"/>
      <c r="AG56" s="148"/>
    </row>
    <row r="57" spans="3:33" ht="15" x14ac:dyDescent="0.2">
      <c r="C57" s="20"/>
      <c r="D57" s="58"/>
      <c r="E57" s="844"/>
      <c r="F57" s="144" t="s">
        <v>190</v>
      </c>
      <c r="G57" s="27"/>
      <c r="H57" s="28"/>
      <c r="I57" s="29"/>
      <c r="J57" s="315">
        <v>27985</v>
      </c>
      <c r="K57" s="315">
        <v>25433</v>
      </c>
      <c r="L57" s="315">
        <v>24689</v>
      </c>
      <c r="M57" s="315">
        <v>23642</v>
      </c>
      <c r="N57" s="315">
        <v>22095</v>
      </c>
      <c r="O57" s="315">
        <v>22244</v>
      </c>
      <c r="P57" s="315">
        <v>21917</v>
      </c>
      <c r="Q57" s="315">
        <v>21331</v>
      </c>
      <c r="R57" s="315">
        <v>23240</v>
      </c>
      <c r="S57" s="315">
        <v>24008</v>
      </c>
      <c r="T57" s="773" t="s">
        <v>192</v>
      </c>
      <c r="AB57" s="148"/>
      <c r="AC57" s="148"/>
      <c r="AD57" s="148"/>
      <c r="AE57" s="148"/>
      <c r="AF57" s="148"/>
      <c r="AG57" s="148"/>
    </row>
    <row r="58" spans="3:33" ht="15" x14ac:dyDescent="0.2">
      <c r="C58" s="20"/>
      <c r="D58" s="58"/>
      <c r="E58" s="845"/>
      <c r="F58" s="144" t="s">
        <v>191</v>
      </c>
      <c r="G58" s="27"/>
      <c r="H58" s="28"/>
      <c r="I58" s="29"/>
      <c r="J58" s="411">
        <v>70442</v>
      </c>
      <c r="K58" s="411">
        <v>68381</v>
      </c>
      <c r="L58" s="411">
        <v>59740</v>
      </c>
      <c r="M58" s="411">
        <v>56059</v>
      </c>
      <c r="N58" s="411">
        <v>52706</v>
      </c>
      <c r="O58" s="411">
        <v>53020</v>
      </c>
      <c r="P58" s="411">
        <v>52998</v>
      </c>
      <c r="Q58" s="411">
        <v>54923</v>
      </c>
      <c r="R58" s="411">
        <v>57730</v>
      </c>
      <c r="S58" s="411">
        <v>62059</v>
      </c>
      <c r="T58" s="774" t="s">
        <v>192</v>
      </c>
      <c r="AB58" s="148"/>
      <c r="AC58" s="148"/>
      <c r="AD58" s="148"/>
      <c r="AE58" s="148"/>
      <c r="AF58" s="148"/>
      <c r="AG58" s="148"/>
    </row>
    <row r="59" spans="3:33" ht="13.5" thickBot="1" x14ac:dyDescent="0.25">
      <c r="C59" s="20"/>
      <c r="D59" s="58"/>
      <c r="E59" s="845"/>
      <c r="F59" s="145" t="s">
        <v>58</v>
      </c>
      <c r="G59" s="38"/>
      <c r="H59" s="39"/>
      <c r="I59" s="40"/>
      <c r="J59" s="317">
        <v>7739</v>
      </c>
      <c r="K59" s="317">
        <v>6663</v>
      </c>
      <c r="L59" s="317">
        <v>5062</v>
      </c>
      <c r="M59" s="317">
        <v>3538</v>
      </c>
      <c r="N59" s="317">
        <v>2939</v>
      </c>
      <c r="O59" s="317">
        <v>2724</v>
      </c>
      <c r="P59" s="317">
        <v>2523</v>
      </c>
      <c r="Q59" s="317">
        <v>2577</v>
      </c>
      <c r="R59" s="317">
        <v>2799</v>
      </c>
      <c r="S59" s="317">
        <v>3350</v>
      </c>
      <c r="T59" s="775" t="s">
        <v>192</v>
      </c>
      <c r="AB59" s="148"/>
      <c r="AC59" s="148"/>
      <c r="AD59" s="148"/>
      <c r="AE59" s="148"/>
      <c r="AF59" s="148"/>
      <c r="AG59" s="148"/>
    </row>
    <row r="60" spans="3:33" x14ac:dyDescent="0.2">
      <c r="C60" s="20"/>
      <c r="D60" s="90"/>
      <c r="E60" s="91" t="s">
        <v>88</v>
      </c>
      <c r="F60" s="91"/>
      <c r="G60" s="91"/>
      <c r="H60" s="92"/>
      <c r="I60" s="93"/>
      <c r="J60" s="320">
        <v>91041</v>
      </c>
      <c r="K60" s="320">
        <v>86542</v>
      </c>
      <c r="L60" s="320">
        <v>77714</v>
      </c>
      <c r="M60" s="320">
        <v>72296</v>
      </c>
      <c r="N60" s="320">
        <v>67275</v>
      </c>
      <c r="O60" s="320">
        <v>67115</v>
      </c>
      <c r="P60" s="320">
        <v>66152</v>
      </c>
      <c r="Q60" s="320">
        <v>67320</v>
      </c>
      <c r="R60" s="320">
        <v>71251</v>
      </c>
      <c r="S60" s="313">
        <v>75689</v>
      </c>
      <c r="T60" s="130" t="s">
        <v>192</v>
      </c>
      <c r="AB60" s="148"/>
      <c r="AC60" s="148"/>
      <c r="AD60" s="148"/>
      <c r="AE60" s="148"/>
      <c r="AF60" s="148"/>
      <c r="AG60" s="148"/>
    </row>
    <row r="61" spans="3:33" x14ac:dyDescent="0.2">
      <c r="C61" s="20"/>
      <c r="D61" s="80"/>
      <c r="E61" s="843" t="s">
        <v>42</v>
      </c>
      <c r="F61" s="143" t="s">
        <v>80</v>
      </c>
      <c r="G61" s="33"/>
      <c r="H61" s="34"/>
      <c r="I61" s="35"/>
      <c r="J61" s="314">
        <v>527</v>
      </c>
      <c r="K61" s="314">
        <v>471</v>
      </c>
      <c r="L61" s="314">
        <v>473</v>
      </c>
      <c r="M61" s="314">
        <v>477</v>
      </c>
      <c r="N61" s="314">
        <v>508</v>
      </c>
      <c r="O61" s="314">
        <v>483</v>
      </c>
      <c r="P61" s="314">
        <v>472</v>
      </c>
      <c r="Q61" s="314">
        <v>506</v>
      </c>
      <c r="R61" s="314">
        <v>510</v>
      </c>
      <c r="S61" s="314">
        <v>471</v>
      </c>
      <c r="T61" s="772" t="s">
        <v>192</v>
      </c>
      <c r="AB61" s="148"/>
      <c r="AC61" s="148"/>
      <c r="AD61" s="148"/>
      <c r="AE61" s="148"/>
      <c r="AF61" s="148"/>
      <c r="AG61" s="148"/>
    </row>
    <row r="62" spans="3:33" x14ac:dyDescent="0.2">
      <c r="C62" s="20"/>
      <c r="D62" s="58"/>
      <c r="E62" s="844"/>
      <c r="F62" s="144" t="s">
        <v>81</v>
      </c>
      <c r="G62" s="27"/>
      <c r="H62" s="28"/>
      <c r="I62" s="29"/>
      <c r="J62" s="315">
        <v>25011</v>
      </c>
      <c r="K62" s="315">
        <v>22692</v>
      </c>
      <c r="L62" s="315">
        <v>22003</v>
      </c>
      <c r="M62" s="315">
        <v>20935</v>
      </c>
      <c r="N62" s="315">
        <v>19606</v>
      </c>
      <c r="O62" s="315">
        <v>19589</v>
      </c>
      <c r="P62" s="315">
        <v>19227</v>
      </c>
      <c r="Q62" s="315">
        <v>18869</v>
      </c>
      <c r="R62" s="315">
        <v>20488</v>
      </c>
      <c r="S62" s="315">
        <v>21218</v>
      </c>
      <c r="T62" s="773" t="s">
        <v>192</v>
      </c>
      <c r="AB62" s="148"/>
      <c r="AC62" s="148"/>
      <c r="AD62" s="148"/>
      <c r="AE62" s="148"/>
      <c r="AF62" s="148"/>
      <c r="AG62" s="148"/>
    </row>
    <row r="63" spans="3:33" x14ac:dyDescent="0.2">
      <c r="C63" s="20"/>
      <c r="D63" s="58"/>
      <c r="E63" s="845"/>
      <c r="F63" s="144" t="s">
        <v>57</v>
      </c>
      <c r="G63" s="27"/>
      <c r="H63" s="28"/>
      <c r="I63" s="29"/>
      <c r="J63" s="411">
        <v>60332</v>
      </c>
      <c r="K63" s="411">
        <v>58617</v>
      </c>
      <c r="L63" s="411">
        <v>51622</v>
      </c>
      <c r="M63" s="411">
        <v>48251</v>
      </c>
      <c r="N63" s="411">
        <v>45045</v>
      </c>
      <c r="O63" s="411">
        <v>45050</v>
      </c>
      <c r="P63" s="411">
        <v>44622</v>
      </c>
      <c r="Q63" s="411">
        <v>46062</v>
      </c>
      <c r="R63" s="411">
        <v>48245</v>
      </c>
      <c r="S63" s="411">
        <v>51543</v>
      </c>
      <c r="T63" s="774" t="s">
        <v>192</v>
      </c>
      <c r="AB63" s="148"/>
      <c r="AC63" s="148"/>
      <c r="AD63" s="148"/>
      <c r="AE63" s="148"/>
      <c r="AF63" s="148"/>
      <c r="AG63" s="148"/>
    </row>
    <row r="64" spans="3:33" ht="13.5" thickBot="1" x14ac:dyDescent="0.25">
      <c r="C64" s="20"/>
      <c r="D64" s="58"/>
      <c r="E64" s="845"/>
      <c r="F64" s="145" t="s">
        <v>58</v>
      </c>
      <c r="G64" s="38"/>
      <c r="H64" s="39"/>
      <c r="I64" s="40"/>
      <c r="J64" s="317">
        <v>5171</v>
      </c>
      <c r="K64" s="317">
        <v>4762</v>
      </c>
      <c r="L64" s="317">
        <v>3616</v>
      </c>
      <c r="M64" s="317">
        <v>2633</v>
      </c>
      <c r="N64" s="317">
        <v>2116</v>
      </c>
      <c r="O64" s="317">
        <v>1993</v>
      </c>
      <c r="P64" s="317">
        <v>1831</v>
      </c>
      <c r="Q64" s="317">
        <v>1883</v>
      </c>
      <c r="R64" s="317">
        <v>2008</v>
      </c>
      <c r="S64" s="317">
        <v>2457</v>
      </c>
      <c r="T64" s="775" t="s">
        <v>192</v>
      </c>
      <c r="AB64" s="148"/>
      <c r="AC64" s="148"/>
      <c r="AD64" s="148"/>
      <c r="AE64" s="148"/>
      <c r="AF64" s="148"/>
      <c r="AG64" s="148"/>
    </row>
    <row r="65" spans="3:33" x14ac:dyDescent="0.2">
      <c r="C65" s="20"/>
      <c r="D65" s="90"/>
      <c r="E65" s="91" t="s">
        <v>260</v>
      </c>
      <c r="F65" s="91"/>
      <c r="G65" s="91"/>
      <c r="H65" s="92"/>
      <c r="I65" s="93"/>
      <c r="J65" s="320">
        <v>14158</v>
      </c>
      <c r="K65" s="320">
        <v>13028</v>
      </c>
      <c r="L65" s="320">
        <v>10863</v>
      </c>
      <c r="M65" s="320">
        <v>10089</v>
      </c>
      <c r="N65" s="320">
        <v>9555</v>
      </c>
      <c r="O65" s="320">
        <v>9923</v>
      </c>
      <c r="P65" s="320">
        <v>10314</v>
      </c>
      <c r="Q65" s="320">
        <v>10613</v>
      </c>
      <c r="R65" s="320">
        <v>11598</v>
      </c>
      <c r="S65" s="313">
        <v>12585</v>
      </c>
      <c r="T65" s="132" t="s">
        <v>192</v>
      </c>
      <c r="AB65" s="148"/>
      <c r="AC65" s="148"/>
      <c r="AD65" s="148"/>
      <c r="AE65" s="148"/>
      <c r="AF65" s="148"/>
      <c r="AG65" s="148"/>
    </row>
    <row r="66" spans="3:33" x14ac:dyDescent="0.2">
      <c r="C66" s="20"/>
      <c r="D66" s="80"/>
      <c r="E66" s="843" t="s">
        <v>42</v>
      </c>
      <c r="F66" s="143" t="s">
        <v>80</v>
      </c>
      <c r="G66" s="33"/>
      <c r="H66" s="34"/>
      <c r="I66" s="35"/>
      <c r="J66" s="314">
        <v>78</v>
      </c>
      <c r="K66" s="314">
        <v>54</v>
      </c>
      <c r="L66" s="314">
        <v>57</v>
      </c>
      <c r="M66" s="314">
        <v>65</v>
      </c>
      <c r="N66" s="314">
        <v>75</v>
      </c>
      <c r="O66" s="314">
        <v>72</v>
      </c>
      <c r="P66" s="314">
        <v>67</v>
      </c>
      <c r="Q66" s="314">
        <v>98</v>
      </c>
      <c r="R66" s="314">
        <v>108</v>
      </c>
      <c r="S66" s="314">
        <v>69</v>
      </c>
      <c r="T66" s="772" t="s">
        <v>192</v>
      </c>
      <c r="AB66" s="148"/>
      <c r="AC66" s="148"/>
      <c r="AD66" s="148"/>
      <c r="AE66" s="148"/>
      <c r="AF66" s="148"/>
      <c r="AG66" s="148"/>
    </row>
    <row r="67" spans="3:33" x14ac:dyDescent="0.2">
      <c r="C67" s="20"/>
      <c r="D67" s="58"/>
      <c r="E67" s="844"/>
      <c r="F67" s="144" t="s">
        <v>81</v>
      </c>
      <c r="G67" s="27"/>
      <c r="H67" s="28"/>
      <c r="I67" s="29"/>
      <c r="J67" s="315">
        <v>2885</v>
      </c>
      <c r="K67" s="315">
        <v>2641</v>
      </c>
      <c r="L67" s="315">
        <v>2601</v>
      </c>
      <c r="M67" s="315">
        <v>2604</v>
      </c>
      <c r="N67" s="315">
        <v>2389</v>
      </c>
      <c r="O67" s="315">
        <v>2571</v>
      </c>
      <c r="P67" s="315">
        <v>2605</v>
      </c>
      <c r="Q67" s="315">
        <v>2365</v>
      </c>
      <c r="R67" s="315">
        <v>2665</v>
      </c>
      <c r="S67" s="315">
        <v>2684</v>
      </c>
      <c r="T67" s="773" t="s">
        <v>192</v>
      </c>
      <c r="AB67" s="148"/>
      <c r="AC67" s="148"/>
      <c r="AD67" s="148"/>
      <c r="AE67" s="148"/>
      <c r="AF67" s="148"/>
      <c r="AG67" s="148"/>
    </row>
    <row r="68" spans="3:33" x14ac:dyDescent="0.2">
      <c r="C68" s="20"/>
      <c r="D68" s="58"/>
      <c r="E68" s="845"/>
      <c r="F68" s="144" t="s">
        <v>57</v>
      </c>
      <c r="G68" s="27"/>
      <c r="H68" s="28"/>
      <c r="I68" s="29"/>
      <c r="J68" s="411">
        <v>8637</v>
      </c>
      <c r="K68" s="411">
        <v>8451</v>
      </c>
      <c r="L68" s="411">
        <v>6781</v>
      </c>
      <c r="M68" s="411">
        <v>6528</v>
      </c>
      <c r="N68" s="411">
        <v>6290</v>
      </c>
      <c r="O68" s="411">
        <v>6564</v>
      </c>
      <c r="P68" s="411">
        <v>6969</v>
      </c>
      <c r="Q68" s="411">
        <v>7467</v>
      </c>
      <c r="R68" s="411">
        <v>8054</v>
      </c>
      <c r="S68" s="411">
        <v>8979</v>
      </c>
      <c r="T68" s="774" t="s">
        <v>192</v>
      </c>
      <c r="AB68" s="148"/>
      <c r="AC68" s="148"/>
      <c r="AD68" s="148"/>
      <c r="AE68" s="148"/>
      <c r="AF68" s="148"/>
      <c r="AG68" s="148"/>
    </row>
    <row r="69" spans="3:33" ht="13.5" thickBot="1" x14ac:dyDescent="0.25">
      <c r="C69" s="20"/>
      <c r="D69" s="59"/>
      <c r="E69" s="846"/>
      <c r="F69" s="145" t="s">
        <v>58</v>
      </c>
      <c r="G69" s="38"/>
      <c r="H69" s="39"/>
      <c r="I69" s="40"/>
      <c r="J69" s="317">
        <v>2558</v>
      </c>
      <c r="K69" s="317">
        <v>1882</v>
      </c>
      <c r="L69" s="317">
        <v>1424</v>
      </c>
      <c r="M69" s="317">
        <v>892</v>
      </c>
      <c r="N69" s="317">
        <v>801</v>
      </c>
      <c r="O69" s="317">
        <v>716</v>
      </c>
      <c r="P69" s="317">
        <v>673</v>
      </c>
      <c r="Q69" s="317">
        <v>683</v>
      </c>
      <c r="R69" s="317">
        <v>771</v>
      </c>
      <c r="S69" s="317">
        <v>853</v>
      </c>
      <c r="T69" s="775" t="s">
        <v>192</v>
      </c>
      <c r="AB69" s="148"/>
      <c r="AC69" s="148"/>
      <c r="AD69" s="148"/>
      <c r="AE69" s="148"/>
      <c r="AF69" s="148"/>
      <c r="AG69" s="148"/>
    </row>
    <row r="70" spans="3:33" x14ac:dyDescent="0.2">
      <c r="C70" s="20"/>
      <c r="D70" s="299"/>
      <c r="E70" s="91" t="s">
        <v>89</v>
      </c>
      <c r="F70" s="94"/>
      <c r="G70" s="94"/>
      <c r="H70" s="95"/>
      <c r="I70" s="96"/>
      <c r="J70" s="313">
        <v>1617</v>
      </c>
      <c r="K70" s="313">
        <v>1485</v>
      </c>
      <c r="L70" s="313">
        <v>1499</v>
      </c>
      <c r="M70" s="313">
        <v>1437</v>
      </c>
      <c r="N70" s="313">
        <v>1555</v>
      </c>
      <c r="O70" s="313">
        <v>1564</v>
      </c>
      <c r="P70" s="313">
        <v>1590</v>
      </c>
      <c r="Q70" s="313">
        <v>1544</v>
      </c>
      <c r="R70" s="313">
        <v>1613</v>
      </c>
      <c r="S70" s="313">
        <v>1738</v>
      </c>
      <c r="T70" s="134" t="s">
        <v>192</v>
      </c>
      <c r="AB70" s="148"/>
      <c r="AC70" s="148"/>
      <c r="AD70" s="148"/>
      <c r="AE70" s="148"/>
      <c r="AF70" s="148"/>
      <c r="AG70" s="148"/>
    </row>
    <row r="71" spans="3:33" x14ac:dyDescent="0.2">
      <c r="C71" s="20"/>
      <c r="D71" s="80"/>
      <c r="E71" s="843" t="s">
        <v>42</v>
      </c>
      <c r="F71" s="143" t="s">
        <v>80</v>
      </c>
      <c r="G71" s="33"/>
      <c r="H71" s="34"/>
      <c r="I71" s="35"/>
      <c r="J71" s="314">
        <v>45</v>
      </c>
      <c r="K71" s="314">
        <v>53</v>
      </c>
      <c r="L71" s="314">
        <v>55</v>
      </c>
      <c r="M71" s="314">
        <v>41</v>
      </c>
      <c r="N71" s="314">
        <v>62</v>
      </c>
      <c r="O71" s="314">
        <v>59</v>
      </c>
      <c r="P71" s="314">
        <v>79</v>
      </c>
      <c r="Q71" s="314">
        <v>42</v>
      </c>
      <c r="R71" s="314">
        <v>75</v>
      </c>
      <c r="S71" s="314">
        <v>55</v>
      </c>
      <c r="T71" s="772" t="s">
        <v>192</v>
      </c>
      <c r="AB71" s="148"/>
      <c r="AC71" s="148"/>
      <c r="AD71" s="148"/>
      <c r="AE71" s="148"/>
      <c r="AF71" s="148"/>
      <c r="AG71" s="148"/>
    </row>
    <row r="72" spans="3:33" x14ac:dyDescent="0.2">
      <c r="C72" s="20"/>
      <c r="D72" s="58"/>
      <c r="E72" s="844"/>
      <c r="F72" s="144" t="s">
        <v>81</v>
      </c>
      <c r="G72" s="27"/>
      <c r="H72" s="28"/>
      <c r="I72" s="29"/>
      <c r="J72" s="315">
        <v>89</v>
      </c>
      <c r="K72" s="315">
        <v>100</v>
      </c>
      <c r="L72" s="315">
        <v>85</v>
      </c>
      <c r="M72" s="315">
        <v>103</v>
      </c>
      <c r="N72" s="315">
        <v>100</v>
      </c>
      <c r="O72" s="315">
        <v>84</v>
      </c>
      <c r="P72" s="315">
        <v>85</v>
      </c>
      <c r="Q72" s="315">
        <v>97</v>
      </c>
      <c r="R72" s="315">
        <v>87</v>
      </c>
      <c r="S72" s="315">
        <v>106</v>
      </c>
      <c r="T72" s="773" t="s">
        <v>192</v>
      </c>
      <c r="AB72" s="148"/>
      <c r="AC72" s="148"/>
      <c r="AD72" s="148"/>
      <c r="AE72" s="148"/>
      <c r="AF72" s="148"/>
      <c r="AG72" s="148"/>
    </row>
    <row r="73" spans="3:33" x14ac:dyDescent="0.2">
      <c r="C73" s="20"/>
      <c r="D73" s="58"/>
      <c r="E73" s="845"/>
      <c r="F73" s="144" t="s">
        <v>57</v>
      </c>
      <c r="G73" s="27"/>
      <c r="H73" s="28"/>
      <c r="I73" s="29"/>
      <c r="J73" s="411">
        <v>1473</v>
      </c>
      <c r="K73" s="411">
        <v>1313</v>
      </c>
      <c r="L73" s="411">
        <v>1337</v>
      </c>
      <c r="M73" s="411">
        <v>1280</v>
      </c>
      <c r="N73" s="411">
        <v>1371</v>
      </c>
      <c r="O73" s="411">
        <v>1406</v>
      </c>
      <c r="P73" s="411">
        <v>1407</v>
      </c>
      <c r="Q73" s="411">
        <v>1394</v>
      </c>
      <c r="R73" s="411">
        <v>1431</v>
      </c>
      <c r="S73" s="411">
        <v>1537</v>
      </c>
      <c r="T73" s="774" t="s">
        <v>192</v>
      </c>
      <c r="AB73" s="148"/>
      <c r="AC73" s="148"/>
      <c r="AD73" s="148"/>
      <c r="AE73" s="148"/>
      <c r="AF73" s="148"/>
      <c r="AG73" s="148"/>
    </row>
    <row r="74" spans="3:33" ht="13.5" thickBot="1" x14ac:dyDescent="0.25">
      <c r="C74" s="20"/>
      <c r="D74" s="58"/>
      <c r="E74" s="845"/>
      <c r="F74" s="145" t="s">
        <v>58</v>
      </c>
      <c r="G74" s="38"/>
      <c r="H74" s="39"/>
      <c r="I74" s="40"/>
      <c r="J74" s="317">
        <v>10</v>
      </c>
      <c r="K74" s="317">
        <v>19</v>
      </c>
      <c r="L74" s="317">
        <v>22</v>
      </c>
      <c r="M74" s="317">
        <v>13</v>
      </c>
      <c r="N74" s="317">
        <v>22</v>
      </c>
      <c r="O74" s="317">
        <v>15</v>
      </c>
      <c r="P74" s="317">
        <v>19</v>
      </c>
      <c r="Q74" s="317">
        <v>11</v>
      </c>
      <c r="R74" s="317">
        <v>20</v>
      </c>
      <c r="S74" s="317">
        <v>40</v>
      </c>
      <c r="T74" s="775" t="s">
        <v>192</v>
      </c>
      <c r="AB74" s="148"/>
      <c r="AC74" s="148"/>
      <c r="AD74" s="148"/>
      <c r="AE74" s="148"/>
      <c r="AF74" s="148"/>
      <c r="AG74" s="148"/>
    </row>
    <row r="75" spans="3:33" ht="13.5" x14ac:dyDescent="0.25">
      <c r="D75" s="52" t="s">
        <v>67</v>
      </c>
      <c r="E75" s="53"/>
      <c r="F75" s="53"/>
      <c r="G75" s="53"/>
      <c r="H75" s="53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61" t="s">
        <v>251</v>
      </c>
    </row>
    <row r="76" spans="3:33" x14ac:dyDescent="0.2">
      <c r="D76" s="42" t="s">
        <v>40</v>
      </c>
      <c r="E76" s="794" t="s">
        <v>309</v>
      </c>
      <c r="F76" s="794"/>
      <c r="G76" s="794"/>
      <c r="H76" s="794"/>
      <c r="I76" s="794"/>
      <c r="J76" s="794"/>
      <c r="K76" s="794"/>
      <c r="L76" s="794"/>
      <c r="M76" s="794"/>
      <c r="N76" s="794"/>
      <c r="O76" s="794"/>
      <c r="P76" s="794"/>
      <c r="Q76" s="794"/>
      <c r="R76" s="794"/>
      <c r="S76" s="794"/>
      <c r="T76" s="794"/>
    </row>
    <row r="77" spans="3:33" x14ac:dyDescent="0.2">
      <c r="J77" s="395"/>
      <c r="K77" s="395"/>
      <c r="L77" s="395"/>
      <c r="M77" s="395"/>
      <c r="N77" s="395"/>
      <c r="O77" s="395"/>
      <c r="P77" s="395"/>
      <c r="Q77" s="395"/>
      <c r="R77" s="395"/>
      <c r="S77" s="395"/>
      <c r="T77" s="395"/>
    </row>
    <row r="78" spans="3:33" x14ac:dyDescent="0.2">
      <c r="J78" s="395"/>
      <c r="K78" s="395"/>
      <c r="L78" s="395"/>
      <c r="M78" s="395"/>
      <c r="N78" s="395"/>
      <c r="O78" s="395"/>
      <c r="P78" s="395"/>
      <c r="Q78" s="395"/>
      <c r="R78" s="395"/>
      <c r="S78" s="395"/>
      <c r="T78" s="395"/>
    </row>
    <row r="79" spans="3:33" x14ac:dyDescent="0.2">
      <c r="J79" s="459"/>
      <c r="K79" s="459"/>
      <c r="L79" s="459"/>
      <c r="M79" s="459"/>
      <c r="N79" s="459"/>
      <c r="O79" s="459"/>
      <c r="P79" s="459"/>
      <c r="Q79" s="459"/>
      <c r="R79" s="459"/>
      <c r="S79" s="459"/>
      <c r="T79" s="459"/>
    </row>
    <row r="80" spans="3:33" x14ac:dyDescent="0.2">
      <c r="J80" s="459"/>
      <c r="K80" s="459"/>
      <c r="L80" s="459"/>
      <c r="M80" s="459"/>
      <c r="N80" s="459"/>
      <c r="O80" s="459"/>
      <c r="P80" s="459"/>
      <c r="Q80" s="459"/>
      <c r="R80" s="459"/>
      <c r="S80" s="459"/>
      <c r="T80" s="459"/>
    </row>
    <row r="81" spans="5:20" x14ac:dyDescent="0.2">
      <c r="J81" s="459"/>
      <c r="K81" s="459"/>
      <c r="L81" s="459"/>
      <c r="M81" s="459"/>
      <c r="N81" s="459"/>
      <c r="O81" s="459"/>
      <c r="P81" s="459"/>
      <c r="Q81" s="459"/>
      <c r="R81" s="459"/>
      <c r="S81" s="459"/>
      <c r="T81" s="459"/>
    </row>
    <row r="82" spans="5:20" x14ac:dyDescent="0.2">
      <c r="J82" s="459"/>
      <c r="K82" s="459"/>
      <c r="L82" s="459"/>
      <c r="M82" s="459"/>
      <c r="N82" s="459"/>
      <c r="O82" s="459"/>
      <c r="P82" s="459"/>
      <c r="Q82" s="459"/>
      <c r="R82" s="459"/>
      <c r="S82" s="459"/>
      <c r="T82" s="459"/>
    </row>
    <row r="83" spans="5:20" x14ac:dyDescent="0.2"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</row>
    <row r="84" spans="5:20" x14ac:dyDescent="0.2"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</row>
    <row r="85" spans="5:20" x14ac:dyDescent="0.2"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</row>
    <row r="86" spans="5:20" x14ac:dyDescent="0.2"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</row>
    <row r="87" spans="5:20" x14ac:dyDescent="0.2">
      <c r="E87" s="400"/>
    </row>
  </sheetData>
  <mergeCells count="25">
    <mergeCell ref="D7:I11"/>
    <mergeCell ref="J7:J10"/>
    <mergeCell ref="K7:K10"/>
    <mergeCell ref="E29:E32"/>
    <mergeCell ref="E14:E17"/>
    <mergeCell ref="E19:E22"/>
    <mergeCell ref="E35:E38"/>
    <mergeCell ref="E50:E53"/>
    <mergeCell ref="E40:E43"/>
    <mergeCell ref="E45:E48"/>
    <mergeCell ref="E24:E27"/>
    <mergeCell ref="E76:T76"/>
    <mergeCell ref="E71:E74"/>
    <mergeCell ref="E66:E69"/>
    <mergeCell ref="E56:E59"/>
    <mergeCell ref="E61:E64"/>
    <mergeCell ref="T7:T10"/>
    <mergeCell ref="M7:M10"/>
    <mergeCell ref="O7:O10"/>
    <mergeCell ref="N7:N10"/>
    <mergeCell ref="L7:L10"/>
    <mergeCell ref="P7:P10"/>
    <mergeCell ref="Q7:Q10"/>
    <mergeCell ref="R7:R10"/>
    <mergeCell ref="S7:S10"/>
  </mergeCells>
  <phoneticPr fontId="0" type="noConversion"/>
  <conditionalFormatting sqref="D6">
    <cfRule type="cellIs" dxfId="45" priority="2" stopIfTrue="1" operator="equal">
      <formula>"   sem poznámku, proč vývojová řada nezačíná jako obvykle - nebo červenou buňku vymazat"</formula>
    </cfRule>
  </conditionalFormatting>
  <conditionalFormatting sqref="G6">
    <cfRule type="expression" dxfId="44" priority="1" stopIfTrue="1">
      <formula>#REF!=" "</formula>
    </cfRule>
  </conditionalFormatting>
  <printOptions horizontalCentered="1"/>
  <pageMargins left="0.65" right="0.57999999999999996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3"/>
  <dimension ref="B1:T87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4" hidden="1" customWidth="1"/>
    <col min="3" max="3" width="1.7109375" style="44" customWidth="1"/>
    <col min="4" max="4" width="1.140625" style="44" customWidth="1"/>
    <col min="5" max="5" width="2.140625" style="44" customWidth="1"/>
    <col min="6" max="6" width="1.7109375" style="44" customWidth="1"/>
    <col min="7" max="7" width="15.28515625" style="44" customWidth="1"/>
    <col min="8" max="8" width="13.28515625" style="44" customWidth="1"/>
    <col min="9" max="9" width="4.85546875" style="44" customWidth="1"/>
    <col min="10" max="20" width="8.140625" style="44" customWidth="1"/>
    <col min="21" max="24" width="17.5703125" style="44" customWidth="1"/>
    <col min="25" max="16384" width="9.140625" style="44"/>
  </cols>
  <sheetData>
    <row r="1" spans="2:20" hidden="1" x14ac:dyDescent="0.2"/>
    <row r="2" spans="2:20" hidden="1" x14ac:dyDescent="0.2"/>
    <row r="3" spans="2:20" ht="9" customHeight="1" x14ac:dyDescent="0.2">
      <c r="C3" s="43"/>
    </row>
    <row r="4" spans="2:20" s="45" customFormat="1" ht="15.75" x14ac:dyDescent="0.2">
      <c r="D4" s="15" t="s">
        <v>71</v>
      </c>
      <c r="E4" s="46"/>
      <c r="F4" s="46"/>
      <c r="G4" s="46"/>
      <c r="H4" s="15" t="s">
        <v>158</v>
      </c>
      <c r="I4" s="15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</row>
    <row r="5" spans="2:20" s="45" customFormat="1" ht="15.75" x14ac:dyDescent="0.2">
      <c r="B5" s="232">
        <v>18</v>
      </c>
      <c r="D5" s="54" t="s">
        <v>319</v>
      </c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</row>
    <row r="6" spans="2:20" s="48" customFormat="1" ht="21" customHeight="1" thickBot="1" x14ac:dyDescent="0.25">
      <c r="D6" s="16"/>
      <c r="E6" s="49"/>
      <c r="F6" s="49"/>
      <c r="G6" s="49"/>
      <c r="H6" s="49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17"/>
    </row>
    <row r="7" spans="2:20" ht="6" customHeight="1" x14ac:dyDescent="0.2">
      <c r="C7" s="20"/>
      <c r="D7" s="795" t="s">
        <v>56</v>
      </c>
      <c r="E7" s="796"/>
      <c r="F7" s="796"/>
      <c r="G7" s="796"/>
      <c r="H7" s="796"/>
      <c r="I7" s="797"/>
      <c r="J7" s="804" t="s">
        <v>249</v>
      </c>
      <c r="K7" s="804" t="s">
        <v>255</v>
      </c>
      <c r="L7" s="804" t="s">
        <v>258</v>
      </c>
      <c r="M7" s="804" t="s">
        <v>262</v>
      </c>
      <c r="N7" s="804" t="s">
        <v>264</v>
      </c>
      <c r="O7" s="804" t="s">
        <v>272</v>
      </c>
      <c r="P7" s="804" t="s">
        <v>276</v>
      </c>
      <c r="Q7" s="804" t="s">
        <v>295</v>
      </c>
      <c r="R7" s="804" t="s">
        <v>296</v>
      </c>
      <c r="S7" s="804" t="s">
        <v>304</v>
      </c>
      <c r="T7" s="818" t="s">
        <v>313</v>
      </c>
    </row>
    <row r="8" spans="2:20" ht="6" customHeight="1" x14ac:dyDescent="0.2">
      <c r="C8" s="20"/>
      <c r="D8" s="798"/>
      <c r="E8" s="799"/>
      <c r="F8" s="799"/>
      <c r="G8" s="799"/>
      <c r="H8" s="799"/>
      <c r="I8" s="800"/>
      <c r="J8" s="805"/>
      <c r="K8" s="805"/>
      <c r="L8" s="805"/>
      <c r="M8" s="805"/>
      <c r="N8" s="805"/>
      <c r="O8" s="805"/>
      <c r="P8" s="805"/>
      <c r="Q8" s="805"/>
      <c r="R8" s="805"/>
      <c r="S8" s="805"/>
      <c r="T8" s="819"/>
    </row>
    <row r="9" spans="2:20" ht="6" customHeight="1" x14ac:dyDescent="0.2">
      <c r="C9" s="20"/>
      <c r="D9" s="798"/>
      <c r="E9" s="799"/>
      <c r="F9" s="799"/>
      <c r="G9" s="799"/>
      <c r="H9" s="799"/>
      <c r="I9" s="800"/>
      <c r="J9" s="805"/>
      <c r="K9" s="805"/>
      <c r="L9" s="805"/>
      <c r="M9" s="805"/>
      <c r="N9" s="805"/>
      <c r="O9" s="805"/>
      <c r="P9" s="805"/>
      <c r="Q9" s="805"/>
      <c r="R9" s="805"/>
      <c r="S9" s="805"/>
      <c r="T9" s="819"/>
    </row>
    <row r="10" spans="2:20" ht="6" customHeight="1" x14ac:dyDescent="0.2">
      <c r="C10" s="20"/>
      <c r="D10" s="798"/>
      <c r="E10" s="799"/>
      <c r="F10" s="799"/>
      <c r="G10" s="799"/>
      <c r="H10" s="799"/>
      <c r="I10" s="800"/>
      <c r="J10" s="805"/>
      <c r="K10" s="805"/>
      <c r="L10" s="805"/>
      <c r="M10" s="805"/>
      <c r="N10" s="805"/>
      <c r="O10" s="805"/>
      <c r="P10" s="805"/>
      <c r="Q10" s="805"/>
      <c r="R10" s="805"/>
      <c r="S10" s="805"/>
      <c r="T10" s="819"/>
    </row>
    <row r="11" spans="2:20" ht="15" customHeight="1" thickBot="1" x14ac:dyDescent="0.25">
      <c r="C11" s="20"/>
      <c r="D11" s="801"/>
      <c r="E11" s="802"/>
      <c r="F11" s="802"/>
      <c r="G11" s="802"/>
      <c r="H11" s="802"/>
      <c r="I11" s="803"/>
      <c r="J11" s="97"/>
      <c r="K11" s="97"/>
      <c r="L11" s="97"/>
      <c r="M11" s="97"/>
      <c r="N11" s="97"/>
      <c r="O11" s="97"/>
      <c r="P11" s="97"/>
      <c r="Q11" s="18"/>
      <c r="R11" s="18"/>
      <c r="S11" s="18"/>
      <c r="T11" s="124"/>
    </row>
    <row r="12" spans="2:20" ht="14.25" thickTop="1" thickBot="1" x14ac:dyDescent="0.25">
      <c r="C12" s="20"/>
      <c r="D12" s="73" t="s">
        <v>77</v>
      </c>
      <c r="E12" s="74"/>
      <c r="F12" s="74"/>
      <c r="G12" s="74"/>
      <c r="H12" s="74"/>
      <c r="I12" s="74"/>
      <c r="J12" s="75"/>
      <c r="K12" s="75"/>
      <c r="L12" s="75"/>
      <c r="M12" s="75"/>
      <c r="N12" s="75"/>
      <c r="O12" s="75"/>
      <c r="P12" s="75"/>
      <c r="Q12" s="541"/>
      <c r="R12" s="689"/>
      <c r="S12" s="689"/>
      <c r="T12" s="533"/>
    </row>
    <row r="13" spans="2:20" x14ac:dyDescent="0.2">
      <c r="C13" s="20"/>
      <c r="D13" s="84"/>
      <c r="E13" s="85" t="s">
        <v>52</v>
      </c>
      <c r="F13" s="85"/>
      <c r="G13" s="85"/>
      <c r="H13" s="86"/>
      <c r="I13" s="87"/>
      <c r="J13" s="313">
        <v>247402</v>
      </c>
      <c r="K13" s="313">
        <v>232209</v>
      </c>
      <c r="L13" s="313">
        <v>220830</v>
      </c>
      <c r="M13" s="313">
        <v>214988</v>
      </c>
      <c r="N13" s="313">
        <v>210875</v>
      </c>
      <c r="O13" s="313">
        <v>209632</v>
      </c>
      <c r="P13" s="313">
        <v>208057</v>
      </c>
      <c r="Q13" s="133">
        <v>208308</v>
      </c>
      <c r="R13" s="133">
        <v>209807</v>
      </c>
      <c r="S13" s="133">
        <v>214514</v>
      </c>
      <c r="T13" s="552">
        <v>220877</v>
      </c>
    </row>
    <row r="14" spans="2:20" x14ac:dyDescent="0.2">
      <c r="C14" s="20"/>
      <c r="D14" s="80"/>
      <c r="E14" s="843" t="s">
        <v>42</v>
      </c>
      <c r="F14" s="143" t="s">
        <v>80</v>
      </c>
      <c r="G14" s="33"/>
      <c r="H14" s="34"/>
      <c r="I14" s="35"/>
      <c r="J14" s="314">
        <v>1008</v>
      </c>
      <c r="K14" s="314">
        <v>938</v>
      </c>
      <c r="L14" s="314">
        <v>938</v>
      </c>
      <c r="M14" s="314">
        <v>929</v>
      </c>
      <c r="N14" s="314">
        <v>994</v>
      </c>
      <c r="O14" s="314">
        <v>1117</v>
      </c>
      <c r="P14" s="314">
        <v>1237</v>
      </c>
      <c r="Q14" s="245">
        <v>1280</v>
      </c>
      <c r="R14" s="245">
        <v>1292</v>
      </c>
      <c r="S14" s="245">
        <v>1267</v>
      </c>
      <c r="T14" s="553">
        <v>1248</v>
      </c>
    </row>
    <row r="15" spans="2:20" ht="15" x14ac:dyDescent="0.2">
      <c r="C15" s="20"/>
      <c r="D15" s="58"/>
      <c r="E15" s="844"/>
      <c r="F15" s="144" t="s">
        <v>190</v>
      </c>
      <c r="G15" s="27"/>
      <c r="H15" s="28"/>
      <c r="I15" s="29"/>
      <c r="J15" s="315">
        <v>34492</v>
      </c>
      <c r="K15" s="315">
        <v>33579</v>
      </c>
      <c r="L15" s="315">
        <v>32847</v>
      </c>
      <c r="M15" s="315">
        <v>32481</v>
      </c>
      <c r="N15" s="315">
        <v>31799</v>
      </c>
      <c r="O15" s="315">
        <v>30794</v>
      </c>
      <c r="P15" s="315">
        <v>29856</v>
      </c>
      <c r="Q15" s="246">
        <v>29599</v>
      </c>
      <c r="R15" s="246">
        <v>30590</v>
      </c>
      <c r="S15" s="246">
        <v>31472</v>
      </c>
      <c r="T15" s="554">
        <v>31847</v>
      </c>
    </row>
    <row r="16" spans="2:20" ht="15" x14ac:dyDescent="0.2">
      <c r="C16" s="20"/>
      <c r="D16" s="58"/>
      <c r="E16" s="845"/>
      <c r="F16" s="144" t="s">
        <v>191</v>
      </c>
      <c r="G16" s="27"/>
      <c r="H16" s="28"/>
      <c r="I16" s="29"/>
      <c r="J16" s="316">
        <v>195285</v>
      </c>
      <c r="K16" s="316">
        <v>183694</v>
      </c>
      <c r="L16" s="316">
        <v>175073</v>
      </c>
      <c r="M16" s="316">
        <v>171278</v>
      </c>
      <c r="N16" s="316">
        <v>169040</v>
      </c>
      <c r="O16" s="316">
        <v>169485</v>
      </c>
      <c r="P16" s="316">
        <v>169664</v>
      </c>
      <c r="Q16" s="247">
        <v>170700</v>
      </c>
      <c r="R16" s="247">
        <v>172016</v>
      </c>
      <c r="S16" s="247">
        <v>175839</v>
      </c>
      <c r="T16" s="555">
        <v>181217</v>
      </c>
    </row>
    <row r="17" spans="3:20" ht="13.5" thickBot="1" x14ac:dyDescent="0.25">
      <c r="C17" s="20"/>
      <c r="D17" s="58"/>
      <c r="E17" s="845"/>
      <c r="F17" s="145" t="s">
        <v>58</v>
      </c>
      <c r="G17" s="38"/>
      <c r="H17" s="39"/>
      <c r="I17" s="40"/>
      <c r="J17" s="317">
        <v>16617</v>
      </c>
      <c r="K17" s="317">
        <v>13998</v>
      </c>
      <c r="L17" s="317">
        <v>11972</v>
      </c>
      <c r="M17" s="317">
        <v>10300</v>
      </c>
      <c r="N17" s="317">
        <v>9042</v>
      </c>
      <c r="O17" s="317">
        <v>8236</v>
      </c>
      <c r="P17" s="317">
        <v>7300</v>
      </c>
      <c r="Q17" s="248">
        <v>6729</v>
      </c>
      <c r="R17" s="248">
        <v>5909</v>
      </c>
      <c r="S17" s="248">
        <v>5936</v>
      </c>
      <c r="T17" s="556">
        <v>6565</v>
      </c>
    </row>
    <row r="18" spans="3:20" x14ac:dyDescent="0.2">
      <c r="C18" s="20"/>
      <c r="D18" s="90"/>
      <c r="E18" s="91" t="s">
        <v>88</v>
      </c>
      <c r="F18" s="91"/>
      <c r="G18" s="91"/>
      <c r="H18" s="92"/>
      <c r="I18" s="93"/>
      <c r="J18" s="313">
        <v>207595</v>
      </c>
      <c r="K18" s="313">
        <v>195582</v>
      </c>
      <c r="L18" s="313">
        <v>185829</v>
      </c>
      <c r="M18" s="313">
        <v>179381</v>
      </c>
      <c r="N18" s="313">
        <v>175035</v>
      </c>
      <c r="O18" s="313">
        <v>172748</v>
      </c>
      <c r="P18" s="313">
        <v>170424</v>
      </c>
      <c r="Q18" s="133">
        <v>170203</v>
      </c>
      <c r="R18" s="133">
        <v>170451</v>
      </c>
      <c r="S18" s="133">
        <v>173261</v>
      </c>
      <c r="T18" s="552">
        <v>176979</v>
      </c>
    </row>
    <row r="19" spans="3:20" x14ac:dyDescent="0.2">
      <c r="C19" s="20"/>
      <c r="D19" s="80"/>
      <c r="E19" s="843" t="s">
        <v>42</v>
      </c>
      <c r="F19" s="143" t="s">
        <v>80</v>
      </c>
      <c r="G19" s="33"/>
      <c r="H19" s="34"/>
      <c r="I19" s="35"/>
      <c r="J19" s="314">
        <v>781</v>
      </c>
      <c r="K19" s="314">
        <v>709</v>
      </c>
      <c r="L19" s="314">
        <v>679</v>
      </c>
      <c r="M19" s="314">
        <v>674</v>
      </c>
      <c r="N19" s="314">
        <v>707</v>
      </c>
      <c r="O19" s="314">
        <v>746</v>
      </c>
      <c r="P19" s="314">
        <v>811</v>
      </c>
      <c r="Q19" s="245">
        <v>826</v>
      </c>
      <c r="R19" s="245">
        <v>827</v>
      </c>
      <c r="S19" s="245">
        <v>812</v>
      </c>
      <c r="T19" s="553">
        <v>762</v>
      </c>
    </row>
    <row r="20" spans="3:20" x14ac:dyDescent="0.2">
      <c r="C20" s="20"/>
      <c r="D20" s="58"/>
      <c r="E20" s="844"/>
      <c r="F20" s="144" t="s">
        <v>81</v>
      </c>
      <c r="G20" s="27"/>
      <c r="H20" s="28"/>
      <c r="I20" s="29"/>
      <c r="J20" s="315">
        <v>29945</v>
      </c>
      <c r="K20" s="315">
        <v>29186</v>
      </c>
      <c r="L20" s="315">
        <v>28488</v>
      </c>
      <c r="M20" s="315">
        <v>28120</v>
      </c>
      <c r="N20" s="315">
        <v>27538</v>
      </c>
      <c r="O20" s="315">
        <v>26463</v>
      </c>
      <c r="P20" s="315">
        <v>25513</v>
      </c>
      <c r="Q20" s="246">
        <v>25338</v>
      </c>
      <c r="R20" s="246">
        <v>26042</v>
      </c>
      <c r="S20" s="246">
        <v>26771</v>
      </c>
      <c r="T20" s="554">
        <v>27081</v>
      </c>
    </row>
    <row r="21" spans="3:20" x14ac:dyDescent="0.2">
      <c r="C21" s="20"/>
      <c r="D21" s="58"/>
      <c r="E21" s="847"/>
      <c r="F21" s="144" t="s">
        <v>57</v>
      </c>
      <c r="G21" s="27"/>
      <c r="H21" s="28"/>
      <c r="I21" s="29"/>
      <c r="J21" s="316">
        <v>164906</v>
      </c>
      <c r="K21" s="316">
        <v>155435</v>
      </c>
      <c r="L21" s="316">
        <v>147790</v>
      </c>
      <c r="M21" s="316">
        <v>142864</v>
      </c>
      <c r="N21" s="316">
        <v>140039</v>
      </c>
      <c r="O21" s="316">
        <v>139471</v>
      </c>
      <c r="P21" s="316">
        <v>138858</v>
      </c>
      <c r="Q21" s="247">
        <v>139291</v>
      </c>
      <c r="R21" s="247">
        <v>139584</v>
      </c>
      <c r="S21" s="247">
        <v>141612</v>
      </c>
      <c r="T21" s="555">
        <v>144607</v>
      </c>
    </row>
    <row r="22" spans="3:20" ht="13.5" thickBot="1" x14ac:dyDescent="0.25">
      <c r="C22" s="20"/>
      <c r="D22" s="58"/>
      <c r="E22" s="847"/>
      <c r="F22" s="145" t="s">
        <v>58</v>
      </c>
      <c r="G22" s="38"/>
      <c r="H22" s="39"/>
      <c r="I22" s="40"/>
      <c r="J22" s="317">
        <v>11963</v>
      </c>
      <c r="K22" s="317">
        <v>10252</v>
      </c>
      <c r="L22" s="317">
        <v>8872</v>
      </c>
      <c r="M22" s="317">
        <v>7723</v>
      </c>
      <c r="N22" s="317">
        <v>6751</v>
      </c>
      <c r="O22" s="317">
        <v>6068</v>
      </c>
      <c r="P22" s="317">
        <v>5242</v>
      </c>
      <c r="Q22" s="248">
        <v>4748</v>
      </c>
      <c r="R22" s="248">
        <v>3998</v>
      </c>
      <c r="S22" s="248">
        <v>4066</v>
      </c>
      <c r="T22" s="556">
        <v>4529</v>
      </c>
    </row>
    <row r="23" spans="3:20" x14ac:dyDescent="0.2">
      <c r="C23" s="20"/>
      <c r="D23" s="90"/>
      <c r="E23" s="91" t="s">
        <v>260</v>
      </c>
      <c r="F23" s="91"/>
      <c r="G23" s="91"/>
      <c r="H23" s="92"/>
      <c r="I23" s="93"/>
      <c r="J23" s="313">
        <v>33591</v>
      </c>
      <c r="K23" s="313">
        <v>30343</v>
      </c>
      <c r="L23" s="313">
        <v>28639</v>
      </c>
      <c r="M23" s="313">
        <v>29074</v>
      </c>
      <c r="N23" s="313">
        <v>29218</v>
      </c>
      <c r="O23" s="313">
        <v>30162</v>
      </c>
      <c r="P23" s="313">
        <v>30837</v>
      </c>
      <c r="Q23" s="133">
        <v>31309</v>
      </c>
      <c r="R23" s="133">
        <v>32620</v>
      </c>
      <c r="S23" s="133">
        <v>34342</v>
      </c>
      <c r="T23" s="552">
        <v>36671</v>
      </c>
    </row>
    <row r="24" spans="3:20" x14ac:dyDescent="0.2">
      <c r="C24" s="20"/>
      <c r="D24" s="80"/>
      <c r="E24" s="843" t="s">
        <v>42</v>
      </c>
      <c r="F24" s="143" t="s">
        <v>80</v>
      </c>
      <c r="G24" s="33"/>
      <c r="H24" s="34"/>
      <c r="I24" s="35"/>
      <c r="J24" s="314">
        <v>104</v>
      </c>
      <c r="K24" s="314">
        <v>88</v>
      </c>
      <c r="L24" s="314">
        <v>101</v>
      </c>
      <c r="M24" s="314">
        <v>105</v>
      </c>
      <c r="N24" s="314">
        <v>140</v>
      </c>
      <c r="O24" s="314">
        <v>211</v>
      </c>
      <c r="P24" s="314">
        <v>270</v>
      </c>
      <c r="Q24" s="245">
        <v>321</v>
      </c>
      <c r="R24" s="245">
        <v>311</v>
      </c>
      <c r="S24" s="245">
        <v>320</v>
      </c>
      <c r="T24" s="553">
        <v>358</v>
      </c>
    </row>
    <row r="25" spans="3:20" x14ac:dyDescent="0.2">
      <c r="C25" s="20"/>
      <c r="D25" s="58"/>
      <c r="E25" s="844"/>
      <c r="F25" s="144" t="s">
        <v>81</v>
      </c>
      <c r="G25" s="27"/>
      <c r="H25" s="28"/>
      <c r="I25" s="29"/>
      <c r="J25" s="315">
        <v>4290</v>
      </c>
      <c r="K25" s="315">
        <v>4119</v>
      </c>
      <c r="L25" s="315">
        <v>4093</v>
      </c>
      <c r="M25" s="315">
        <v>4086</v>
      </c>
      <c r="N25" s="315">
        <v>4002</v>
      </c>
      <c r="O25" s="315">
        <v>4068</v>
      </c>
      <c r="P25" s="315">
        <v>4089</v>
      </c>
      <c r="Q25" s="246">
        <v>4005</v>
      </c>
      <c r="R25" s="246">
        <v>4278</v>
      </c>
      <c r="S25" s="246">
        <v>4418</v>
      </c>
      <c r="T25" s="554">
        <v>4449</v>
      </c>
    </row>
    <row r="26" spans="3:20" x14ac:dyDescent="0.2">
      <c r="C26" s="20"/>
      <c r="D26" s="58"/>
      <c r="E26" s="847"/>
      <c r="F26" s="144" t="s">
        <v>57</v>
      </c>
      <c r="G26" s="27"/>
      <c r="H26" s="28"/>
      <c r="I26" s="29"/>
      <c r="J26" s="316">
        <v>24589</v>
      </c>
      <c r="K26" s="316">
        <v>22447</v>
      </c>
      <c r="L26" s="316">
        <v>21395</v>
      </c>
      <c r="M26" s="316">
        <v>22357</v>
      </c>
      <c r="N26" s="316">
        <v>22857</v>
      </c>
      <c r="O26" s="316">
        <v>23787</v>
      </c>
      <c r="P26" s="316">
        <v>24481</v>
      </c>
      <c r="Q26" s="247">
        <v>25071</v>
      </c>
      <c r="R26" s="247">
        <v>26201</v>
      </c>
      <c r="S26" s="247">
        <v>27806</v>
      </c>
      <c r="T26" s="555">
        <v>29905</v>
      </c>
    </row>
    <row r="27" spans="3:20" ht="13.5" thickBot="1" x14ac:dyDescent="0.25">
      <c r="C27" s="20"/>
      <c r="D27" s="58"/>
      <c r="E27" s="847"/>
      <c r="F27" s="145" t="s">
        <v>58</v>
      </c>
      <c r="G27" s="38"/>
      <c r="H27" s="39"/>
      <c r="I27" s="40"/>
      <c r="J27" s="317">
        <v>4608</v>
      </c>
      <c r="K27" s="317">
        <v>3689</v>
      </c>
      <c r="L27" s="317">
        <v>3050</v>
      </c>
      <c r="M27" s="317">
        <v>2526</v>
      </c>
      <c r="N27" s="317">
        <v>2219</v>
      </c>
      <c r="O27" s="317">
        <v>2096</v>
      </c>
      <c r="P27" s="317">
        <v>1997</v>
      </c>
      <c r="Q27" s="248">
        <v>1912</v>
      </c>
      <c r="R27" s="248">
        <v>1830</v>
      </c>
      <c r="S27" s="248">
        <v>1798</v>
      </c>
      <c r="T27" s="556">
        <v>1959</v>
      </c>
    </row>
    <row r="28" spans="3:20" x14ac:dyDescent="0.2">
      <c r="C28" s="20"/>
      <c r="D28" s="21"/>
      <c r="E28" s="94" t="s">
        <v>89</v>
      </c>
      <c r="F28" s="94"/>
      <c r="G28" s="94"/>
      <c r="H28" s="95"/>
      <c r="I28" s="96"/>
      <c r="J28" s="313">
        <v>6216</v>
      </c>
      <c r="K28" s="313">
        <v>6284</v>
      </c>
      <c r="L28" s="313">
        <v>6362</v>
      </c>
      <c r="M28" s="313">
        <v>6533</v>
      </c>
      <c r="N28" s="313">
        <v>6622</v>
      </c>
      <c r="O28" s="313">
        <v>6722</v>
      </c>
      <c r="P28" s="313">
        <v>6796</v>
      </c>
      <c r="Q28" s="133">
        <v>6796</v>
      </c>
      <c r="R28" s="133">
        <v>6736</v>
      </c>
      <c r="S28" s="133">
        <v>6911</v>
      </c>
      <c r="T28" s="552">
        <v>7227</v>
      </c>
    </row>
    <row r="29" spans="3:20" x14ac:dyDescent="0.2">
      <c r="C29" s="20"/>
      <c r="D29" s="80"/>
      <c r="E29" s="843" t="s">
        <v>42</v>
      </c>
      <c r="F29" s="143" t="s">
        <v>80</v>
      </c>
      <c r="G29" s="33"/>
      <c r="H29" s="34"/>
      <c r="I29" s="35"/>
      <c r="J29" s="314">
        <v>123</v>
      </c>
      <c r="K29" s="314">
        <v>141</v>
      </c>
      <c r="L29" s="314">
        <v>158</v>
      </c>
      <c r="M29" s="314">
        <v>150</v>
      </c>
      <c r="N29" s="314">
        <v>147</v>
      </c>
      <c r="O29" s="314">
        <v>160</v>
      </c>
      <c r="P29" s="314">
        <v>156</v>
      </c>
      <c r="Q29" s="245">
        <v>133</v>
      </c>
      <c r="R29" s="245">
        <v>154</v>
      </c>
      <c r="S29" s="245">
        <v>135</v>
      </c>
      <c r="T29" s="553">
        <v>128</v>
      </c>
    </row>
    <row r="30" spans="3:20" x14ac:dyDescent="0.2">
      <c r="C30" s="20"/>
      <c r="D30" s="58"/>
      <c r="E30" s="844"/>
      <c r="F30" s="144" t="s">
        <v>81</v>
      </c>
      <c r="G30" s="27"/>
      <c r="H30" s="28"/>
      <c r="I30" s="29"/>
      <c r="J30" s="315">
        <v>257</v>
      </c>
      <c r="K30" s="315">
        <v>274</v>
      </c>
      <c r="L30" s="315">
        <v>266</v>
      </c>
      <c r="M30" s="315">
        <v>275</v>
      </c>
      <c r="N30" s="315">
        <v>259</v>
      </c>
      <c r="O30" s="315">
        <v>263</v>
      </c>
      <c r="P30" s="315">
        <v>254</v>
      </c>
      <c r="Q30" s="246">
        <v>256</v>
      </c>
      <c r="R30" s="246">
        <v>270</v>
      </c>
      <c r="S30" s="246">
        <v>283</v>
      </c>
      <c r="T30" s="554">
        <v>317</v>
      </c>
    </row>
    <row r="31" spans="3:20" x14ac:dyDescent="0.2">
      <c r="C31" s="20"/>
      <c r="D31" s="58"/>
      <c r="E31" s="847"/>
      <c r="F31" s="144" t="s">
        <v>57</v>
      </c>
      <c r="G31" s="27"/>
      <c r="H31" s="28"/>
      <c r="I31" s="29"/>
      <c r="J31" s="316">
        <v>5790</v>
      </c>
      <c r="K31" s="316">
        <v>5812</v>
      </c>
      <c r="L31" s="316">
        <v>5888</v>
      </c>
      <c r="M31" s="316">
        <v>6057</v>
      </c>
      <c r="N31" s="316">
        <v>6144</v>
      </c>
      <c r="O31" s="316">
        <v>6227</v>
      </c>
      <c r="P31" s="316">
        <v>6325</v>
      </c>
      <c r="Q31" s="247">
        <v>6338</v>
      </c>
      <c r="R31" s="247">
        <v>6231</v>
      </c>
      <c r="S31" s="247">
        <v>6421</v>
      </c>
      <c r="T31" s="555">
        <v>6705</v>
      </c>
    </row>
    <row r="32" spans="3:20" ht="13.5" thickBot="1" x14ac:dyDescent="0.25">
      <c r="C32" s="20"/>
      <c r="D32" s="58"/>
      <c r="E32" s="847"/>
      <c r="F32" s="145" t="s">
        <v>58</v>
      </c>
      <c r="G32" s="38"/>
      <c r="H32" s="39"/>
      <c r="I32" s="40"/>
      <c r="J32" s="317">
        <v>46</v>
      </c>
      <c r="K32" s="317">
        <v>57</v>
      </c>
      <c r="L32" s="317">
        <v>50</v>
      </c>
      <c r="M32" s="317">
        <v>51</v>
      </c>
      <c r="N32" s="317">
        <v>72</v>
      </c>
      <c r="O32" s="317">
        <v>72</v>
      </c>
      <c r="P32" s="317">
        <v>61</v>
      </c>
      <c r="Q32" s="248">
        <v>69</v>
      </c>
      <c r="R32" s="248">
        <v>81</v>
      </c>
      <c r="S32" s="248">
        <v>72</v>
      </c>
      <c r="T32" s="556">
        <v>77</v>
      </c>
    </row>
    <row r="33" spans="3:20" ht="13.5" thickBot="1" x14ac:dyDescent="0.25">
      <c r="C33" s="20"/>
      <c r="D33" s="73" t="s">
        <v>78</v>
      </c>
      <c r="E33" s="74"/>
      <c r="F33" s="74"/>
      <c r="G33" s="74"/>
      <c r="H33" s="74"/>
      <c r="I33" s="74"/>
      <c r="J33" s="237"/>
      <c r="K33" s="237"/>
      <c r="L33" s="237"/>
      <c r="M33" s="237"/>
      <c r="N33" s="237"/>
      <c r="O33" s="237"/>
      <c r="P33" s="237"/>
      <c r="Q33" s="542"/>
      <c r="R33" s="287"/>
      <c r="S33" s="287"/>
      <c r="T33" s="288"/>
    </row>
    <row r="34" spans="3:20" x14ac:dyDescent="0.2">
      <c r="C34" s="20"/>
      <c r="D34" s="84"/>
      <c r="E34" s="85" t="s">
        <v>52</v>
      </c>
      <c r="F34" s="85"/>
      <c r="G34" s="85"/>
      <c r="H34" s="86"/>
      <c r="I34" s="87"/>
      <c r="J34" s="313">
        <v>60895</v>
      </c>
      <c r="K34" s="313">
        <v>57598</v>
      </c>
      <c r="L34" s="313">
        <v>57299</v>
      </c>
      <c r="M34" s="313">
        <v>56557</v>
      </c>
      <c r="N34" s="313">
        <v>55496</v>
      </c>
      <c r="O34" s="313">
        <v>55347</v>
      </c>
      <c r="P34" s="313">
        <v>55026</v>
      </c>
      <c r="Q34" s="133">
        <v>54588</v>
      </c>
      <c r="R34" s="133">
        <v>55886</v>
      </c>
      <c r="S34" s="133">
        <v>57055</v>
      </c>
      <c r="T34" s="552">
        <v>60330</v>
      </c>
    </row>
    <row r="35" spans="3:20" x14ac:dyDescent="0.2">
      <c r="C35" s="20"/>
      <c r="D35" s="80"/>
      <c r="E35" s="843" t="s">
        <v>42</v>
      </c>
      <c r="F35" s="143" t="s">
        <v>80</v>
      </c>
      <c r="G35" s="33"/>
      <c r="H35" s="34"/>
      <c r="I35" s="35"/>
      <c r="J35" s="314">
        <v>509</v>
      </c>
      <c r="K35" s="314">
        <v>462</v>
      </c>
      <c r="L35" s="314">
        <v>479</v>
      </c>
      <c r="M35" s="314">
        <v>381</v>
      </c>
      <c r="N35" s="314">
        <v>432</v>
      </c>
      <c r="O35" s="314">
        <v>533</v>
      </c>
      <c r="P35" s="314">
        <v>532</v>
      </c>
      <c r="Q35" s="245">
        <v>464</v>
      </c>
      <c r="R35" s="245">
        <v>464</v>
      </c>
      <c r="S35" s="245">
        <v>433</v>
      </c>
      <c r="T35" s="553">
        <v>424</v>
      </c>
    </row>
    <row r="36" spans="3:20" ht="15" x14ac:dyDescent="0.2">
      <c r="C36" s="20"/>
      <c r="D36" s="58"/>
      <c r="E36" s="844"/>
      <c r="F36" s="144" t="s">
        <v>190</v>
      </c>
      <c r="G36" s="27"/>
      <c r="H36" s="28"/>
      <c r="I36" s="29"/>
      <c r="J36" s="315">
        <v>12271</v>
      </c>
      <c r="K36" s="315">
        <v>12024</v>
      </c>
      <c r="L36" s="315">
        <v>11697</v>
      </c>
      <c r="M36" s="315">
        <v>12127</v>
      </c>
      <c r="N36" s="315">
        <v>11519</v>
      </c>
      <c r="O36" s="315">
        <v>10861</v>
      </c>
      <c r="P36" s="315">
        <v>11086</v>
      </c>
      <c r="Q36" s="246">
        <v>11078</v>
      </c>
      <c r="R36" s="246">
        <v>11730</v>
      </c>
      <c r="S36" s="246">
        <v>11623</v>
      </c>
      <c r="T36" s="554">
        <v>11510</v>
      </c>
    </row>
    <row r="37" spans="3:20" ht="15" x14ac:dyDescent="0.2">
      <c r="C37" s="20"/>
      <c r="D37" s="58"/>
      <c r="E37" s="845"/>
      <c r="F37" s="144" t="s">
        <v>191</v>
      </c>
      <c r="G37" s="27"/>
      <c r="H37" s="28"/>
      <c r="I37" s="29"/>
      <c r="J37" s="316">
        <v>40809</v>
      </c>
      <c r="K37" s="316">
        <v>39117</v>
      </c>
      <c r="L37" s="316">
        <v>39670</v>
      </c>
      <c r="M37" s="316">
        <v>39261</v>
      </c>
      <c r="N37" s="316">
        <v>39283</v>
      </c>
      <c r="O37" s="316">
        <v>39790</v>
      </c>
      <c r="P37" s="316">
        <v>39931</v>
      </c>
      <c r="Q37" s="247">
        <v>39868</v>
      </c>
      <c r="R37" s="247">
        <v>40806</v>
      </c>
      <c r="S37" s="247">
        <v>41889</v>
      </c>
      <c r="T37" s="555">
        <v>44819</v>
      </c>
    </row>
    <row r="38" spans="3:20" ht="13.5" thickBot="1" x14ac:dyDescent="0.25">
      <c r="C38" s="20"/>
      <c r="D38" s="58"/>
      <c r="E38" s="845"/>
      <c r="F38" s="145" t="s">
        <v>58</v>
      </c>
      <c r="G38" s="38"/>
      <c r="H38" s="39"/>
      <c r="I38" s="40"/>
      <c r="J38" s="317">
        <v>7306</v>
      </c>
      <c r="K38" s="317">
        <v>5995</v>
      </c>
      <c r="L38" s="317">
        <v>5453</v>
      </c>
      <c r="M38" s="317">
        <v>4788</v>
      </c>
      <c r="N38" s="317">
        <v>4262</v>
      </c>
      <c r="O38" s="317">
        <v>4163</v>
      </c>
      <c r="P38" s="317">
        <v>3477</v>
      </c>
      <c r="Q38" s="248">
        <v>3178</v>
      </c>
      <c r="R38" s="248">
        <v>2886</v>
      </c>
      <c r="S38" s="248">
        <v>3110</v>
      </c>
      <c r="T38" s="556">
        <v>3577</v>
      </c>
    </row>
    <row r="39" spans="3:20" x14ac:dyDescent="0.2">
      <c r="C39" s="20"/>
      <c r="D39" s="90"/>
      <c r="E39" s="91" t="s">
        <v>88</v>
      </c>
      <c r="F39" s="91"/>
      <c r="G39" s="91"/>
      <c r="H39" s="92"/>
      <c r="I39" s="93"/>
      <c r="J39" s="313">
        <v>51497</v>
      </c>
      <c r="K39" s="313">
        <v>48313</v>
      </c>
      <c r="L39" s="313">
        <v>47822</v>
      </c>
      <c r="M39" s="313">
        <v>46253</v>
      </c>
      <c r="N39" s="313">
        <v>45530</v>
      </c>
      <c r="O39" s="313">
        <v>44972</v>
      </c>
      <c r="P39" s="313">
        <v>44601</v>
      </c>
      <c r="Q39" s="133">
        <v>44210</v>
      </c>
      <c r="R39" s="133">
        <v>44610</v>
      </c>
      <c r="S39" s="133">
        <v>45345</v>
      </c>
      <c r="T39" s="552">
        <v>47301</v>
      </c>
    </row>
    <row r="40" spans="3:20" x14ac:dyDescent="0.2">
      <c r="C40" s="20"/>
      <c r="D40" s="80"/>
      <c r="E40" s="843" t="s">
        <v>42</v>
      </c>
      <c r="F40" s="143" t="s">
        <v>80</v>
      </c>
      <c r="G40" s="33"/>
      <c r="H40" s="34"/>
      <c r="I40" s="35"/>
      <c r="J40" s="314">
        <v>387</v>
      </c>
      <c r="K40" s="314">
        <v>353</v>
      </c>
      <c r="L40" s="314">
        <v>341</v>
      </c>
      <c r="M40" s="314">
        <v>272</v>
      </c>
      <c r="N40" s="314">
        <v>306</v>
      </c>
      <c r="O40" s="314">
        <v>329</v>
      </c>
      <c r="P40" s="314">
        <v>339</v>
      </c>
      <c r="Q40" s="245">
        <v>303</v>
      </c>
      <c r="R40" s="245">
        <v>319</v>
      </c>
      <c r="S40" s="245">
        <v>280</v>
      </c>
      <c r="T40" s="553">
        <v>281</v>
      </c>
    </row>
    <row r="41" spans="3:20" x14ac:dyDescent="0.2">
      <c r="C41" s="20"/>
      <c r="D41" s="58"/>
      <c r="E41" s="844"/>
      <c r="F41" s="144" t="s">
        <v>81</v>
      </c>
      <c r="G41" s="27"/>
      <c r="H41" s="28"/>
      <c r="I41" s="29"/>
      <c r="J41" s="315">
        <v>10758</v>
      </c>
      <c r="K41" s="315">
        <v>10451</v>
      </c>
      <c r="L41" s="315">
        <v>10288</v>
      </c>
      <c r="M41" s="315">
        <v>10507</v>
      </c>
      <c r="N41" s="315">
        <v>9965</v>
      </c>
      <c r="O41" s="315">
        <v>9322</v>
      </c>
      <c r="P41" s="315">
        <v>9504</v>
      </c>
      <c r="Q41" s="246">
        <v>9595</v>
      </c>
      <c r="R41" s="246">
        <v>9963</v>
      </c>
      <c r="S41" s="246">
        <v>9922</v>
      </c>
      <c r="T41" s="554">
        <v>9895</v>
      </c>
    </row>
    <row r="42" spans="3:20" x14ac:dyDescent="0.2">
      <c r="C42" s="20"/>
      <c r="D42" s="58"/>
      <c r="E42" s="845"/>
      <c r="F42" s="144" t="s">
        <v>57</v>
      </c>
      <c r="G42" s="27"/>
      <c r="H42" s="28"/>
      <c r="I42" s="29"/>
      <c r="J42" s="316">
        <v>34684</v>
      </c>
      <c r="K42" s="316">
        <v>32920</v>
      </c>
      <c r="L42" s="316">
        <v>32955</v>
      </c>
      <c r="M42" s="316">
        <v>31774</v>
      </c>
      <c r="N42" s="316">
        <v>31976</v>
      </c>
      <c r="O42" s="316">
        <v>32199</v>
      </c>
      <c r="P42" s="316">
        <v>32251</v>
      </c>
      <c r="Q42" s="247">
        <v>32031</v>
      </c>
      <c r="R42" s="247">
        <v>32335</v>
      </c>
      <c r="S42" s="247">
        <v>32945</v>
      </c>
      <c r="T42" s="555">
        <v>34670</v>
      </c>
    </row>
    <row r="43" spans="3:20" ht="13.5" thickBot="1" x14ac:dyDescent="0.25">
      <c r="C43" s="20"/>
      <c r="D43" s="58"/>
      <c r="E43" s="845"/>
      <c r="F43" s="145" t="s">
        <v>58</v>
      </c>
      <c r="G43" s="38"/>
      <c r="H43" s="39"/>
      <c r="I43" s="40"/>
      <c r="J43" s="317">
        <v>5668</v>
      </c>
      <c r="K43" s="317">
        <v>4589</v>
      </c>
      <c r="L43" s="317">
        <v>4238</v>
      </c>
      <c r="M43" s="317">
        <v>3700</v>
      </c>
      <c r="N43" s="317">
        <v>3283</v>
      </c>
      <c r="O43" s="317">
        <v>3122</v>
      </c>
      <c r="P43" s="317">
        <v>2507</v>
      </c>
      <c r="Q43" s="248">
        <v>2281</v>
      </c>
      <c r="R43" s="248">
        <v>1993</v>
      </c>
      <c r="S43" s="248">
        <v>2198</v>
      </c>
      <c r="T43" s="556">
        <v>2455</v>
      </c>
    </row>
    <row r="44" spans="3:20" x14ac:dyDescent="0.2">
      <c r="C44" s="20"/>
      <c r="D44" s="90"/>
      <c r="E44" s="91" t="s">
        <v>260</v>
      </c>
      <c r="F44" s="91"/>
      <c r="G44" s="91"/>
      <c r="H44" s="92"/>
      <c r="I44" s="93"/>
      <c r="J44" s="313">
        <v>8072</v>
      </c>
      <c r="K44" s="313">
        <v>7844</v>
      </c>
      <c r="L44" s="313">
        <v>8030</v>
      </c>
      <c r="M44" s="313">
        <v>8778</v>
      </c>
      <c r="N44" s="313">
        <v>8490</v>
      </c>
      <c r="O44" s="313">
        <v>8875</v>
      </c>
      <c r="P44" s="313">
        <v>8954</v>
      </c>
      <c r="Q44" s="133">
        <v>8926</v>
      </c>
      <c r="R44" s="133">
        <v>9740</v>
      </c>
      <c r="S44" s="133">
        <v>10174</v>
      </c>
      <c r="T44" s="552">
        <v>11292</v>
      </c>
    </row>
    <row r="45" spans="3:20" x14ac:dyDescent="0.2">
      <c r="C45" s="20"/>
      <c r="D45" s="80"/>
      <c r="E45" s="843" t="s">
        <v>42</v>
      </c>
      <c r="F45" s="143" t="s">
        <v>80</v>
      </c>
      <c r="G45" s="33"/>
      <c r="H45" s="34"/>
      <c r="I45" s="35"/>
      <c r="J45" s="314">
        <v>58</v>
      </c>
      <c r="K45" s="314">
        <v>33</v>
      </c>
      <c r="L45" s="314">
        <v>55</v>
      </c>
      <c r="M45" s="314">
        <v>38</v>
      </c>
      <c r="N45" s="314">
        <v>72</v>
      </c>
      <c r="O45" s="314">
        <v>122</v>
      </c>
      <c r="P45" s="314">
        <v>133</v>
      </c>
      <c r="Q45" s="245">
        <v>108</v>
      </c>
      <c r="R45" s="245">
        <v>81</v>
      </c>
      <c r="S45" s="245">
        <v>104</v>
      </c>
      <c r="T45" s="553">
        <v>89</v>
      </c>
    </row>
    <row r="46" spans="3:20" x14ac:dyDescent="0.2">
      <c r="C46" s="20"/>
      <c r="D46" s="58"/>
      <c r="E46" s="844"/>
      <c r="F46" s="144" t="s">
        <v>81</v>
      </c>
      <c r="G46" s="140"/>
      <c r="H46" s="141"/>
      <c r="I46" s="142"/>
      <c r="J46" s="315">
        <v>1427</v>
      </c>
      <c r="K46" s="315">
        <v>1473</v>
      </c>
      <c r="L46" s="315">
        <v>1319</v>
      </c>
      <c r="M46" s="315">
        <v>1528</v>
      </c>
      <c r="N46" s="315">
        <v>1473</v>
      </c>
      <c r="O46" s="315">
        <v>1443</v>
      </c>
      <c r="P46" s="315">
        <v>1509</v>
      </c>
      <c r="Q46" s="246">
        <v>1401</v>
      </c>
      <c r="R46" s="246">
        <v>1654</v>
      </c>
      <c r="S46" s="246">
        <v>1606</v>
      </c>
      <c r="T46" s="554">
        <v>1492</v>
      </c>
    </row>
    <row r="47" spans="3:20" x14ac:dyDescent="0.2">
      <c r="C47" s="20"/>
      <c r="D47" s="58"/>
      <c r="E47" s="845"/>
      <c r="F47" s="144" t="s">
        <v>57</v>
      </c>
      <c r="G47" s="27"/>
      <c r="H47" s="28"/>
      <c r="I47" s="29"/>
      <c r="J47" s="316">
        <v>4985</v>
      </c>
      <c r="K47" s="316">
        <v>4965</v>
      </c>
      <c r="L47" s="316">
        <v>5463</v>
      </c>
      <c r="M47" s="316">
        <v>6158</v>
      </c>
      <c r="N47" s="316">
        <v>6012</v>
      </c>
      <c r="O47" s="316">
        <v>6309</v>
      </c>
      <c r="P47" s="316">
        <v>6377</v>
      </c>
      <c r="Q47" s="247">
        <v>6564</v>
      </c>
      <c r="R47" s="247">
        <v>7156</v>
      </c>
      <c r="S47" s="247">
        <v>7583</v>
      </c>
      <c r="T47" s="555">
        <v>8635</v>
      </c>
    </row>
    <row r="48" spans="3:20" ht="13.5" thickBot="1" x14ac:dyDescent="0.25">
      <c r="C48" s="20"/>
      <c r="D48" s="58"/>
      <c r="E48" s="845"/>
      <c r="F48" s="145" t="s">
        <v>58</v>
      </c>
      <c r="G48" s="27"/>
      <c r="H48" s="28"/>
      <c r="I48" s="29"/>
      <c r="J48" s="317">
        <v>1602</v>
      </c>
      <c r="K48" s="317">
        <v>1373</v>
      </c>
      <c r="L48" s="317">
        <v>1193</v>
      </c>
      <c r="M48" s="317">
        <v>1054</v>
      </c>
      <c r="N48" s="317">
        <v>933</v>
      </c>
      <c r="O48" s="317">
        <v>1001</v>
      </c>
      <c r="P48" s="317">
        <v>935</v>
      </c>
      <c r="Q48" s="248">
        <v>853</v>
      </c>
      <c r="R48" s="248">
        <v>849</v>
      </c>
      <c r="S48" s="248">
        <v>881</v>
      </c>
      <c r="T48" s="556">
        <v>1076</v>
      </c>
    </row>
    <row r="49" spans="3:20" x14ac:dyDescent="0.2">
      <c r="C49" s="20"/>
      <c r="D49" s="21"/>
      <c r="E49" s="94" t="s">
        <v>89</v>
      </c>
      <c r="F49" s="94"/>
      <c r="G49" s="94"/>
      <c r="H49" s="95"/>
      <c r="I49" s="96"/>
      <c r="J49" s="313">
        <v>1326</v>
      </c>
      <c r="K49" s="313">
        <v>1441</v>
      </c>
      <c r="L49" s="313">
        <v>1447</v>
      </c>
      <c r="M49" s="313">
        <v>1526</v>
      </c>
      <c r="N49" s="313">
        <v>1476</v>
      </c>
      <c r="O49" s="313">
        <v>1500</v>
      </c>
      <c r="P49" s="313">
        <v>1471</v>
      </c>
      <c r="Q49" s="133">
        <v>1452</v>
      </c>
      <c r="R49" s="133">
        <v>1536</v>
      </c>
      <c r="S49" s="133">
        <v>1536</v>
      </c>
      <c r="T49" s="552">
        <v>1737</v>
      </c>
    </row>
    <row r="50" spans="3:20" x14ac:dyDescent="0.2">
      <c r="C50" s="20"/>
      <c r="D50" s="80"/>
      <c r="E50" s="843" t="s">
        <v>42</v>
      </c>
      <c r="F50" s="143" t="s">
        <v>80</v>
      </c>
      <c r="G50" s="33"/>
      <c r="H50" s="34"/>
      <c r="I50" s="35"/>
      <c r="J50" s="314">
        <v>64</v>
      </c>
      <c r="K50" s="314">
        <v>76</v>
      </c>
      <c r="L50" s="314">
        <v>83</v>
      </c>
      <c r="M50" s="314">
        <v>71</v>
      </c>
      <c r="N50" s="314">
        <v>54</v>
      </c>
      <c r="O50" s="314">
        <v>82</v>
      </c>
      <c r="P50" s="314">
        <v>60</v>
      </c>
      <c r="Q50" s="245">
        <v>53</v>
      </c>
      <c r="R50" s="245">
        <v>64</v>
      </c>
      <c r="S50" s="245">
        <v>49</v>
      </c>
      <c r="T50" s="553">
        <v>54</v>
      </c>
    </row>
    <row r="51" spans="3:20" x14ac:dyDescent="0.2">
      <c r="C51" s="20"/>
      <c r="D51" s="58"/>
      <c r="E51" s="844"/>
      <c r="F51" s="144" t="s">
        <v>81</v>
      </c>
      <c r="G51" s="140"/>
      <c r="H51" s="141"/>
      <c r="I51" s="142"/>
      <c r="J51" s="315">
        <v>86</v>
      </c>
      <c r="K51" s="315">
        <v>100</v>
      </c>
      <c r="L51" s="315">
        <v>90</v>
      </c>
      <c r="M51" s="315">
        <v>92</v>
      </c>
      <c r="N51" s="315">
        <v>81</v>
      </c>
      <c r="O51" s="315">
        <v>96</v>
      </c>
      <c r="P51" s="315">
        <v>73</v>
      </c>
      <c r="Q51" s="246">
        <v>82</v>
      </c>
      <c r="R51" s="246">
        <v>113</v>
      </c>
      <c r="S51" s="246">
        <v>95</v>
      </c>
      <c r="T51" s="554">
        <v>123</v>
      </c>
    </row>
    <row r="52" spans="3:20" x14ac:dyDescent="0.2">
      <c r="C52" s="20"/>
      <c r="D52" s="58"/>
      <c r="E52" s="845"/>
      <c r="F52" s="144" t="s">
        <v>57</v>
      </c>
      <c r="G52" s="27"/>
      <c r="H52" s="28"/>
      <c r="I52" s="29"/>
      <c r="J52" s="316">
        <v>1140</v>
      </c>
      <c r="K52" s="316">
        <v>1232</v>
      </c>
      <c r="L52" s="316">
        <v>1252</v>
      </c>
      <c r="M52" s="316">
        <v>1329</v>
      </c>
      <c r="N52" s="316">
        <v>1295</v>
      </c>
      <c r="O52" s="316">
        <v>1282</v>
      </c>
      <c r="P52" s="316">
        <v>1303</v>
      </c>
      <c r="Q52" s="247">
        <v>1273</v>
      </c>
      <c r="R52" s="247">
        <v>1315</v>
      </c>
      <c r="S52" s="247">
        <v>1361</v>
      </c>
      <c r="T52" s="555">
        <v>1514</v>
      </c>
    </row>
    <row r="53" spans="3:20" ht="13.5" thickBot="1" x14ac:dyDescent="0.25">
      <c r="C53" s="20"/>
      <c r="D53" s="58"/>
      <c r="E53" s="845"/>
      <c r="F53" s="145" t="s">
        <v>58</v>
      </c>
      <c r="G53" s="27"/>
      <c r="H53" s="28"/>
      <c r="I53" s="29"/>
      <c r="J53" s="317">
        <v>36</v>
      </c>
      <c r="K53" s="317">
        <v>33</v>
      </c>
      <c r="L53" s="317">
        <v>22</v>
      </c>
      <c r="M53" s="317">
        <v>34</v>
      </c>
      <c r="N53" s="317">
        <v>46</v>
      </c>
      <c r="O53" s="317">
        <v>40</v>
      </c>
      <c r="P53" s="317">
        <v>35</v>
      </c>
      <c r="Q53" s="248">
        <v>44</v>
      </c>
      <c r="R53" s="248">
        <v>44</v>
      </c>
      <c r="S53" s="248">
        <v>31</v>
      </c>
      <c r="T53" s="556">
        <v>46</v>
      </c>
    </row>
    <row r="54" spans="3:20" ht="13.5" thickBot="1" x14ac:dyDescent="0.25">
      <c r="C54" s="20"/>
      <c r="D54" s="73" t="s">
        <v>79</v>
      </c>
      <c r="E54" s="74"/>
      <c r="F54" s="74"/>
      <c r="G54" s="74"/>
      <c r="H54" s="74"/>
      <c r="I54" s="74"/>
      <c r="J54" s="237"/>
      <c r="K54" s="237"/>
      <c r="L54" s="237"/>
      <c r="M54" s="237"/>
      <c r="N54" s="237"/>
      <c r="O54" s="237"/>
      <c r="P54" s="237"/>
      <c r="Q54" s="237"/>
      <c r="R54" s="237"/>
      <c r="S54" s="237"/>
      <c r="T54" s="237"/>
    </row>
    <row r="55" spans="3:20" x14ac:dyDescent="0.2">
      <c r="C55" s="20"/>
      <c r="D55" s="84"/>
      <c r="E55" s="85" t="s">
        <v>52</v>
      </c>
      <c r="F55" s="85"/>
      <c r="G55" s="85"/>
      <c r="H55" s="86"/>
      <c r="I55" s="87"/>
      <c r="J55" s="313">
        <v>52564</v>
      </c>
      <c r="K55" s="313">
        <v>49961</v>
      </c>
      <c r="L55" s="313">
        <v>43907</v>
      </c>
      <c r="M55" s="313">
        <v>41162</v>
      </c>
      <c r="N55" s="313">
        <v>38602</v>
      </c>
      <c r="O55" s="313">
        <v>39079</v>
      </c>
      <c r="P55" s="313">
        <v>37949</v>
      </c>
      <c r="Q55" s="313">
        <v>38789</v>
      </c>
      <c r="R55" s="313">
        <v>40867</v>
      </c>
      <c r="S55" s="313">
        <v>44158</v>
      </c>
      <c r="T55" s="134" t="s">
        <v>192</v>
      </c>
    </row>
    <row r="56" spans="3:20" x14ac:dyDescent="0.2">
      <c r="C56" s="20"/>
      <c r="D56" s="80"/>
      <c r="E56" s="843" t="s">
        <v>42</v>
      </c>
      <c r="F56" s="143" t="s">
        <v>80</v>
      </c>
      <c r="G56" s="33"/>
      <c r="H56" s="34"/>
      <c r="I56" s="35"/>
      <c r="J56" s="314">
        <v>348</v>
      </c>
      <c r="K56" s="314">
        <v>288</v>
      </c>
      <c r="L56" s="314">
        <v>306</v>
      </c>
      <c r="M56" s="314">
        <v>282</v>
      </c>
      <c r="N56" s="314">
        <v>292</v>
      </c>
      <c r="O56" s="314">
        <v>270</v>
      </c>
      <c r="P56" s="314">
        <v>277</v>
      </c>
      <c r="Q56" s="314">
        <v>302</v>
      </c>
      <c r="R56" s="314">
        <v>321</v>
      </c>
      <c r="S56" s="314">
        <v>286</v>
      </c>
      <c r="T56" s="772" t="s">
        <v>192</v>
      </c>
    </row>
    <row r="57" spans="3:20" ht="15" x14ac:dyDescent="0.2">
      <c r="C57" s="20"/>
      <c r="D57" s="58"/>
      <c r="E57" s="844"/>
      <c r="F57" s="144" t="s">
        <v>190</v>
      </c>
      <c r="G57" s="140"/>
      <c r="H57" s="141"/>
      <c r="I57" s="142"/>
      <c r="J57" s="315">
        <v>9138</v>
      </c>
      <c r="K57" s="315">
        <v>8278</v>
      </c>
      <c r="L57" s="315">
        <v>8233</v>
      </c>
      <c r="M57" s="315">
        <v>7811</v>
      </c>
      <c r="N57" s="315">
        <v>7380</v>
      </c>
      <c r="O57" s="315">
        <v>7752</v>
      </c>
      <c r="P57" s="315">
        <v>7401</v>
      </c>
      <c r="Q57" s="315">
        <v>7044</v>
      </c>
      <c r="R57" s="315">
        <v>7751</v>
      </c>
      <c r="S57" s="315">
        <v>8088</v>
      </c>
      <c r="T57" s="773" t="s">
        <v>192</v>
      </c>
    </row>
    <row r="58" spans="3:20" ht="15" x14ac:dyDescent="0.2">
      <c r="C58" s="20"/>
      <c r="D58" s="58"/>
      <c r="E58" s="845"/>
      <c r="F58" s="144" t="s">
        <v>191</v>
      </c>
      <c r="G58" s="27"/>
      <c r="H58" s="28"/>
      <c r="I58" s="29"/>
      <c r="J58" s="411">
        <v>39561</v>
      </c>
      <c r="K58" s="411">
        <v>38188</v>
      </c>
      <c r="L58" s="411">
        <v>33041</v>
      </c>
      <c r="M58" s="411">
        <v>31532</v>
      </c>
      <c r="N58" s="411">
        <v>29661</v>
      </c>
      <c r="O58" s="411">
        <v>29933</v>
      </c>
      <c r="P58" s="411">
        <v>29260</v>
      </c>
      <c r="Q58" s="411">
        <v>30332</v>
      </c>
      <c r="R58" s="411">
        <v>31643</v>
      </c>
      <c r="S58" s="411">
        <v>34377</v>
      </c>
      <c r="T58" s="774" t="s">
        <v>192</v>
      </c>
    </row>
    <row r="59" spans="3:20" ht="13.5" thickBot="1" x14ac:dyDescent="0.25">
      <c r="C59" s="20"/>
      <c r="D59" s="58"/>
      <c r="E59" s="845"/>
      <c r="F59" s="145" t="s">
        <v>58</v>
      </c>
      <c r="G59" s="27"/>
      <c r="H59" s="28"/>
      <c r="I59" s="29"/>
      <c r="J59" s="317">
        <v>3517</v>
      </c>
      <c r="K59" s="317">
        <v>3207</v>
      </c>
      <c r="L59" s="317">
        <v>2327</v>
      </c>
      <c r="M59" s="317">
        <v>1537</v>
      </c>
      <c r="N59" s="317">
        <v>1269</v>
      </c>
      <c r="O59" s="317">
        <v>1124</v>
      </c>
      <c r="P59" s="317">
        <v>1011</v>
      </c>
      <c r="Q59" s="317">
        <v>1111</v>
      </c>
      <c r="R59" s="317">
        <v>1152</v>
      </c>
      <c r="S59" s="317">
        <v>1407</v>
      </c>
      <c r="T59" s="775" t="s">
        <v>192</v>
      </c>
    </row>
    <row r="60" spans="3:20" x14ac:dyDescent="0.2">
      <c r="C60" s="20"/>
      <c r="D60" s="90"/>
      <c r="E60" s="91" t="s">
        <v>88</v>
      </c>
      <c r="F60" s="91"/>
      <c r="G60" s="91"/>
      <c r="H60" s="92"/>
      <c r="I60" s="93"/>
      <c r="J60" s="320">
        <v>43716</v>
      </c>
      <c r="K60" s="320">
        <v>42006</v>
      </c>
      <c r="L60" s="320">
        <v>37097</v>
      </c>
      <c r="M60" s="320">
        <v>34698</v>
      </c>
      <c r="N60" s="320">
        <v>32243</v>
      </c>
      <c r="O60" s="320">
        <v>32416</v>
      </c>
      <c r="P60" s="320">
        <v>31210</v>
      </c>
      <c r="Q60" s="320">
        <v>31684</v>
      </c>
      <c r="R60" s="320">
        <v>33312</v>
      </c>
      <c r="S60" s="313">
        <v>35734</v>
      </c>
      <c r="T60" s="130" t="s">
        <v>192</v>
      </c>
    </row>
    <row r="61" spans="3:20" x14ac:dyDescent="0.2">
      <c r="C61" s="20"/>
      <c r="D61" s="80"/>
      <c r="E61" s="843" t="s">
        <v>42</v>
      </c>
      <c r="F61" s="143" t="s">
        <v>80</v>
      </c>
      <c r="G61" s="33"/>
      <c r="H61" s="34"/>
      <c r="I61" s="35"/>
      <c r="J61" s="314">
        <v>266</v>
      </c>
      <c r="K61" s="314">
        <v>214</v>
      </c>
      <c r="L61" s="314">
        <v>229</v>
      </c>
      <c r="M61" s="314">
        <v>210</v>
      </c>
      <c r="N61" s="314">
        <v>210</v>
      </c>
      <c r="O61" s="314">
        <v>193</v>
      </c>
      <c r="P61" s="314">
        <v>194</v>
      </c>
      <c r="Q61" s="314">
        <v>225</v>
      </c>
      <c r="R61" s="314">
        <v>220</v>
      </c>
      <c r="S61" s="314">
        <v>218</v>
      </c>
      <c r="T61" s="772" t="s">
        <v>192</v>
      </c>
    </row>
    <row r="62" spans="3:20" x14ac:dyDescent="0.2">
      <c r="C62" s="20"/>
      <c r="D62" s="58"/>
      <c r="E62" s="844"/>
      <c r="F62" s="144" t="s">
        <v>81</v>
      </c>
      <c r="G62" s="140"/>
      <c r="H62" s="141"/>
      <c r="I62" s="142"/>
      <c r="J62" s="315">
        <v>7830</v>
      </c>
      <c r="K62" s="315">
        <v>7183</v>
      </c>
      <c r="L62" s="315">
        <v>7105</v>
      </c>
      <c r="M62" s="315">
        <v>6658</v>
      </c>
      <c r="N62" s="315">
        <v>6357</v>
      </c>
      <c r="O62" s="315">
        <v>6606</v>
      </c>
      <c r="P62" s="315">
        <v>6314</v>
      </c>
      <c r="Q62" s="315">
        <v>5967</v>
      </c>
      <c r="R62" s="315">
        <v>6580</v>
      </c>
      <c r="S62" s="315">
        <v>6880</v>
      </c>
      <c r="T62" s="773" t="s">
        <v>192</v>
      </c>
    </row>
    <row r="63" spans="3:20" x14ac:dyDescent="0.2">
      <c r="C63" s="20"/>
      <c r="D63" s="58"/>
      <c r="E63" s="845"/>
      <c r="F63" s="144" t="s">
        <v>57</v>
      </c>
      <c r="G63" s="27"/>
      <c r="H63" s="28"/>
      <c r="I63" s="29"/>
      <c r="J63" s="411">
        <v>33351</v>
      </c>
      <c r="K63" s="411">
        <v>32367</v>
      </c>
      <c r="L63" s="411">
        <v>28171</v>
      </c>
      <c r="M63" s="411">
        <v>26726</v>
      </c>
      <c r="N63" s="411">
        <v>24780</v>
      </c>
      <c r="O63" s="411">
        <v>24840</v>
      </c>
      <c r="P63" s="411">
        <v>24012</v>
      </c>
      <c r="Q63" s="411">
        <v>24731</v>
      </c>
      <c r="R63" s="411">
        <v>25779</v>
      </c>
      <c r="S63" s="411">
        <v>27709</v>
      </c>
      <c r="T63" s="774" t="s">
        <v>192</v>
      </c>
    </row>
    <row r="64" spans="3:20" ht="13.5" thickBot="1" x14ac:dyDescent="0.25">
      <c r="C64" s="20"/>
      <c r="D64" s="58"/>
      <c r="E64" s="845"/>
      <c r="F64" s="145" t="s">
        <v>58</v>
      </c>
      <c r="G64" s="27"/>
      <c r="H64" s="28"/>
      <c r="I64" s="29"/>
      <c r="J64" s="317">
        <v>2269</v>
      </c>
      <c r="K64" s="317">
        <v>2242</v>
      </c>
      <c r="L64" s="317">
        <v>1592</v>
      </c>
      <c r="M64" s="317">
        <v>1104</v>
      </c>
      <c r="N64" s="317">
        <v>896</v>
      </c>
      <c r="O64" s="317">
        <v>777</v>
      </c>
      <c r="P64" s="317">
        <v>690</v>
      </c>
      <c r="Q64" s="317">
        <v>761</v>
      </c>
      <c r="R64" s="317">
        <v>733</v>
      </c>
      <c r="S64" s="317">
        <v>927</v>
      </c>
      <c r="T64" s="775" t="s">
        <v>192</v>
      </c>
    </row>
    <row r="65" spans="3:20" x14ac:dyDescent="0.2">
      <c r="C65" s="20"/>
      <c r="D65" s="90"/>
      <c r="E65" s="91" t="s">
        <v>260</v>
      </c>
      <c r="F65" s="91"/>
      <c r="G65" s="91"/>
      <c r="H65" s="92"/>
      <c r="I65" s="93"/>
      <c r="J65" s="320">
        <v>7703</v>
      </c>
      <c r="K65" s="320">
        <v>6880</v>
      </c>
      <c r="L65" s="320">
        <v>5749</v>
      </c>
      <c r="M65" s="320">
        <v>5420</v>
      </c>
      <c r="N65" s="320">
        <v>5252</v>
      </c>
      <c r="O65" s="320">
        <v>5551</v>
      </c>
      <c r="P65" s="320">
        <v>5645</v>
      </c>
      <c r="Q65" s="320">
        <v>6011</v>
      </c>
      <c r="R65" s="320">
        <v>6433</v>
      </c>
      <c r="S65" s="313">
        <v>7183</v>
      </c>
      <c r="T65" s="132" t="s">
        <v>192</v>
      </c>
    </row>
    <row r="66" spans="3:20" x14ac:dyDescent="0.2">
      <c r="C66" s="20"/>
      <c r="D66" s="80"/>
      <c r="E66" s="843" t="s">
        <v>42</v>
      </c>
      <c r="F66" s="143" t="s">
        <v>80</v>
      </c>
      <c r="G66" s="33"/>
      <c r="H66" s="34"/>
      <c r="I66" s="35"/>
      <c r="J66" s="314">
        <v>46</v>
      </c>
      <c r="K66" s="314">
        <v>34</v>
      </c>
      <c r="L66" s="314">
        <v>33</v>
      </c>
      <c r="M66" s="314">
        <v>38</v>
      </c>
      <c r="N66" s="314">
        <v>36</v>
      </c>
      <c r="O66" s="314">
        <v>40</v>
      </c>
      <c r="P66" s="314">
        <v>37</v>
      </c>
      <c r="Q66" s="314">
        <v>51</v>
      </c>
      <c r="R66" s="314">
        <v>57</v>
      </c>
      <c r="S66" s="314">
        <v>32</v>
      </c>
      <c r="T66" s="772" t="s">
        <v>192</v>
      </c>
    </row>
    <row r="67" spans="3:20" x14ac:dyDescent="0.2">
      <c r="C67" s="20"/>
      <c r="D67" s="58"/>
      <c r="E67" s="844"/>
      <c r="F67" s="144" t="s">
        <v>81</v>
      </c>
      <c r="G67" s="140"/>
      <c r="H67" s="141"/>
      <c r="I67" s="142"/>
      <c r="J67" s="315">
        <v>1236</v>
      </c>
      <c r="K67" s="315">
        <v>1011</v>
      </c>
      <c r="L67" s="315">
        <v>1062</v>
      </c>
      <c r="M67" s="315">
        <v>1069</v>
      </c>
      <c r="N67" s="315">
        <v>938</v>
      </c>
      <c r="O67" s="315">
        <v>1071</v>
      </c>
      <c r="P67" s="315">
        <v>1017</v>
      </c>
      <c r="Q67" s="315">
        <v>990</v>
      </c>
      <c r="R67" s="315">
        <v>1099</v>
      </c>
      <c r="S67" s="315">
        <v>1133</v>
      </c>
      <c r="T67" s="773" t="s">
        <v>192</v>
      </c>
    </row>
    <row r="68" spans="3:20" x14ac:dyDescent="0.2">
      <c r="C68" s="20"/>
      <c r="D68" s="58"/>
      <c r="E68" s="845"/>
      <c r="F68" s="144" t="s">
        <v>57</v>
      </c>
      <c r="G68" s="27"/>
      <c r="H68" s="28"/>
      <c r="I68" s="29"/>
      <c r="J68" s="411">
        <v>5181</v>
      </c>
      <c r="K68" s="411">
        <v>4886</v>
      </c>
      <c r="L68" s="411">
        <v>3936</v>
      </c>
      <c r="M68" s="411">
        <v>3892</v>
      </c>
      <c r="N68" s="411">
        <v>3920</v>
      </c>
      <c r="O68" s="411">
        <v>4107</v>
      </c>
      <c r="P68" s="411">
        <v>4285</v>
      </c>
      <c r="Q68" s="411">
        <v>4630</v>
      </c>
      <c r="R68" s="411">
        <v>4874</v>
      </c>
      <c r="S68" s="411">
        <v>5574</v>
      </c>
      <c r="T68" s="774" t="s">
        <v>192</v>
      </c>
    </row>
    <row r="69" spans="3:20" ht="13.5" thickBot="1" x14ac:dyDescent="0.25">
      <c r="C69" s="20"/>
      <c r="D69" s="58"/>
      <c r="E69" s="845"/>
      <c r="F69" s="145" t="s">
        <v>58</v>
      </c>
      <c r="G69" s="27"/>
      <c r="H69" s="28"/>
      <c r="I69" s="29"/>
      <c r="J69" s="317">
        <v>1240</v>
      </c>
      <c r="K69" s="317">
        <v>949</v>
      </c>
      <c r="L69" s="317">
        <v>718</v>
      </c>
      <c r="M69" s="317">
        <v>421</v>
      </c>
      <c r="N69" s="317">
        <v>358</v>
      </c>
      <c r="O69" s="317">
        <v>333</v>
      </c>
      <c r="P69" s="317">
        <v>306</v>
      </c>
      <c r="Q69" s="317">
        <v>340</v>
      </c>
      <c r="R69" s="317">
        <v>403</v>
      </c>
      <c r="S69" s="317">
        <v>444</v>
      </c>
      <c r="T69" s="775" t="s">
        <v>192</v>
      </c>
    </row>
    <row r="70" spans="3:20" x14ac:dyDescent="0.2">
      <c r="C70" s="20"/>
      <c r="D70" s="21"/>
      <c r="E70" s="94" t="s">
        <v>89</v>
      </c>
      <c r="F70" s="94"/>
      <c r="G70" s="94"/>
      <c r="H70" s="95"/>
      <c r="I70" s="96"/>
      <c r="J70" s="313">
        <v>1145</v>
      </c>
      <c r="K70" s="313">
        <v>1075</v>
      </c>
      <c r="L70" s="313">
        <v>1061</v>
      </c>
      <c r="M70" s="313">
        <v>1044</v>
      </c>
      <c r="N70" s="313">
        <v>1107</v>
      </c>
      <c r="O70" s="313">
        <v>1112</v>
      </c>
      <c r="P70" s="313">
        <v>1094</v>
      </c>
      <c r="Q70" s="313">
        <v>1094</v>
      </c>
      <c r="R70" s="313">
        <v>1122</v>
      </c>
      <c r="S70" s="313">
        <v>1241</v>
      </c>
      <c r="T70" s="134" t="s">
        <v>192</v>
      </c>
    </row>
    <row r="71" spans="3:20" x14ac:dyDescent="0.2">
      <c r="C71" s="20"/>
      <c r="D71" s="80"/>
      <c r="E71" s="843" t="s">
        <v>42</v>
      </c>
      <c r="F71" s="143" t="s">
        <v>80</v>
      </c>
      <c r="G71" s="33"/>
      <c r="H71" s="34"/>
      <c r="I71" s="35"/>
      <c r="J71" s="314">
        <v>36</v>
      </c>
      <c r="K71" s="314">
        <v>40</v>
      </c>
      <c r="L71" s="314">
        <v>44</v>
      </c>
      <c r="M71" s="314">
        <v>34</v>
      </c>
      <c r="N71" s="314">
        <v>46</v>
      </c>
      <c r="O71" s="314">
        <v>37</v>
      </c>
      <c r="P71" s="314">
        <v>46</v>
      </c>
      <c r="Q71" s="314">
        <v>26</v>
      </c>
      <c r="R71" s="314">
        <v>44</v>
      </c>
      <c r="S71" s="314">
        <v>36</v>
      </c>
      <c r="T71" s="772" t="s">
        <v>192</v>
      </c>
    </row>
    <row r="72" spans="3:20" x14ac:dyDescent="0.2">
      <c r="C72" s="20"/>
      <c r="D72" s="58"/>
      <c r="E72" s="844"/>
      <c r="F72" s="144" t="s">
        <v>81</v>
      </c>
      <c r="G72" s="140"/>
      <c r="H72" s="141"/>
      <c r="I72" s="142"/>
      <c r="J72" s="315">
        <v>72</v>
      </c>
      <c r="K72" s="315">
        <v>84</v>
      </c>
      <c r="L72" s="315">
        <v>66</v>
      </c>
      <c r="M72" s="315">
        <v>84</v>
      </c>
      <c r="N72" s="315">
        <v>85</v>
      </c>
      <c r="O72" s="315">
        <v>75</v>
      </c>
      <c r="P72" s="315">
        <v>70</v>
      </c>
      <c r="Q72" s="315">
        <v>87</v>
      </c>
      <c r="R72" s="315">
        <v>72</v>
      </c>
      <c r="S72" s="315">
        <v>75</v>
      </c>
      <c r="T72" s="773" t="s">
        <v>192</v>
      </c>
    </row>
    <row r="73" spans="3:20" x14ac:dyDescent="0.2">
      <c r="C73" s="20"/>
      <c r="D73" s="58"/>
      <c r="E73" s="845"/>
      <c r="F73" s="144" t="s">
        <v>57</v>
      </c>
      <c r="G73" s="27"/>
      <c r="H73" s="28"/>
      <c r="I73" s="29"/>
      <c r="J73" s="411">
        <v>1029</v>
      </c>
      <c r="K73" s="411">
        <v>935</v>
      </c>
      <c r="L73" s="411">
        <v>934</v>
      </c>
      <c r="M73" s="411">
        <v>914</v>
      </c>
      <c r="N73" s="411">
        <v>961</v>
      </c>
      <c r="O73" s="411">
        <v>986</v>
      </c>
      <c r="P73" s="411">
        <v>963</v>
      </c>
      <c r="Q73" s="411">
        <v>971</v>
      </c>
      <c r="R73" s="411">
        <v>990</v>
      </c>
      <c r="S73" s="411">
        <v>1094</v>
      </c>
      <c r="T73" s="774" t="s">
        <v>192</v>
      </c>
    </row>
    <row r="74" spans="3:20" ht="13.5" thickBot="1" x14ac:dyDescent="0.25">
      <c r="C74" s="20"/>
      <c r="D74" s="58"/>
      <c r="E74" s="845"/>
      <c r="F74" s="145" t="s">
        <v>58</v>
      </c>
      <c r="G74" s="27"/>
      <c r="H74" s="28"/>
      <c r="I74" s="29"/>
      <c r="J74" s="317">
        <v>8</v>
      </c>
      <c r="K74" s="317">
        <v>16</v>
      </c>
      <c r="L74" s="317">
        <v>17</v>
      </c>
      <c r="M74" s="317">
        <v>12</v>
      </c>
      <c r="N74" s="317">
        <v>15</v>
      </c>
      <c r="O74" s="317">
        <v>14</v>
      </c>
      <c r="P74" s="317">
        <v>15</v>
      </c>
      <c r="Q74" s="317">
        <v>10</v>
      </c>
      <c r="R74" s="317">
        <v>16</v>
      </c>
      <c r="S74" s="317">
        <v>36</v>
      </c>
      <c r="T74" s="775" t="s">
        <v>192</v>
      </c>
    </row>
    <row r="75" spans="3:20" ht="13.5" x14ac:dyDescent="0.25">
      <c r="D75" s="52" t="s">
        <v>67</v>
      </c>
      <c r="E75" s="53"/>
      <c r="F75" s="53"/>
      <c r="G75" s="53"/>
      <c r="H75" s="53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61" t="s">
        <v>251</v>
      </c>
    </row>
    <row r="76" spans="3:20" ht="15" customHeight="1" x14ac:dyDescent="0.2">
      <c r="D76" s="42" t="s">
        <v>40</v>
      </c>
      <c r="E76" s="794" t="s">
        <v>309</v>
      </c>
      <c r="F76" s="794"/>
      <c r="G76" s="794"/>
      <c r="H76" s="794"/>
      <c r="I76" s="794"/>
      <c r="J76" s="794"/>
      <c r="K76" s="794"/>
      <c r="L76" s="794"/>
      <c r="M76" s="794"/>
      <c r="N76" s="794"/>
      <c r="O76" s="794"/>
      <c r="P76" s="794"/>
      <c r="Q76" s="794"/>
      <c r="R76" s="794"/>
      <c r="S76" s="794"/>
      <c r="T76" s="794"/>
    </row>
    <row r="87" spans="5:5" x14ac:dyDescent="0.2">
      <c r="E87" s="400"/>
    </row>
  </sheetData>
  <mergeCells count="25">
    <mergeCell ref="E40:E43"/>
    <mergeCell ref="E45:E48"/>
    <mergeCell ref="E29:E32"/>
    <mergeCell ref="O7:O10"/>
    <mergeCell ref="E35:E38"/>
    <mergeCell ref="E19:E22"/>
    <mergeCell ref="E24:E27"/>
    <mergeCell ref="E14:E17"/>
    <mergeCell ref="K7:K10"/>
    <mergeCell ref="D7:I11"/>
    <mergeCell ref="J7:J10"/>
    <mergeCell ref="E76:T76"/>
    <mergeCell ref="E50:E53"/>
    <mergeCell ref="E56:E59"/>
    <mergeCell ref="E61:E64"/>
    <mergeCell ref="E66:E69"/>
    <mergeCell ref="E71:E74"/>
    <mergeCell ref="T7:T10"/>
    <mergeCell ref="S7:S10"/>
    <mergeCell ref="R7:R10"/>
    <mergeCell ref="Q7:Q10"/>
    <mergeCell ref="L7:L10"/>
    <mergeCell ref="M7:M10"/>
    <mergeCell ref="N7:N10"/>
    <mergeCell ref="P7:P10"/>
  </mergeCells>
  <phoneticPr fontId="20" type="noConversion"/>
  <conditionalFormatting sqref="D6">
    <cfRule type="cellIs" dxfId="43" priority="2" stopIfTrue="1" operator="equal">
      <formula>"   sem poznámku, proč vývojová řada nezačíná jako obvykle - nebo červenou buňku vymazat"</formula>
    </cfRule>
  </conditionalFormatting>
  <conditionalFormatting sqref="G6">
    <cfRule type="expression" dxfId="42" priority="1" stopIfTrue="1">
      <formula>#REF!=" "</formula>
    </cfRule>
  </conditionalFormatting>
  <pageMargins left="0.78740157499999996" right="0.78740157499999996" top="0.984251969" bottom="0.984251969" header="0.4921259845" footer="0.4921259845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28</vt:i4>
      </vt:variant>
      <vt:variant>
        <vt:lpstr>Pojmenované oblasti</vt:lpstr>
      </vt:variant>
      <vt:variant>
        <vt:i4>107</vt:i4>
      </vt:variant>
    </vt:vector>
  </HeadingPairs>
  <TitlesOfParts>
    <vt:vector size="135" baseType="lpstr">
      <vt:lpstr>Obsah</vt:lpstr>
      <vt:lpstr>B5.1.1</vt:lpstr>
      <vt:lpstr>B5.1.2</vt:lpstr>
      <vt:lpstr>B5.1.3</vt:lpstr>
      <vt:lpstr>B5.1.4</vt:lpstr>
      <vt:lpstr>B5.1.5</vt:lpstr>
      <vt:lpstr>B5.1.6</vt:lpstr>
      <vt:lpstr>B5.1.7</vt:lpstr>
      <vt:lpstr>B5.1.8</vt:lpstr>
      <vt:lpstr>B5.1.9</vt:lpstr>
      <vt:lpstr>B5.1.10</vt:lpstr>
      <vt:lpstr>B5.1.11</vt:lpstr>
      <vt:lpstr>B5.1.12</vt:lpstr>
      <vt:lpstr>B5.1.13</vt:lpstr>
      <vt:lpstr>B5.1.14</vt:lpstr>
      <vt:lpstr>B5.1.15</vt:lpstr>
      <vt:lpstr>B5.1.16</vt:lpstr>
      <vt:lpstr>B5.1.17</vt:lpstr>
      <vt:lpstr>B5.1.18</vt:lpstr>
      <vt:lpstr>B5.1.19</vt:lpstr>
      <vt:lpstr>B5.1.20</vt:lpstr>
      <vt:lpstr>B5.1.21</vt:lpstr>
      <vt:lpstr>B5.1.22</vt:lpstr>
      <vt:lpstr>GB1</vt:lpstr>
      <vt:lpstr>GB2</vt:lpstr>
      <vt:lpstr>GB3</vt:lpstr>
      <vt:lpstr>GB4</vt:lpstr>
      <vt:lpstr>GB5</vt:lpstr>
      <vt:lpstr>data_1</vt:lpstr>
      <vt:lpstr>data_11</vt:lpstr>
      <vt:lpstr>data_12</vt:lpstr>
      <vt:lpstr>data_13</vt:lpstr>
      <vt:lpstr>data_14</vt:lpstr>
      <vt:lpstr>B5.1.22!data_16</vt:lpstr>
      <vt:lpstr>'GB1'!data_16</vt:lpstr>
      <vt:lpstr>'GB2'!data_16</vt:lpstr>
      <vt:lpstr>'GB3'!data_16</vt:lpstr>
      <vt:lpstr>'GB4'!data_16</vt:lpstr>
      <vt:lpstr>'GB5'!data_16</vt:lpstr>
      <vt:lpstr>B5.1.18!data_2</vt:lpstr>
      <vt:lpstr>data_23</vt:lpstr>
      <vt:lpstr>data_24</vt:lpstr>
      <vt:lpstr>B5.1.14!data_3</vt:lpstr>
      <vt:lpstr>B5.1.15!data_3</vt:lpstr>
      <vt:lpstr>B5.1.16!data_3</vt:lpstr>
      <vt:lpstr>B5.1.19!data_3</vt:lpstr>
      <vt:lpstr>B5.1.3!data_3</vt:lpstr>
      <vt:lpstr>B5.1.4!data_3</vt:lpstr>
      <vt:lpstr>data_3</vt:lpstr>
      <vt:lpstr>data_4</vt:lpstr>
      <vt:lpstr>B5.1.6!data_5</vt:lpstr>
      <vt:lpstr>data_5</vt:lpstr>
      <vt:lpstr>data_7</vt:lpstr>
      <vt:lpstr>data_9</vt:lpstr>
      <vt:lpstr>B5.1.1!Datova_oblast</vt:lpstr>
      <vt:lpstr>B5.1.10!Datova_oblast</vt:lpstr>
      <vt:lpstr>B5.1.11!Datova_oblast</vt:lpstr>
      <vt:lpstr>B5.1.12!Datova_oblast</vt:lpstr>
      <vt:lpstr>B5.1.13!Datova_oblast</vt:lpstr>
      <vt:lpstr>B5.1.14!Datova_oblast</vt:lpstr>
      <vt:lpstr>B5.1.15!Datova_oblast</vt:lpstr>
      <vt:lpstr>B5.1.16!Datova_oblast</vt:lpstr>
      <vt:lpstr>B5.1.17!Datova_oblast</vt:lpstr>
      <vt:lpstr>B5.1.18!Datova_oblast</vt:lpstr>
      <vt:lpstr>B5.1.19!Datova_oblast</vt:lpstr>
      <vt:lpstr>B5.1.2!Datova_oblast</vt:lpstr>
      <vt:lpstr>B5.1.20!Datova_oblast</vt:lpstr>
      <vt:lpstr>B5.1.21!Datova_oblast</vt:lpstr>
      <vt:lpstr>B5.1.22!Datova_oblast</vt:lpstr>
      <vt:lpstr>B5.1.3!Datova_oblast</vt:lpstr>
      <vt:lpstr>B5.1.4!Datova_oblast</vt:lpstr>
      <vt:lpstr>B5.1.5!Datova_oblast</vt:lpstr>
      <vt:lpstr>B5.1.6!Datova_oblast</vt:lpstr>
      <vt:lpstr>B5.1.7!Datova_oblast</vt:lpstr>
      <vt:lpstr>B5.1.9!Datova_oblast</vt:lpstr>
      <vt:lpstr>'GB1'!Datova_oblast</vt:lpstr>
      <vt:lpstr>'GB2'!Datova_oblast</vt:lpstr>
      <vt:lpstr>'GB3'!Datova_oblast</vt:lpstr>
      <vt:lpstr>'GB4'!Datova_oblast</vt:lpstr>
      <vt:lpstr>'GB5'!Datova_oblast</vt:lpstr>
      <vt:lpstr>Datova_oblast</vt:lpstr>
      <vt:lpstr>Obsah!Názvy_tisku</vt:lpstr>
      <vt:lpstr>B5.1.1!Novy_rok</vt:lpstr>
      <vt:lpstr>B5.1.10!Novy_rok</vt:lpstr>
      <vt:lpstr>B5.1.11!Novy_rok</vt:lpstr>
      <vt:lpstr>B5.1.12!Novy_rok</vt:lpstr>
      <vt:lpstr>B5.1.13!Novy_rok</vt:lpstr>
      <vt:lpstr>B5.1.14!Novy_rok</vt:lpstr>
      <vt:lpstr>B5.1.15!Novy_rok</vt:lpstr>
      <vt:lpstr>B5.1.16!Novy_rok</vt:lpstr>
      <vt:lpstr>B5.1.17!Novy_rok</vt:lpstr>
      <vt:lpstr>B5.1.18!Novy_rok</vt:lpstr>
      <vt:lpstr>B5.1.19!Novy_rok</vt:lpstr>
      <vt:lpstr>B5.1.2!Novy_rok</vt:lpstr>
      <vt:lpstr>B5.1.21!Novy_rok</vt:lpstr>
      <vt:lpstr>B5.1.22!Novy_rok</vt:lpstr>
      <vt:lpstr>B5.1.3!Novy_rok</vt:lpstr>
      <vt:lpstr>B5.1.4!Novy_rok</vt:lpstr>
      <vt:lpstr>B5.1.5!Novy_rok</vt:lpstr>
      <vt:lpstr>B5.1.6!Novy_rok</vt:lpstr>
      <vt:lpstr>B5.1.7!Novy_rok</vt:lpstr>
      <vt:lpstr>B5.1.9!Novy_rok</vt:lpstr>
      <vt:lpstr>'GB1'!Novy_rok</vt:lpstr>
      <vt:lpstr>'GB2'!Novy_rok</vt:lpstr>
      <vt:lpstr>'GB3'!Novy_rok</vt:lpstr>
      <vt:lpstr>'GB4'!Novy_rok</vt:lpstr>
      <vt:lpstr>'GB5'!Novy_rok</vt:lpstr>
      <vt:lpstr>B5.1.1!Oblast_tisku</vt:lpstr>
      <vt:lpstr>B5.1.10!Oblast_tisku</vt:lpstr>
      <vt:lpstr>B5.1.11!Oblast_tisku</vt:lpstr>
      <vt:lpstr>B5.1.12!Oblast_tisku</vt:lpstr>
      <vt:lpstr>B5.1.13!Oblast_tisku</vt:lpstr>
      <vt:lpstr>B5.1.14!Oblast_tisku</vt:lpstr>
      <vt:lpstr>B5.1.15!Oblast_tisku</vt:lpstr>
      <vt:lpstr>B5.1.16!Oblast_tisku</vt:lpstr>
      <vt:lpstr>B5.1.17!Oblast_tisku</vt:lpstr>
      <vt:lpstr>B5.1.18!Oblast_tisku</vt:lpstr>
      <vt:lpstr>B5.1.19!Oblast_tisku</vt:lpstr>
      <vt:lpstr>B5.1.2!Oblast_tisku</vt:lpstr>
      <vt:lpstr>B5.1.20!Oblast_tisku</vt:lpstr>
      <vt:lpstr>B5.1.21!Oblast_tisku</vt:lpstr>
      <vt:lpstr>B5.1.22!Oblast_tisku</vt:lpstr>
      <vt:lpstr>B5.1.3!Oblast_tisku</vt:lpstr>
      <vt:lpstr>B5.1.4!Oblast_tisku</vt:lpstr>
      <vt:lpstr>B5.1.5!Oblast_tisku</vt:lpstr>
      <vt:lpstr>B5.1.6!Oblast_tisku</vt:lpstr>
      <vt:lpstr>B5.1.7!Oblast_tisku</vt:lpstr>
      <vt:lpstr>B5.1.8!Oblast_tisku</vt:lpstr>
      <vt:lpstr>B5.1.9!Oblast_tisku</vt:lpstr>
      <vt:lpstr>'GB1'!Oblast_tisku</vt:lpstr>
      <vt:lpstr>'GB2'!Oblast_tisku</vt:lpstr>
      <vt:lpstr>'GB3'!Oblast_tisku</vt:lpstr>
      <vt:lpstr>'GB4'!Oblast_tisku</vt:lpstr>
      <vt:lpstr>'GB5'!Oblast_tisku</vt:lpstr>
      <vt:lpstr>Obsah!Oblast_tisku</vt:lpstr>
    </vt:vector>
  </TitlesOfParts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410 RNDr. Ladislav Škeřík</dc:creator>
  <cp:lastModifiedBy>Palyzová Šárka</cp:lastModifiedBy>
  <cp:lastPrinted>2013-05-09T07:44:59Z</cp:lastPrinted>
  <dcterms:created xsi:type="dcterms:W3CDTF">2000-10-16T14:33:05Z</dcterms:created>
  <dcterms:modified xsi:type="dcterms:W3CDTF">2023-10-17T09:35:26Z</dcterms:modified>
</cp:coreProperties>
</file>