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C07A0887-3764-4D13-9331-53FAB0D973A9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Obsah" sheetId="56" r:id="rId1"/>
    <sheet name="B1.1" sheetId="58" r:id="rId2"/>
    <sheet name="B1.2" sheetId="59" r:id="rId3"/>
    <sheet name="B1.3" sheetId="60" r:id="rId4"/>
    <sheet name="B1.4" sheetId="61" r:id="rId5"/>
    <sheet name="B1.5" sheetId="62" state="hidden" r:id="rId6"/>
    <sheet name="B1.6" sheetId="63" state="hidden" r:id="rId7"/>
    <sheet name="B1.7" sheetId="64" state="hidden" r:id="rId8"/>
    <sheet name="B1.8" sheetId="65" state="hidden" r:id="rId9"/>
    <sheet name="B1.9" sheetId="66" state="hidden" r:id="rId10"/>
    <sheet name="B1.10" sheetId="67" state="hidden" r:id="rId11"/>
    <sheet name="B1.11" sheetId="68" state="hidden" r:id="rId12"/>
    <sheet name="B1.12" sheetId="69" state="hidden" r:id="rId13"/>
    <sheet name="B1.13" sheetId="70" r:id="rId14"/>
    <sheet name="B1.14" sheetId="71" r:id="rId15"/>
    <sheet name="GB1" sheetId="72" r:id="rId16"/>
    <sheet name="GB2" sheetId="73" r:id="rId17"/>
    <sheet name="GB3" sheetId="74" state="hidden" r:id="rId18"/>
    <sheet name="GB4" sheetId="75" state="hidden" r:id="rId19"/>
    <sheet name="GB5" sheetId="76" r:id="rId20"/>
    <sheet name="GB6" sheetId="77" r:id="rId2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 localSheetId="3">'B1.3'!$J$14:$U$54</definedName>
    <definedName name="data_2">#REF!</definedName>
    <definedName name="data_20" localSheetId="15">'GB1'!$K$17:$U$35</definedName>
    <definedName name="data_20" localSheetId="16">'GB2'!$J$18:$T$36</definedName>
    <definedName name="data_20" localSheetId="17">'GB3'!$L$14:$AC$32</definedName>
    <definedName name="data_20" localSheetId="18">'GB4'!$L$14:$AA$31</definedName>
    <definedName name="data_20" localSheetId="19">'GB5'!$K$18:$U$34</definedName>
    <definedName name="data_20" localSheetId="20">'GB6'!$K$17:$U$30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'B1.1'!$J$13:$T$20</definedName>
    <definedName name="Datova_oblast" localSheetId="10">'B1.10'!$J$12:$AC$20</definedName>
    <definedName name="Datova_oblast" localSheetId="11">'B1.11'!$J$12:$AC$23</definedName>
    <definedName name="Datova_oblast" localSheetId="12">'B1.12'!$J$12:$AC$16</definedName>
    <definedName name="Datova_oblast" localSheetId="13">'B1.13'!$J$12:$T$19</definedName>
    <definedName name="Datova_oblast" localSheetId="14">'B1.14'!$J$12:$T$35</definedName>
    <definedName name="Datova_oblast" localSheetId="2">'B1.2'!$J$13:$T$21</definedName>
    <definedName name="Datova_oblast" localSheetId="3">'B1.3'!$J$13:$T$19</definedName>
    <definedName name="Datova_oblast" localSheetId="4">'B1.4'!$J$13:$T$21</definedName>
    <definedName name="Datova_oblast" localSheetId="5">'B1.5'!$J$12:$AC$18</definedName>
    <definedName name="Datova_oblast" localSheetId="6">'B1.6'!$J$12:$AC$13</definedName>
    <definedName name="Datova_oblast" localSheetId="7">'B1.7'!$J$12:$AC$16</definedName>
    <definedName name="Datova_oblast" localSheetId="8">'B1.8'!$J$12:$AC$28</definedName>
    <definedName name="Datova_oblast" localSheetId="9">'B1.9'!$J$12:$AC$28</definedName>
    <definedName name="Datova_oblast" localSheetId="15">'GB1'!$J$15:$P$38</definedName>
    <definedName name="Datova_oblast" localSheetId="16">'GB2'!$I$16:$O$39</definedName>
    <definedName name="Datova_oblast" localSheetId="17">'GB3'!$I$12:$X$35</definedName>
    <definedName name="Datova_oblast" localSheetId="18">'GB4'!$I$13:$V$35</definedName>
    <definedName name="Datova_oblast" localSheetId="19">'GB5'!$J$16:$P$35</definedName>
    <definedName name="Datova_oblast" localSheetId="20">'GB6'!$J$15:$P$31</definedName>
    <definedName name="Novy_rok" localSheetId="1">'B1.1'!$U$14:$U$17</definedName>
    <definedName name="Novy_rok" localSheetId="10">'B1.10'!$AD$13:$AD$43</definedName>
    <definedName name="Novy_rok" localSheetId="11">'B1.11'!$AD$13:$AD$43</definedName>
    <definedName name="Novy_rok" localSheetId="12">'B1.12'!$AD$13:$AD$67</definedName>
    <definedName name="Novy_rok" localSheetId="13">'B1.13'!$U$13:$U$19</definedName>
    <definedName name="Novy_rok" localSheetId="14">'B1.14'!$U$13:$U$32</definedName>
    <definedName name="Novy_rok" localSheetId="2">'B1.2'!$U$14:$U$33</definedName>
    <definedName name="Novy_rok" localSheetId="3">'B1.3'!$U$14:$U$54</definedName>
    <definedName name="Novy_rok" localSheetId="4">'B1.4'!$U$14:$U$71</definedName>
    <definedName name="Novy_rok" localSheetId="5">'B1.5'!$AD$14:$AD$22</definedName>
    <definedName name="Novy_rok" localSheetId="6">'B1.6'!$AD$13:$AD$20</definedName>
    <definedName name="Novy_rok" localSheetId="7">'B1.7'!$AD$13:$AD$17</definedName>
    <definedName name="Novy_rok" localSheetId="8">'B1.8'!#REF!</definedName>
    <definedName name="Novy_rok" localSheetId="9">'B1.9'!$AD$13:$AD$32</definedName>
    <definedName name="Novy_rok" localSheetId="15">'GB1'!$U$16:$U$35</definedName>
    <definedName name="Novy_rok" localSheetId="16">'GB2'!$T$17:$T$36</definedName>
    <definedName name="Novy_rok" localSheetId="17">'GB3'!$AC$13:$AC$32</definedName>
    <definedName name="Novy_rok" localSheetId="18">'GB4'!$AA$13:$AA$31</definedName>
    <definedName name="Novy_rok" localSheetId="19">'GB5'!$U$17:$U$34</definedName>
    <definedName name="Novy_rok" localSheetId="20">'GB6'!$U$16:$U$30</definedName>
    <definedName name="_xlnm.Print_Area" localSheetId="1">'B1.1'!$D$4:$T$22</definedName>
    <definedName name="_xlnm.Print_Area" localSheetId="10">'B1.10'!$D$4:$AC$26</definedName>
    <definedName name="_xlnm.Print_Area" localSheetId="11">'B1.11'!$D$4:$AC$29</definedName>
    <definedName name="_xlnm.Print_Area" localSheetId="12">'B1.12'!$D$4:$AC$36</definedName>
    <definedName name="_xlnm.Print_Area" localSheetId="13">'B1.13'!$D$4:$T$24</definedName>
    <definedName name="_xlnm.Print_Area" localSheetId="14">'B1.14'!$D$4:$T$41</definedName>
    <definedName name="_xlnm.Print_Area" localSheetId="2">'B1.2'!$D$4:$T$35</definedName>
    <definedName name="_xlnm.Print_Area" localSheetId="3">'B1.3'!$D$4:$T$31</definedName>
    <definedName name="_xlnm.Print_Area" localSheetId="4">'B1.4'!$D$4:$T$42</definedName>
    <definedName name="_xlnm.Print_Area" localSheetId="5">'B1.5'!$D$4:$AC$19</definedName>
    <definedName name="_xlnm.Print_Area" localSheetId="6">'B1.6'!$D$4:$AC$14</definedName>
    <definedName name="_xlnm.Print_Area" localSheetId="7">'B1.7'!$D$4:$AC$20</definedName>
    <definedName name="_xlnm.Print_Area" localSheetId="8">'B1.8'!$D$4:$AC$31</definedName>
    <definedName name="_xlnm.Print_Area" localSheetId="9">'B1.9'!$D$4:$AC$31</definedName>
    <definedName name="_xlnm.Print_Area" localSheetId="15">'GB1'!$D$4:$P$39</definedName>
    <definedName name="_xlnm.Print_Area" localSheetId="16">'GB2'!$D$4:$O$41</definedName>
    <definedName name="_xlnm.Print_Area" localSheetId="17">'GB3'!$D$4:$X$36</definedName>
    <definedName name="_xlnm.Print_Area" localSheetId="18">'GB4'!$D$4:$V$37</definedName>
    <definedName name="_xlnm.Print_Area" localSheetId="19">'GB5'!$D$4:$P$36</definedName>
    <definedName name="_xlnm.Print_Area" localSheetId="20">'GB6'!$D$4:$P$31</definedName>
    <definedName name="_xlnm.Print_Area" localSheetId="0">Obsah!$A$2:$E$68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75" l="1"/>
  <c r="Z12" i="75"/>
  <c r="Z11" i="75"/>
  <c r="AB15" i="74"/>
  <c r="AB14" i="74"/>
  <c r="AB13" i="74"/>
  <c r="AB12" i="74"/>
  <c r="AB11" i="74"/>
  <c r="AB14" i="62"/>
  <c r="AA14" i="62"/>
  <c r="Z14" i="62"/>
  <c r="Y14" i="62"/>
  <c r="X14" i="62"/>
  <c r="W14" i="62"/>
  <c r="V14" i="62"/>
  <c r="U14" i="62"/>
  <c r="T14" i="62"/>
  <c r="S14" i="62"/>
  <c r="AB16" i="69"/>
  <c r="AB13" i="69"/>
  <c r="AB12" i="69"/>
  <c r="AB20" i="68"/>
  <c r="AB19" i="68"/>
  <c r="AB18" i="68"/>
  <c r="AB17" i="68"/>
  <c r="AB16" i="68"/>
  <c r="AB15" i="68"/>
  <c r="AB14" i="68"/>
  <c r="AB13" i="68"/>
  <c r="AB12" i="68"/>
  <c r="AB28" i="66"/>
  <c r="AB27" i="66"/>
  <c r="AB26" i="66"/>
  <c r="AB25" i="66"/>
  <c r="AB24" i="66"/>
  <c r="AB23" i="66"/>
  <c r="AB22" i="66"/>
  <c r="AB21" i="66"/>
  <c r="AB20" i="66"/>
  <c r="AB19" i="66"/>
  <c r="AB18" i="66"/>
  <c r="AB17" i="66"/>
  <c r="AB16" i="66"/>
  <c r="AB15" i="66"/>
  <c r="AB14" i="66"/>
  <c r="AB13" i="66"/>
  <c r="AB12" i="66"/>
  <c r="AB13" i="63"/>
  <c r="AB12" i="63"/>
  <c r="Y13" i="75" l="1"/>
  <c r="Y12" i="75"/>
  <c r="Y11" i="75"/>
  <c r="AA16" i="69"/>
  <c r="AA13" i="69"/>
  <c r="AA20" i="68"/>
  <c r="AA19" i="68"/>
  <c r="AA18" i="68"/>
  <c r="AA17" i="68"/>
  <c r="AA16" i="68"/>
  <c r="AA15" i="68"/>
  <c r="AA14" i="68"/>
  <c r="AA13" i="68"/>
  <c r="AA12" i="68"/>
  <c r="AA12" i="69" l="1"/>
  <c r="AA28" i="66"/>
  <c r="AA27" i="66"/>
  <c r="AA26" i="66"/>
  <c r="AA25" i="66"/>
  <c r="AA24" i="66"/>
  <c r="AA23" i="66"/>
  <c r="AA22" i="66"/>
  <c r="AA21" i="66"/>
  <c r="AA20" i="66"/>
  <c r="AA19" i="66"/>
  <c r="AA18" i="66"/>
  <c r="AA17" i="66"/>
  <c r="AA16" i="66"/>
  <c r="AA15" i="66"/>
  <c r="AA14" i="66"/>
  <c r="AA13" i="66"/>
  <c r="AA12" i="65"/>
  <c r="AA13" i="63"/>
  <c r="AA12" i="63"/>
  <c r="AA14" i="74" l="1"/>
  <c r="AA13" i="74"/>
  <c r="AA12" i="74"/>
  <c r="AA11" i="74"/>
  <c r="AA15" i="74"/>
  <c r="AA12" i="66"/>
  <c r="Q13" i="75" l="1"/>
  <c r="R13" i="75"/>
  <c r="S13" i="75"/>
  <c r="T13" i="75"/>
  <c r="U13" i="75"/>
  <c r="V13" i="75"/>
  <c r="W13" i="75"/>
  <c r="X13" i="75"/>
  <c r="AA13" i="75"/>
  <c r="P13" i="75"/>
  <c r="O13" i="75"/>
  <c r="Q12" i="75"/>
  <c r="R12" i="75"/>
  <c r="S12" i="75"/>
  <c r="T12" i="75"/>
  <c r="U12" i="75"/>
  <c r="V12" i="75"/>
  <c r="W12" i="75"/>
  <c r="X12" i="75"/>
  <c r="AA12" i="75"/>
  <c r="P12" i="75"/>
  <c r="O12" i="75"/>
  <c r="P11" i="75"/>
  <c r="Q11" i="75"/>
  <c r="R11" i="75"/>
  <c r="S11" i="75"/>
  <c r="T11" i="75"/>
  <c r="U11" i="75"/>
  <c r="V11" i="75"/>
  <c r="W11" i="75"/>
  <c r="X11" i="75"/>
  <c r="AA11" i="75"/>
  <c r="O11" i="75"/>
  <c r="Z16" i="69" l="1"/>
  <c r="Z13" i="69"/>
  <c r="Z20" i="68"/>
  <c r="Z19" i="68"/>
  <c r="Z18" i="68"/>
  <c r="Z17" i="68"/>
  <c r="Z16" i="68"/>
  <c r="Z15" i="68"/>
  <c r="Z14" i="68"/>
  <c r="Z13" i="68"/>
  <c r="Z12" i="68"/>
  <c r="Z12" i="69" l="1"/>
  <c r="Z28" i="66"/>
  <c r="Z27" i="66"/>
  <c r="Z26" i="66"/>
  <c r="Z25" i="66"/>
  <c r="Z24" i="66"/>
  <c r="Z23" i="66"/>
  <c r="Z22" i="66"/>
  <c r="Z21" i="66"/>
  <c r="Z20" i="66"/>
  <c r="Z19" i="66"/>
  <c r="Z18" i="66"/>
  <c r="Z17" i="66"/>
  <c r="Z16" i="66"/>
  <c r="Z15" i="66"/>
  <c r="Z14" i="66"/>
  <c r="Z13" i="66"/>
  <c r="Z12" i="65"/>
  <c r="Z14" i="74" l="1"/>
  <c r="Z13" i="74"/>
  <c r="Z12" i="74"/>
  <c r="Z15" i="74"/>
  <c r="Z11" i="74"/>
  <c r="Z12" i="66"/>
  <c r="Z13" i="63"/>
  <c r="Z12" i="63"/>
  <c r="AC13" i="66" l="1"/>
  <c r="AC13" i="69" l="1"/>
  <c r="Y13" i="69"/>
  <c r="Y16" i="69"/>
  <c r="AC16" i="69" l="1"/>
  <c r="AC12" i="65" l="1"/>
  <c r="Y12" i="65"/>
  <c r="X12" i="65"/>
  <c r="W12" i="65"/>
  <c r="V12" i="65"/>
  <c r="U12" i="65"/>
  <c r="T12" i="65"/>
  <c r="S12" i="65"/>
  <c r="R12" i="65"/>
  <c r="Q12" i="65"/>
  <c r="P12" i="65"/>
  <c r="V13" i="74" l="1"/>
  <c r="V12" i="74"/>
  <c r="V15" i="74"/>
  <c r="V11" i="74"/>
  <c r="V14" i="74"/>
  <c r="T15" i="74"/>
  <c r="T11" i="74"/>
  <c r="T12" i="74"/>
  <c r="T14" i="74"/>
  <c r="T13" i="74"/>
  <c r="W13" i="74"/>
  <c r="W12" i="74"/>
  <c r="W15" i="74"/>
  <c r="W11" i="74"/>
  <c r="W14" i="74"/>
  <c r="S15" i="74"/>
  <c r="S11" i="74"/>
  <c r="S14" i="74"/>
  <c r="S13" i="74"/>
  <c r="S12" i="74"/>
  <c r="X13" i="74"/>
  <c r="X12" i="74"/>
  <c r="X15" i="74"/>
  <c r="X11" i="74"/>
  <c r="X14" i="74"/>
  <c r="U12" i="74"/>
  <c r="U15" i="74"/>
  <c r="U11" i="74"/>
  <c r="U14" i="74"/>
  <c r="U13" i="74"/>
  <c r="Q15" i="74"/>
  <c r="Q11" i="74"/>
  <c r="Q14" i="74"/>
  <c r="Q13" i="74"/>
  <c r="Q12" i="74"/>
  <c r="Y14" i="74"/>
  <c r="Y11" i="74"/>
  <c r="Y13" i="74"/>
  <c r="Y12" i="74"/>
  <c r="Y15" i="74"/>
  <c r="R14" i="74"/>
  <c r="R13" i="74"/>
  <c r="R12" i="74"/>
  <c r="R15" i="74"/>
  <c r="R11" i="74"/>
  <c r="AC13" i="74"/>
  <c r="AC14" i="74"/>
  <c r="AC12" i="74"/>
  <c r="AC15" i="74"/>
  <c r="AC11" i="74"/>
  <c r="AC12" i="69"/>
  <c r="Y12" i="69"/>
  <c r="Y20" i="68" l="1"/>
  <c r="Y19" i="68"/>
  <c r="Y18" i="68"/>
  <c r="Y17" i="68"/>
  <c r="Y16" i="68"/>
  <c r="Y15" i="68"/>
  <c r="Y14" i="68"/>
  <c r="Y13" i="68"/>
  <c r="Y12" i="68"/>
  <c r="Y28" i="66"/>
  <c r="Y27" i="66"/>
  <c r="Y26" i="66"/>
  <c r="Y25" i="66"/>
  <c r="Y24" i="66"/>
  <c r="Y23" i="66"/>
  <c r="Y22" i="66"/>
  <c r="Y21" i="66"/>
  <c r="Y20" i="66"/>
  <c r="Y19" i="66"/>
  <c r="Y18" i="66"/>
  <c r="Y17" i="66"/>
  <c r="Y16" i="66"/>
  <c r="Y15" i="66"/>
  <c r="Y14" i="66"/>
  <c r="Y13" i="66"/>
  <c r="Y12" i="66"/>
  <c r="Y13" i="63" l="1"/>
  <c r="Y12" i="63"/>
  <c r="X12" i="69" l="1"/>
  <c r="X20" i="68"/>
  <c r="X19" i="68"/>
  <c r="X18" i="68"/>
  <c r="X17" i="68"/>
  <c r="X16" i="68"/>
  <c r="X15" i="68"/>
  <c r="X14" i="68"/>
  <c r="X13" i="68"/>
  <c r="X12" i="68"/>
  <c r="X28" i="66"/>
  <c r="X27" i="66"/>
  <c r="X26" i="66"/>
  <c r="X25" i="66"/>
  <c r="X24" i="66"/>
  <c r="X23" i="66"/>
  <c r="X22" i="66"/>
  <c r="X21" i="66"/>
  <c r="X20" i="66"/>
  <c r="X19" i="66"/>
  <c r="X18" i="66"/>
  <c r="X17" i="66"/>
  <c r="X16" i="66"/>
  <c r="X15" i="66"/>
  <c r="X14" i="66"/>
  <c r="X13" i="66"/>
  <c r="X12" i="66"/>
  <c r="X13" i="63"/>
  <c r="X12" i="63"/>
  <c r="AC14" i="62" l="1"/>
  <c r="W12" i="69" l="1"/>
  <c r="W20" i="68"/>
  <c r="W19" i="68"/>
  <c r="W18" i="68"/>
  <c r="W17" i="68"/>
  <c r="W16" i="68"/>
  <c r="W15" i="68"/>
  <c r="W14" i="68"/>
  <c r="W13" i="68"/>
  <c r="W12" i="68"/>
  <c r="W28" i="66"/>
  <c r="W27" i="66"/>
  <c r="W26" i="66"/>
  <c r="W25" i="66"/>
  <c r="W24" i="66"/>
  <c r="W23" i="66"/>
  <c r="W22" i="66"/>
  <c r="W21" i="66"/>
  <c r="W20" i="66"/>
  <c r="W19" i="66"/>
  <c r="W18" i="66"/>
  <c r="W17" i="66"/>
  <c r="W16" i="66"/>
  <c r="W15" i="66"/>
  <c r="W14" i="66"/>
  <c r="W13" i="66"/>
  <c r="W12" i="66"/>
  <c r="W13" i="63"/>
  <c r="W12" i="63"/>
  <c r="V13" i="63"/>
  <c r="V12" i="63"/>
  <c r="V28" i="66"/>
  <c r="V27" i="66"/>
  <c r="V26" i="66"/>
  <c r="V25" i="66"/>
  <c r="V24" i="66"/>
  <c r="V23" i="66"/>
  <c r="V22" i="66"/>
  <c r="V21" i="66"/>
  <c r="V20" i="66"/>
  <c r="V19" i="66"/>
  <c r="V18" i="66"/>
  <c r="V17" i="66"/>
  <c r="V16" i="66"/>
  <c r="V15" i="66"/>
  <c r="V14" i="66"/>
  <c r="V13" i="66"/>
  <c r="V12" i="66"/>
  <c r="V20" i="68"/>
  <c r="V19" i="68"/>
  <c r="V18" i="68"/>
  <c r="V17" i="68"/>
  <c r="V16" i="68"/>
  <c r="V15" i="68"/>
  <c r="V14" i="68"/>
  <c r="V13" i="68"/>
  <c r="V12" i="68"/>
  <c r="V12" i="69"/>
  <c r="C29" i="56"/>
  <c r="U13" i="63"/>
  <c r="U12" i="63"/>
  <c r="U12" i="69"/>
  <c r="U20" i="68"/>
  <c r="U19" i="68"/>
  <c r="U18" i="68"/>
  <c r="U17" i="68"/>
  <c r="U16" i="68"/>
  <c r="U15" i="68"/>
  <c r="U14" i="68"/>
  <c r="U13" i="68"/>
  <c r="U12" i="68"/>
  <c r="U28" i="66"/>
  <c r="U27" i="66"/>
  <c r="U26" i="66"/>
  <c r="U25" i="66"/>
  <c r="U24" i="66"/>
  <c r="U23" i="66"/>
  <c r="U22" i="66"/>
  <c r="U21" i="66"/>
  <c r="U20" i="66"/>
  <c r="U19" i="66"/>
  <c r="U18" i="66"/>
  <c r="U17" i="66"/>
  <c r="U16" i="66"/>
  <c r="U15" i="66"/>
  <c r="U14" i="66"/>
  <c r="U13" i="66"/>
  <c r="U12" i="66"/>
  <c r="O12" i="63"/>
  <c r="T12" i="69"/>
  <c r="T20" i="68"/>
  <c r="T19" i="68"/>
  <c r="T18" i="68"/>
  <c r="T17" i="68"/>
  <c r="T16" i="68"/>
  <c r="T15" i="68"/>
  <c r="T14" i="68"/>
  <c r="T13" i="68"/>
  <c r="T12" i="68"/>
  <c r="T28" i="66"/>
  <c r="T27" i="66"/>
  <c r="T26" i="66"/>
  <c r="T25" i="66"/>
  <c r="T24" i="66"/>
  <c r="T23" i="66"/>
  <c r="T22" i="66"/>
  <c r="T21" i="66"/>
  <c r="T20" i="66"/>
  <c r="T19" i="66"/>
  <c r="T18" i="66"/>
  <c r="T17" i="66"/>
  <c r="T16" i="66"/>
  <c r="T15" i="66"/>
  <c r="T14" i="66"/>
  <c r="T13" i="66"/>
  <c r="T12" i="66"/>
  <c r="T13" i="63"/>
  <c r="T12" i="63"/>
  <c r="S12" i="69"/>
  <c r="S20" i="68"/>
  <c r="S19" i="68"/>
  <c r="S18" i="68"/>
  <c r="S17" i="68"/>
  <c r="S16" i="68"/>
  <c r="S15" i="68"/>
  <c r="S14" i="68"/>
  <c r="S13" i="68"/>
  <c r="S12" i="68"/>
  <c r="S28" i="66"/>
  <c r="S27" i="66"/>
  <c r="S26" i="66"/>
  <c r="S25" i="66"/>
  <c r="S24" i="66"/>
  <c r="S23" i="66"/>
  <c r="S22" i="66"/>
  <c r="S21" i="66"/>
  <c r="S20" i="66"/>
  <c r="S19" i="66"/>
  <c r="S18" i="66"/>
  <c r="S17" i="66"/>
  <c r="S16" i="66"/>
  <c r="S15" i="66"/>
  <c r="S14" i="66"/>
  <c r="S13" i="66"/>
  <c r="S12" i="66"/>
  <c r="S13" i="63"/>
  <c r="S12" i="63"/>
  <c r="R12" i="69"/>
  <c r="R14" i="62"/>
  <c r="Q14" i="62"/>
  <c r="P14" i="62"/>
  <c r="O14" i="62"/>
  <c r="N14" i="62"/>
  <c r="M14" i="62"/>
  <c r="L14" i="62"/>
  <c r="K14" i="62"/>
  <c r="J14" i="62"/>
  <c r="R20" i="68"/>
  <c r="R19" i="68"/>
  <c r="R18" i="68"/>
  <c r="R17" i="68"/>
  <c r="R16" i="68"/>
  <c r="R15" i="68"/>
  <c r="R14" i="68"/>
  <c r="R13" i="68"/>
  <c r="R12" i="68"/>
  <c r="R28" i="66"/>
  <c r="R27" i="66"/>
  <c r="R26" i="66"/>
  <c r="R25" i="66"/>
  <c r="R24" i="66"/>
  <c r="R23" i="66"/>
  <c r="R22" i="66"/>
  <c r="R21" i="66"/>
  <c r="R20" i="66"/>
  <c r="R19" i="66"/>
  <c r="R18" i="66"/>
  <c r="R17" i="66"/>
  <c r="R16" i="66"/>
  <c r="R15" i="66"/>
  <c r="R14" i="66"/>
  <c r="R13" i="66"/>
  <c r="R12" i="66"/>
  <c r="R13" i="63"/>
  <c r="R12" i="63"/>
  <c r="AC20" i="68"/>
  <c r="Q20" i="68"/>
  <c r="P20" i="68"/>
  <c r="O20" i="68"/>
  <c r="N20" i="68"/>
  <c r="M20" i="68"/>
  <c r="Q12" i="69"/>
  <c r="Q19" i="68"/>
  <c r="Q18" i="68"/>
  <c r="Q17" i="68"/>
  <c r="Q16" i="68"/>
  <c r="Q15" i="68"/>
  <c r="Q14" i="68"/>
  <c r="Q13" i="68"/>
  <c r="Q12" i="68"/>
  <c r="Q28" i="66"/>
  <c r="Q27" i="66"/>
  <c r="Q26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3" i="63"/>
  <c r="Q12" i="63"/>
  <c r="P12" i="66"/>
  <c r="AC12" i="68"/>
  <c r="C48" i="56"/>
  <c r="C46" i="56"/>
  <c r="C44" i="56"/>
  <c r="C42" i="56"/>
  <c r="C40" i="56"/>
  <c r="C38" i="56"/>
  <c r="C35" i="56"/>
  <c r="P19" i="68"/>
  <c r="P18" i="68"/>
  <c r="P17" i="68"/>
  <c r="P16" i="68"/>
  <c r="P15" i="68"/>
  <c r="P14" i="68"/>
  <c r="P13" i="68"/>
  <c r="P12" i="68"/>
  <c r="P28" i="66"/>
  <c r="P27" i="66"/>
  <c r="P26" i="66"/>
  <c r="P25" i="66"/>
  <c r="P24" i="66"/>
  <c r="P23" i="66"/>
  <c r="P22" i="66"/>
  <c r="P21" i="66"/>
  <c r="P20" i="66"/>
  <c r="P19" i="66"/>
  <c r="P18" i="66"/>
  <c r="P17" i="66"/>
  <c r="P16" i="66"/>
  <c r="P15" i="66"/>
  <c r="P14" i="66"/>
  <c r="P13" i="66"/>
  <c r="P13" i="63"/>
  <c r="P12" i="63"/>
  <c r="N12" i="65"/>
  <c r="N12" i="66" s="1"/>
  <c r="O12" i="65"/>
  <c r="O12" i="66" s="1"/>
  <c r="C33" i="56"/>
  <c r="C31" i="56"/>
  <c r="C27" i="56"/>
  <c r="C25" i="56"/>
  <c r="C23" i="56"/>
  <c r="C21" i="56"/>
  <c r="C19" i="56"/>
  <c r="C17" i="56"/>
  <c r="C15" i="56"/>
  <c r="C13" i="56"/>
  <c r="L20" i="68"/>
  <c r="K20" i="68"/>
  <c r="AC19" i="68"/>
  <c r="O19" i="68"/>
  <c r="N19" i="68"/>
  <c r="M19" i="68"/>
  <c r="L19" i="68"/>
  <c r="K19" i="68"/>
  <c r="AC18" i="68"/>
  <c r="O18" i="68"/>
  <c r="N18" i="68"/>
  <c r="M18" i="68"/>
  <c r="L18" i="68"/>
  <c r="K18" i="68"/>
  <c r="AC17" i="68"/>
  <c r="O17" i="68"/>
  <c r="N17" i="68"/>
  <c r="M17" i="68"/>
  <c r="L17" i="68"/>
  <c r="K17" i="68"/>
  <c r="AC16" i="68"/>
  <c r="O16" i="68"/>
  <c r="N16" i="68"/>
  <c r="M16" i="68"/>
  <c r="L16" i="68"/>
  <c r="K16" i="68"/>
  <c r="AC15" i="68"/>
  <c r="O15" i="68"/>
  <c r="N15" i="68"/>
  <c r="M15" i="68"/>
  <c r="L15" i="68"/>
  <c r="K15" i="68"/>
  <c r="AC14" i="68"/>
  <c r="O14" i="68"/>
  <c r="N14" i="68"/>
  <c r="M14" i="68"/>
  <c r="L14" i="68"/>
  <c r="K14" i="68"/>
  <c r="AC13" i="68"/>
  <c r="O13" i="68"/>
  <c r="N13" i="68"/>
  <c r="M13" i="68"/>
  <c r="L13" i="68"/>
  <c r="K13" i="68"/>
  <c r="O12" i="68"/>
  <c r="N12" i="68"/>
  <c r="M12" i="68"/>
  <c r="L12" i="68"/>
  <c r="K12" i="68"/>
  <c r="AC28" i="66"/>
  <c r="O28" i="66"/>
  <c r="N28" i="66"/>
  <c r="M28" i="66"/>
  <c r="L28" i="66"/>
  <c r="K28" i="66"/>
  <c r="AC27" i="66"/>
  <c r="O27" i="66"/>
  <c r="N27" i="66"/>
  <c r="M27" i="66"/>
  <c r="L27" i="66"/>
  <c r="K27" i="66"/>
  <c r="AC26" i="66"/>
  <c r="O26" i="66"/>
  <c r="N26" i="66"/>
  <c r="M26" i="66"/>
  <c r="L26" i="66"/>
  <c r="K26" i="66"/>
  <c r="AC25" i="66"/>
  <c r="O25" i="66"/>
  <c r="N25" i="66"/>
  <c r="M25" i="66"/>
  <c r="L25" i="66"/>
  <c r="K25" i="66"/>
  <c r="AC24" i="66"/>
  <c r="O24" i="66"/>
  <c r="N24" i="66"/>
  <c r="M24" i="66"/>
  <c r="L24" i="66"/>
  <c r="K24" i="66"/>
  <c r="AC23" i="66"/>
  <c r="O23" i="66"/>
  <c r="N23" i="66"/>
  <c r="M23" i="66"/>
  <c r="L23" i="66"/>
  <c r="K23" i="66"/>
  <c r="AC22" i="66"/>
  <c r="O22" i="66"/>
  <c r="N22" i="66"/>
  <c r="M22" i="66"/>
  <c r="L22" i="66"/>
  <c r="K22" i="66"/>
  <c r="AC21" i="66"/>
  <c r="O21" i="66"/>
  <c r="N21" i="66"/>
  <c r="M21" i="66"/>
  <c r="L21" i="66"/>
  <c r="K21" i="66"/>
  <c r="AC20" i="66"/>
  <c r="O20" i="66"/>
  <c r="N20" i="66"/>
  <c r="M20" i="66"/>
  <c r="L20" i="66"/>
  <c r="K20" i="66"/>
  <c r="AC19" i="66"/>
  <c r="O19" i="66"/>
  <c r="N19" i="66"/>
  <c r="M19" i="66"/>
  <c r="L19" i="66"/>
  <c r="K19" i="66"/>
  <c r="AC18" i="66"/>
  <c r="O18" i="66"/>
  <c r="N18" i="66"/>
  <c r="M18" i="66"/>
  <c r="L18" i="66"/>
  <c r="K18" i="66"/>
  <c r="AC17" i="66"/>
  <c r="O17" i="66"/>
  <c r="N17" i="66"/>
  <c r="M17" i="66"/>
  <c r="L17" i="66"/>
  <c r="K17" i="66"/>
  <c r="AC16" i="66"/>
  <c r="O16" i="66"/>
  <c r="N16" i="66"/>
  <c r="M16" i="66"/>
  <c r="L16" i="66"/>
  <c r="K16" i="66"/>
  <c r="AC15" i="66"/>
  <c r="O15" i="66"/>
  <c r="N15" i="66"/>
  <c r="M15" i="66"/>
  <c r="L15" i="66"/>
  <c r="K15" i="66"/>
  <c r="AC14" i="66"/>
  <c r="O14" i="66"/>
  <c r="N14" i="66"/>
  <c r="M14" i="66"/>
  <c r="L14" i="66"/>
  <c r="K14" i="66"/>
  <c r="O13" i="66"/>
  <c r="N13" i="66"/>
  <c r="M13" i="66"/>
  <c r="L13" i="66"/>
  <c r="K13" i="66"/>
  <c r="AC12" i="66"/>
  <c r="M12" i="66"/>
  <c r="L12" i="66"/>
  <c r="K12" i="66"/>
  <c r="AC13" i="63"/>
  <c r="O13" i="63"/>
  <c r="N13" i="63"/>
  <c r="M13" i="63"/>
  <c r="L13" i="63"/>
  <c r="K13" i="63"/>
  <c r="AC12" i="63"/>
  <c r="N12" i="63"/>
  <c r="M12" i="63"/>
  <c r="L12" i="63"/>
  <c r="K12" i="63"/>
  <c r="C11" i="56"/>
  <c r="C9" i="56"/>
  <c r="J20" i="68"/>
  <c r="J19" i="68"/>
  <c r="J18" i="68"/>
  <c r="J17" i="68"/>
  <c r="J16" i="68"/>
  <c r="J15" i="68"/>
  <c r="J14" i="68"/>
  <c r="J13" i="68"/>
  <c r="J12" i="68"/>
  <c r="J28" i="66"/>
  <c r="J27" i="66"/>
  <c r="J26" i="66"/>
  <c r="J25" i="66"/>
  <c r="J24" i="66"/>
  <c r="J23" i="66"/>
  <c r="J22" i="66"/>
  <c r="J21" i="66"/>
  <c r="J20" i="66"/>
  <c r="J19" i="66"/>
  <c r="J18" i="66"/>
  <c r="J17" i="66"/>
  <c r="J16" i="66"/>
  <c r="J15" i="66"/>
  <c r="J14" i="66"/>
  <c r="J13" i="66"/>
  <c r="J12" i="66"/>
  <c r="J13" i="63"/>
  <c r="J12" i="63"/>
</calcChain>
</file>

<file path=xl/sharedStrings.xml><?xml version="1.0" encoding="utf-8"?>
<sst xmlns="http://schemas.openxmlformats.org/spreadsheetml/2006/main" count="709" uniqueCount="282">
  <si>
    <r>
      <t>Celkem regionální školství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</si>
  <si>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a soukromé 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</si>
  <si>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Výdaje státního rozpočtu</t>
    </r>
    <r>
      <rPr>
        <b/>
        <vertAlign val="superscript"/>
        <sz val="10"/>
        <rFont val="Arial Narrow"/>
        <family val="2"/>
        <charset val="238"/>
      </rPr>
      <t xml:space="preserve"> </t>
    </r>
  </si>
  <si>
    <r>
      <t>z toho mateřské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</si>
  <si>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toho ZŠ, včetně školních družin a klubů</t>
    </r>
    <r>
      <rPr>
        <vertAlign val="superscript"/>
        <sz val="10"/>
        <rFont val="Arial Narrow"/>
        <family val="2"/>
        <charset val="238"/>
      </rPr>
      <t>1)</t>
    </r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</si>
  <si>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</si>
  <si>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</si>
  <si>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vysoké školy</t>
    </r>
    <r>
      <rPr>
        <vertAlign val="superscript"/>
        <sz val="10"/>
        <rFont val="Arial Narrow"/>
        <family val="2"/>
      </rPr>
      <t>1)</t>
    </r>
  </si>
  <si>
    <r>
      <t>Ostatní přímo řízené organizace PO</t>
    </r>
    <r>
      <rPr>
        <b/>
        <vertAlign val="superscript"/>
        <sz val="10"/>
        <rFont val="Arial Narrow"/>
        <family val="2"/>
      </rPr>
      <t>2)</t>
    </r>
  </si>
  <si>
    <r>
      <t xml:space="preserve"> OPŘO odměňující dle § 109 odst. 3 ZP</t>
    </r>
    <r>
      <rPr>
        <vertAlign val="superscript"/>
        <sz val="10"/>
        <rFont val="Arial Narrow"/>
        <family val="2"/>
        <charset val="238"/>
      </rPr>
      <t>4)</t>
    </r>
  </si>
  <si>
    <r>
      <t xml:space="preserve"> OPŘO odměňující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</si>
  <si>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Ostatní organizační složky státu</t>
    </r>
    <r>
      <rPr>
        <sz val="10"/>
        <rFont val="Arial Narrow"/>
        <family val="2"/>
      </rPr>
      <t xml:space="preserve"> (VSC, CZVV)</t>
    </r>
    <r>
      <rPr>
        <vertAlign val="superscript"/>
        <sz val="10"/>
        <rFont val="Arial Narrow"/>
        <family val="2"/>
        <charset val="238"/>
      </rPr>
      <t>4)</t>
    </r>
  </si>
  <si>
    <r>
      <t>Celkem ČR</t>
    </r>
    <r>
      <rPr>
        <b/>
        <vertAlign val="superscript"/>
        <sz val="10"/>
        <rFont val="Arial Narrow"/>
        <family val="2"/>
        <charset val="238"/>
      </rPr>
      <t>5)</t>
    </r>
  </si>
  <si>
    <r>
      <t>Nepodnikatelská sféra</t>
    </r>
    <r>
      <rPr>
        <vertAlign val="superscript"/>
        <sz val="10"/>
        <rFont val="Arial Narrow"/>
        <family val="2"/>
        <charset val="238"/>
      </rPr>
      <t>5)</t>
    </r>
  </si>
  <si>
    <t>Zdroj: Státní závěrečný účet ČR; ZÚ - kapitola 333-MŠMT; 700-Obce a DSO, KÚ; ZÚ ostatních resortů; ČSÚ</t>
  </si>
  <si>
    <t>Předškolní vzdělávání</t>
  </si>
  <si>
    <t>Základní vzdělávání</t>
  </si>
  <si>
    <t>Střední vzdělávání včetně VOŠ a konzervatoří</t>
  </si>
  <si>
    <t>Obr. B4</t>
  </si>
  <si>
    <t xml:space="preserve"> </t>
  </si>
  <si>
    <t/>
  </si>
  <si>
    <t>Zdroje dat jsou uvedeny v zápatí jednotlivých tabulek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</si>
  <si>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</si>
  <si>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</si>
  <si>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</si>
  <si>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</si>
  <si>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</si>
  <si>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</si>
  <si>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</si>
  <si>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</si>
  <si>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</si>
  <si>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</si>
  <si>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</si>
  <si>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</si>
  <si>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</si>
  <si>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</si>
  <si>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Obrazová příloha</t>
  </si>
  <si>
    <t>Graf 1</t>
  </si>
  <si>
    <t>Graf 2</t>
  </si>
  <si>
    <t>Graf 3</t>
  </si>
  <si>
    <t>Graf 4</t>
  </si>
  <si>
    <t>Graf 5</t>
  </si>
  <si>
    <t>Graf 6</t>
  </si>
  <si>
    <t>Tab. B1.1:</t>
  </si>
  <si>
    <t xml:space="preserve">Školství celkem – počty škol </t>
  </si>
  <si>
    <t>Druh školy</t>
  </si>
  <si>
    <t>1)</t>
  </si>
  <si>
    <t xml:space="preserve">. </t>
  </si>
  <si>
    <t>v tom</t>
  </si>
  <si>
    <t xml:space="preserve"> mateřské školy</t>
  </si>
  <si>
    <t xml:space="preserve"> základní školy</t>
  </si>
  <si>
    <t>z toho</t>
  </si>
  <si>
    <t xml:space="preserve"> střední školy</t>
  </si>
  <si>
    <t xml:space="preserve"> konzervatoře</t>
  </si>
  <si>
    <t xml:space="preserve"> vyšší odborné školy</t>
  </si>
  <si>
    <t>Komentáře:</t>
  </si>
  <si>
    <t>2)</t>
  </si>
  <si>
    <t>Počet právních subjektů vykonávajících činnost školy.</t>
  </si>
  <si>
    <t>3)</t>
  </si>
  <si>
    <t>Tab. B1.2:</t>
  </si>
  <si>
    <t xml:space="preserve">Školství celkem – počty dětí/žáků/studentů </t>
  </si>
  <si>
    <t xml:space="preserve">Školství celkem </t>
  </si>
  <si>
    <t>Z toho dívky/ženy</t>
  </si>
  <si>
    <t>1. stupeň</t>
  </si>
  <si>
    <t>2. stupeň</t>
  </si>
  <si>
    <t>Tab. B1.3:</t>
  </si>
  <si>
    <t>Školství celkem – počty cizinců</t>
  </si>
  <si>
    <t>Tab. B1.4:</t>
  </si>
  <si>
    <t>Celkem regionální školství</t>
  </si>
  <si>
    <t>Veřejné vysoké školy</t>
  </si>
  <si>
    <t>z toho nekvalifikovaní</t>
  </si>
  <si>
    <t>Tab. B1.5:</t>
  </si>
  <si>
    <t>Školství celkem – veřejné výdaje na školství v běžných cenách</t>
  </si>
  <si>
    <t>v mld. Kč</t>
  </si>
  <si>
    <t>1),2)</t>
  </si>
  <si>
    <t>Hrubý domácí produkt v běžných cenách</t>
  </si>
  <si>
    <t>Výdaje na školství celkem</t>
  </si>
  <si>
    <t>Výdaje na školství v % HDP</t>
  </si>
  <si>
    <t>Výdaje státního rozpočtu</t>
  </si>
  <si>
    <t>Index spotřebitelských cen a meziroční inflace</t>
  </si>
  <si>
    <t>Meziroční inflace</t>
  </si>
  <si>
    <t>Tab. B1.6:</t>
  </si>
  <si>
    <t>Tab. B1.7:</t>
  </si>
  <si>
    <t xml:space="preserve">Školství celkem – veřejné výdaje na školství v běžných cenách </t>
  </si>
  <si>
    <t>z rozpočtu</t>
  </si>
  <si>
    <t xml:space="preserve"> MŠMT (kapitola 333)</t>
  </si>
  <si>
    <t xml:space="preserve"> obcí a DSO (kapitola 700)</t>
  </si>
  <si>
    <t xml:space="preserve"> krajských úřadů (kapitola 700)</t>
  </si>
  <si>
    <t>Tab. B1.8:</t>
  </si>
  <si>
    <t xml:space="preserve">Školství celkem – veřejné výdaje v běžných cenách </t>
  </si>
  <si>
    <t>v tis. Kč</t>
  </si>
  <si>
    <t>Druh/typ školy/zařízení</t>
  </si>
  <si>
    <t>1),4)</t>
  </si>
  <si>
    <t>Základní umělecké školy</t>
  </si>
  <si>
    <t xml:space="preserve"> MŠMT</t>
  </si>
  <si>
    <t xml:space="preserve"> Ostatní státní správa</t>
  </si>
  <si>
    <t>Ostatní výdaje</t>
  </si>
  <si>
    <t>Bez škol pro děti/žáky/studenty se SVP.</t>
  </si>
  <si>
    <t>4)</t>
  </si>
  <si>
    <t>Tab. B1.9:</t>
  </si>
  <si>
    <t>Tab. B1.10:</t>
  </si>
  <si>
    <t>Školství celkem – jednotkové výdaje na žáka/studenta v běžných cenách</t>
  </si>
  <si>
    <t>Druh/typ školy</t>
  </si>
  <si>
    <t>Základní vzdělávání, vč. škol. družin a klubů</t>
  </si>
  <si>
    <t>Vysoké školy včetně kolejí a menz</t>
  </si>
  <si>
    <t>.</t>
  </si>
  <si>
    <t>Metodika použitá pro výpočty výdajů na žáka/studenta:</t>
  </si>
  <si>
    <t>•  počet žáků/studentů ve školním roce = počet dětí/žáků/studentů denní formy vzdělávání + 1/3 počtu dětí/žáků/studentů ostatních forem vzdělávání, od roku 2006 1/4 počtu dětí/žáků/studentů ostatních forem vzdělávání,</t>
  </si>
  <si>
    <t>•  přepočtený počet dětí/studentů v kalendářním roce = 2/3 počtu dětí/studentů ve školním roce, který v daném kalendářním roce končí + 1/3 počtu dětí/studentů ve školním roce, který v daném kalendářním roce začíná,</t>
  </si>
  <si>
    <t>•  celkové výdaje na školství = běžné (neinvestiční) výdaje z rozpočtů MŠMT, Obce a DSO, KÚ (nejsou započteny výdaje z rozpočtů MO, MV a MSp, které nejsou v ucelené vývojové řadě k dispozici).</t>
  </si>
  <si>
    <t>Tab. B1.11:</t>
  </si>
  <si>
    <t>Školství celkem – jednotkové výdaje na žáka/studenta ve stálých cenách</t>
  </si>
  <si>
    <t>Vysoké školy včetně kolejí a menz</t>
  </si>
  <si>
    <t>Tab. B1.12:</t>
  </si>
  <si>
    <t xml:space="preserve">Školství celkem, neveřejné školy a školská zařízení – výše dotací </t>
  </si>
  <si>
    <t>Zřizovatel</t>
  </si>
  <si>
    <t xml:space="preserve"> soukromé</t>
  </si>
  <si>
    <t>Zdroj: Centrální registr dotací MF</t>
  </si>
  <si>
    <t>Tab. B1.13:</t>
  </si>
  <si>
    <t xml:space="preserve">Školství celkem – přepočtené počty zaměstnanců </t>
  </si>
  <si>
    <t>Všichni zřizovatelé (bez jiných resortů)</t>
  </si>
  <si>
    <t>Školy celkem</t>
  </si>
  <si>
    <t xml:space="preserve"> regionální školství</t>
  </si>
  <si>
    <t>Veřejné vysoké školy včetně kolejí, menz, vysokoškolských zemědělských a lesních statků, včetně zaměstnanců výzkumu a vývoje.</t>
  </si>
  <si>
    <t>Ostatní přímo řízené organizace včetně pedagogických center (VSC od 1. 3. 2003 změnilo formu hospodaření z OPŘO PO na organizační složku státu, CZVV od 1. 1. 2006).</t>
  </si>
  <si>
    <t>VKC a CSVŠ od 1. 1. 2007 odměňují podle zákona č. 262/06 Sb., § 109 odst. 2.</t>
  </si>
  <si>
    <t>CZVV změnilo od 1. 4. 2009 formu hospodaření z ostatní OSS na OPŘO PO, data jsou kumulativní.</t>
  </si>
  <si>
    <t>Tab. B1.14:</t>
  </si>
  <si>
    <t xml:space="preserve">Školství celkem – průměrné měsíční mzdy </t>
  </si>
  <si>
    <t xml:space="preserve">Data za jednotlivé roky jsou přepočtena ve srovnatelné metodice – nemusí souhlasit s dřívějšími publikacemi. </t>
  </si>
  <si>
    <t>5)</t>
  </si>
  <si>
    <t>Nominální mzda (v běžných cenách)</t>
  </si>
  <si>
    <t xml:space="preserve"> OPŘO odměňující dle § 109 odst. 3 ZP</t>
  </si>
  <si>
    <t>Celkem ČR</t>
  </si>
  <si>
    <t>Nepodnikatelská sféra</t>
  </si>
  <si>
    <t>Ostatní přímo řízené organizace včetně pedagogických center (VSC od 1. 3. 2003 změnilo formu hospodaření z OPŘO PO na organizační složku státu, CZVV od 1. 1. 2006).</t>
  </si>
  <si>
    <t>Od 1. 1. 2009 ČSÚ přešel na novou metodiku výpočtu průměrných mezd, kde přednost dostaly údaje za přepočtené počty zaměstnanců a také za nezjišťované podnikatelské subjekty s méně než 20 zaměstnanci (ČR úhrnem). Data před rokem 2008 (bez podlimitních ekonomických subjektů) jsou nesrovnatelná s daty podle nové metodiky v roce 2008 a roce 2009.</t>
  </si>
  <si>
    <t>Obr. B1</t>
  </si>
  <si>
    <t>MŠ</t>
  </si>
  <si>
    <t>ZŠ</t>
  </si>
  <si>
    <t>SŠ</t>
  </si>
  <si>
    <t>Konzervatoře</t>
  </si>
  <si>
    <t>VOŠ</t>
  </si>
  <si>
    <t>VŠ veřejné a soukromé</t>
  </si>
  <si>
    <t>Obr. B2</t>
  </si>
  <si>
    <t>VŠ</t>
  </si>
  <si>
    <t>Obr. B3</t>
  </si>
  <si>
    <t>Základní vzdělávání včetně školních družin a klubů</t>
  </si>
  <si>
    <t>Vysoké školy</t>
  </si>
  <si>
    <t>Obr. B5</t>
  </si>
  <si>
    <t xml:space="preserve">RgŠ – všichni zřizovatelé </t>
  </si>
  <si>
    <t>Veřejné VŠ</t>
  </si>
  <si>
    <t>CELKEM Česká republika</t>
  </si>
  <si>
    <t>Obr. B6</t>
  </si>
  <si>
    <t>Z výdajů kapitoly je již odečten transfer obcím a krajským úřadům.</t>
  </si>
  <si>
    <t>Zdroj: databáze MŠMT</t>
  </si>
  <si>
    <t>Zdroj: databáze MŠMT, ČSÚ</t>
  </si>
  <si>
    <t>Zdroj: ZÚ – kapitola 333-MŠMT; 700-Obce a DSO, KÚ; databáze MŠMT</t>
  </si>
  <si>
    <t>Obsah</t>
  </si>
  <si>
    <t>2012/13</t>
  </si>
  <si>
    <t>2013/14</t>
  </si>
  <si>
    <t>2014/15</t>
  </si>
  <si>
    <t>2015/16</t>
  </si>
  <si>
    <t>2016/17</t>
  </si>
  <si>
    <t>Index spotřebitelských cen
(rok 2015 = 100)</t>
  </si>
  <si>
    <t>Školství celkem – veřejné výdaje na školství ve stálých cenách roku 2015</t>
  </si>
  <si>
    <t>Školství celkem – veřejné výdaje ve stálých cenách roku 2015</t>
  </si>
  <si>
    <t>Index spotřebitelských cen (rok 2015 = 100)</t>
  </si>
  <si>
    <t>Průměrná reálná měsíční mzda ve stálých cenách roku 2015.</t>
  </si>
  <si>
    <t>2017/18</t>
  </si>
  <si>
    <t>Reálná mzda (ve stálých cenách roku 2015)</t>
  </si>
  <si>
    <t>B1 Vývoj českého školství jako celku</t>
  </si>
  <si>
    <t>2018/19</t>
  </si>
  <si>
    <t>2019/20</t>
  </si>
  <si>
    <t>Počet institucí, na kterých se realizuje daný typ vzdělávání a k 31. 12. daného roku byla vykázána data.</t>
  </si>
  <si>
    <t>Údaje za všechny druhy škol v regionálním školství jsou za počty studií k 30. 9. daného roku (u VOŠ od roku 2016/17 k 31. 10.).</t>
  </si>
  <si>
    <r>
      <t>Veřejné vysoké školy</t>
    </r>
    <r>
      <rPr>
        <b/>
        <vertAlign val="superscript"/>
        <sz val="10"/>
        <rFont val="Arial Narrow"/>
        <family val="2"/>
        <charset val="238"/>
      </rPr>
      <t>1)</t>
    </r>
  </si>
  <si>
    <t>Údaje za zaměstnance financované z prostředků kapitoly 333 státního rozpočtu.</t>
  </si>
  <si>
    <t>Z důvodu konsolidace nejsou zahrnuty z daných tříd následující položky: 5321, 5323,5329, 5344, 5345, 5349, 5366, 5641, 5642, 5649, 6341, 6342, 6349, 6441, 6442, 6449.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</si>
  <si>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</si>
  <si>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r>
      <t xml:space="preserve"> konsolidace výdajů </t>
    </r>
    <r>
      <rPr>
        <vertAlign val="superscript"/>
        <sz val="10"/>
        <rFont val="Arial Narrow"/>
        <family val="2"/>
        <charset val="238"/>
      </rPr>
      <t>1)</t>
    </r>
  </si>
  <si>
    <t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t>
  </si>
  <si>
    <t>Zdroj: Státní závěrečný účet ČR; ZÚ - kapitola 333-MŠMT; 700-Obce a DSO, KÚ; ZÚ ostatních resortů; ČSÚ; monitor.statnipokladna.cz</t>
  </si>
  <si>
    <t>Zdroj: Státní závěrečný účet ČR; ZÚ – kapitola 333-MŠMT; 700-Obce a DSO, KÚ; ZÚ ostatních resortů; ČSÚ; monitor.statnipokladna.cz</t>
  </si>
  <si>
    <t xml:space="preserve">5) </t>
  </si>
  <si>
    <t>Paragraf (kód): 3141, 3142</t>
  </si>
  <si>
    <t>Paragraf (kód): 313x</t>
  </si>
  <si>
    <t>Paragraf (kód): 3144, 3145, 3146, 3147, 3148, 3149, 3232, 3233, 3239, 3280, 329x</t>
  </si>
  <si>
    <t>6)</t>
  </si>
  <si>
    <r>
      <t xml:space="preserve">2019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</si>
  <si>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r>
      <t xml:space="preserve">2018 </t>
    </r>
    <r>
      <rPr>
        <b/>
        <vertAlign val="superscript"/>
        <sz val="10"/>
        <rFont val="Arial Narrow"/>
        <family val="2"/>
        <charset val="238"/>
      </rPr>
      <t>1)</t>
    </r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</si>
  <si>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</si>
  <si>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</si>
  <si>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</si>
  <si>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</si>
  <si>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</si>
  <si>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</si>
  <si>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poskytující střední vzdělání s výučním listem</t>
  </si>
  <si>
    <t>Střední školy a konzervatoře pro žáky se speciálními vzdělávacími potřebami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</si>
  <si>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</si>
  <si>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</si>
  <si>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</si>
  <si>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</si>
  <si>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</si>
  <si>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</si>
  <si>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</si>
  <si>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Střediska volného času</t>
  </si>
  <si>
    <r>
      <t xml:space="preserve">Ostatní záležitosti vzdělávání </t>
    </r>
    <r>
      <rPr>
        <vertAlign val="superscript"/>
        <sz val="10"/>
        <rFont val="Arial Narrow"/>
        <family val="2"/>
        <charset val="238"/>
      </rPr>
      <t>3)</t>
    </r>
  </si>
  <si>
    <t>Zahrnuty rozvojové programy.</t>
  </si>
  <si>
    <t>Soukromé školy_kraj</t>
  </si>
  <si>
    <t>Údaje představují spotřebované dotace církevními a soukromými školami dle paragrafů (oddíl 31 - 32 rozpočtové skladby)</t>
  </si>
  <si>
    <t xml:space="preserve"> církevní </t>
  </si>
  <si>
    <t>Neveřejné celkem/Název paragrafu oddílu 31 - 32 rozpočtové skladby</t>
  </si>
  <si>
    <t>Od ledna 2017 je nově zavedena časová řada bazických indexů se základem průměr roku 2015 = 100. Z této časové řady jsou počítány indexy k dalším základům (předchozí měsíc = 100, stejné období předchozího roku = 100 a index klouzavých průměrů za posledních 12 měsíců k průměru 12 předcházejících měsíců). Indexy vypočtené z dosavadní časové řady bazických indexů průměr roku 2005 = 100 zůstávají platné, nedochází k revizi již publikovaných údajů.</t>
  </si>
  <si>
    <t>Střední vzdělávání včetně konzervatoří a VOŠ</t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</si>
  <si>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1)</t>
    </r>
  </si>
  <si>
    <t>Výdaje na vzdělávání a školské služby celkem</t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</si>
  <si>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3)</t>
    </r>
  </si>
  <si>
    <r>
      <t>z toho mateřské školy</t>
    </r>
    <r>
      <rPr>
        <vertAlign val="superscript"/>
        <sz val="10"/>
        <rFont val="Arial Narrow"/>
        <family val="2"/>
        <charset val="238"/>
      </rPr>
      <t>2), 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</si>
  <si>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5)</t>
    </r>
  </si>
  <si>
    <r>
      <t xml:space="preserve"> z toho ZŠ, včetně školních družin a klubů</t>
    </r>
    <r>
      <rPr>
        <vertAlign val="superscript"/>
        <sz val="10"/>
        <rFont val="Arial Narrow"/>
        <family val="2"/>
        <charset val="238"/>
      </rPr>
      <t>2), 6)</t>
    </r>
  </si>
  <si>
    <r>
      <t xml:space="preserve">Základní umělecké školy </t>
    </r>
    <r>
      <rPr>
        <vertAlign val="superscript"/>
        <sz val="10"/>
        <rFont val="Arial Narrow"/>
        <family val="2"/>
        <charset val="238"/>
      </rPr>
      <t>7)</t>
    </r>
  </si>
  <si>
    <r>
      <t xml:space="preserve">Střední vzdělávání, konzervatoře, VOŠ </t>
    </r>
    <r>
      <rPr>
        <vertAlign val="superscript"/>
        <sz val="10"/>
        <rFont val="Arial Narrow"/>
        <family val="2"/>
        <charset val="238"/>
      </rPr>
      <t>8)</t>
    </r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</si>
  <si>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2), 9)</t>
    </r>
  </si>
  <si>
    <r>
      <t xml:space="preserve"> střední odborné školy, konzervatoře, VOŠ</t>
    </r>
    <r>
      <rPr>
        <vertAlign val="superscript"/>
        <sz val="10"/>
        <rFont val="Arial Narrow"/>
        <family val="2"/>
        <charset val="238"/>
      </rPr>
      <t>2), 10)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</si>
  <si>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2), 11)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</si>
  <si>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13)</t>
    </r>
  </si>
  <si>
    <r>
      <t xml:space="preserve">Vysoké školy (včetně kolejí a menz) </t>
    </r>
    <r>
      <rPr>
        <vertAlign val="superscript"/>
        <sz val="10"/>
        <rFont val="Arial Narrow"/>
        <family val="2"/>
        <charset val="238"/>
      </rPr>
      <t>14)</t>
    </r>
  </si>
  <si>
    <r>
      <t xml:space="preserve">Státní správa </t>
    </r>
    <r>
      <rPr>
        <vertAlign val="superscript"/>
        <sz val="10"/>
        <rFont val="Arial Narrow"/>
        <family val="2"/>
        <charset val="238"/>
      </rPr>
      <t xml:space="preserve">15) </t>
    </r>
  </si>
  <si>
    <r>
      <t xml:space="preserve">Ostatní výdaje </t>
    </r>
    <r>
      <rPr>
        <vertAlign val="superscript"/>
        <sz val="10"/>
        <rFont val="Arial Narrow"/>
        <family val="2"/>
        <charset val="238"/>
      </rPr>
      <t>16)</t>
    </r>
  </si>
  <si>
    <t>Paragraf (kód): 3111, 3112, 3115</t>
  </si>
  <si>
    <t xml:space="preserve">4) </t>
  </si>
  <si>
    <t>Paragraf (kód): 3111</t>
  </si>
  <si>
    <t>Paragraf (kód): 3113, 3114, 3117, 3118, 3119, 3143</t>
  </si>
  <si>
    <t>Paragraf (kód): 3113, 3117, 3118, 3143</t>
  </si>
  <si>
    <t>7)</t>
  </si>
  <si>
    <t>Paragraf (kód): 3231</t>
  </si>
  <si>
    <t>8)</t>
  </si>
  <si>
    <t>Paragraf (kód): 3212x, 3150</t>
  </si>
  <si>
    <t>9)</t>
  </si>
  <si>
    <t>Paragraf (kód): 3121, 3128</t>
  </si>
  <si>
    <t>10)</t>
  </si>
  <si>
    <t>Paragraf (kód): 3122, 3124, 3126, 3127, 3150</t>
  </si>
  <si>
    <t>11)</t>
  </si>
  <si>
    <t>Paragraf (kód): 3123, 3125</t>
  </si>
  <si>
    <t>12)</t>
  </si>
  <si>
    <t>13)</t>
  </si>
  <si>
    <t>14)</t>
  </si>
  <si>
    <t>15)</t>
  </si>
  <si>
    <t>16)</t>
  </si>
  <si>
    <t>Paragraf (kód): 321x, 322x</t>
  </si>
  <si>
    <t>Paragraf (kód): 326x</t>
  </si>
  <si>
    <t>2020/21</t>
  </si>
  <si>
    <t>z celku ženy</t>
  </si>
  <si>
    <r>
      <t xml:space="preserve">2020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</si>
  <si>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t>U VŠ počet fyzických osob.</t>
  </si>
  <si>
    <t>Přepočtený počet učitelů/akademických pracovníků</t>
  </si>
  <si>
    <t>1), 2), 4)</t>
  </si>
  <si>
    <r>
      <t xml:space="preserve">Stravování žáků MŠ, ZŠ, SŠ a VOŠ </t>
    </r>
    <r>
      <rPr>
        <vertAlign val="superscript"/>
        <sz val="10"/>
        <rFont val="Arial Narrow"/>
        <family val="2"/>
        <charset val="238"/>
      </rPr>
      <t>12)</t>
    </r>
  </si>
  <si>
    <t>2021/22</t>
  </si>
  <si>
    <t>1),3)</t>
  </si>
  <si>
    <t>Včetně výdajů Ministerstva obrany</t>
  </si>
  <si>
    <r>
      <t xml:space="preserve"> Ministerstva obrany (kapitola 307)</t>
    </r>
    <r>
      <rPr>
        <vertAlign val="superscript"/>
        <sz val="10"/>
        <rFont val="Arial Narrow"/>
        <family val="2"/>
        <charset val="238"/>
      </rPr>
      <t>2)</t>
    </r>
  </si>
  <si>
    <r>
      <t xml:space="preserve">2021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</si>
  <si>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t>ve školním/akademickém roce 2012/13 až 2022/23 – podle druhu školy</t>
  </si>
  <si>
    <t>Školství celkem – počet škol ve školním roce 2012/13 až 2022/23 – podle druhu školy</t>
  </si>
  <si>
    <t>Školství celkem – struktura dětí/žáků/studentů ve školním roce 2012/13 až 2022/23 – podle druhu školy</t>
  </si>
  <si>
    <t>v letech 2012 až 2022</t>
  </si>
  <si>
    <t>2022/23</t>
  </si>
  <si>
    <t>v letech 2012 až 2022 – podle jednotlivých kapitol státního rozpočtu</t>
  </si>
  <si>
    <t>v letech 2012 až 2022 – podle druhu/typu školy/zařízení</t>
  </si>
  <si>
    <t>roku 2015 v letech 2012 až 2022 – podle druhu/typu školy/zařízení</t>
  </si>
  <si>
    <t>z rozpočtu kapitoly 333-MŠMT v letech 2012 až 2022 – podle zřizovatele</t>
  </si>
  <si>
    <r>
      <t xml:space="preserve">2022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</si>
  <si>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t>Výše HDP v běžných cenách v roce 2020 je k 25. 3. 2022 odhadem podle součtu čtvrtletních hodnot.</t>
  </si>
  <si>
    <t>Školství celkem – struktura veřejných výdajů (v %) v letech 2012 až 2022</t>
  </si>
  <si>
    <t>Školství celkem – jednotkové výdaje na dítě, žáka, studenta v tis. Kč v letech 2012 až 2022 – podle úrovně vzdělávání</t>
  </si>
  <si>
    <t>Školství celkem – průměrné nominální měsíční mzdy v letech 2012 až 2022</t>
  </si>
  <si>
    <t>Školství celkem – průměrné reálné měsíční mzdy v letech 2012 až 2022</t>
  </si>
  <si>
    <t>Údaje za VŠ jsou ve fyzických osobách k 31. 12. daného roku – stav SIMS k 23. 1. 2023.</t>
  </si>
  <si>
    <t>Školství celkem – přepočtené počty učitelů/akademických pracovníků, z toho nekvalifikovaných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</si>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</sst>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000"/>
    <numFmt numFmtId="170" formatCode="0.0"/>
    <numFmt numFmtId="171" formatCode="_____________´@"/>
    <numFmt numFmtId="172" formatCode="#,##0.0;[Red]#,##0.0"/>
    <numFmt numFmtId="173" formatCode="#,##0.0_ ;[Red]\-#,###.00\ ;\–\ "/>
    <numFmt numFmtId="174" formatCode="#,##0.0_ ;[Red]\-#,##0.0\ "/>
  </numFmts>
  <fonts count="5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sz val="9"/>
      <name val="Arial CE"/>
      <charset val="238"/>
    </font>
    <font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Narrow"/>
      <family val="2"/>
    </font>
    <font>
      <sz val="8"/>
      <name val="Arial CE"/>
      <charset val="238"/>
    </font>
    <font>
      <vertAlign val="superscript"/>
      <sz val="10"/>
      <name val="Arial Narrow"/>
      <family val="2"/>
    </font>
    <font>
      <i/>
      <sz val="10"/>
      <name val="Arial Narrow"/>
      <family val="2"/>
      <charset val="238"/>
    </font>
    <font>
      <sz val="8"/>
      <color rgb="FF000000"/>
      <name val="Tahoma"/>
      <family val="2"/>
      <charset val="238"/>
    </font>
    <font>
      <sz val="10"/>
      <color theme="0" tint="-0.249977111117893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" applyNumberFormat="0" applyFill="0" applyAlignment="0" applyProtection="0"/>
    <xf numFmtId="0" fontId="15" fillId="11" borderId="0" applyNumberFormat="0" applyBorder="0" applyAlignment="0" applyProtection="0"/>
    <xf numFmtId="0" fontId="16" fillId="12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0"/>
    <xf numFmtId="0" fontId="1" fillId="0" borderId="0"/>
    <xf numFmtId="171" fontId="23" fillId="0" borderId="0" applyFont="0">
      <alignment horizontal="left"/>
    </xf>
    <xf numFmtId="0" fontId="1" fillId="4" borderId="6" applyNumberFormat="0" applyFont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9" fontId="1" fillId="0" borderId="0" applyFont="0" applyFill="0" applyBorder="0" applyAlignment="0" applyProtection="0"/>
  </cellStyleXfs>
  <cellXfs count="706">
    <xf numFmtId="0" fontId="0" fillId="0" borderId="0" xfId="0"/>
    <xf numFmtId="0" fontId="3" fillId="18" borderId="0" xfId="0" applyFont="1" applyFill="1" applyAlignment="1" applyProtection="1">
      <alignment vertical="center"/>
      <protection hidden="1"/>
    </xf>
    <xf numFmtId="0" fontId="5" fillId="18" borderId="0" xfId="0" applyFont="1" applyFill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7" fillId="18" borderId="0" xfId="0" applyFont="1" applyFill="1" applyAlignment="1" applyProtection="1">
      <alignment vertical="center"/>
      <protection hidden="1"/>
    </xf>
    <xf numFmtId="0" fontId="2" fillId="18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hidden="1"/>
    </xf>
    <xf numFmtId="49" fontId="5" fillId="0" borderId="0" xfId="0" quotePrefix="1" applyNumberFormat="1" applyFont="1" applyAlignment="1" applyProtection="1">
      <alignment vertical="center"/>
      <protection hidden="1"/>
    </xf>
    <xf numFmtId="164" fontId="3" fillId="18" borderId="0" xfId="0" applyNumberFormat="1" applyFont="1" applyFill="1" applyAlignment="1" applyProtection="1">
      <alignment vertical="center"/>
      <protection hidden="1"/>
    </xf>
    <xf numFmtId="168" fontId="3" fillId="18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3" fillId="18" borderId="0" xfId="0" applyFont="1" applyFill="1" applyAlignment="1" applyProtection="1">
      <alignment vertical="center"/>
      <protection locked="0"/>
    </xf>
    <xf numFmtId="10" fontId="3" fillId="18" borderId="0" xfId="0" applyNumberFormat="1" applyFont="1" applyFill="1" applyAlignment="1" applyProtection="1">
      <alignment vertical="center"/>
      <protection hidden="1"/>
    </xf>
    <xf numFmtId="49" fontId="2" fillId="19" borderId="0" xfId="0" applyNumberFormat="1" applyFont="1" applyFill="1" applyAlignment="1" applyProtection="1">
      <alignment horizontal="center" vertical="center" wrapText="1"/>
      <protection locked="0"/>
    </xf>
    <xf numFmtId="49" fontId="2" fillId="19" borderId="0" xfId="0" applyNumberFormat="1" applyFont="1" applyFill="1" applyAlignment="1" applyProtection="1">
      <alignment horizontal="centerContinuous" vertical="center"/>
      <protection locked="0"/>
    </xf>
    <xf numFmtId="49" fontId="2" fillId="19" borderId="0" xfId="0" applyNumberFormat="1" applyFont="1" applyFill="1" applyAlignment="1" applyProtection="1">
      <alignment horizontal="centerContinuous" vertical="center" wrapText="1"/>
      <protection locked="0"/>
    </xf>
    <xf numFmtId="49" fontId="2" fillId="19" borderId="0" xfId="0" applyNumberFormat="1" applyFont="1" applyFill="1" applyAlignment="1" applyProtection="1">
      <alignment vertical="center"/>
      <protection locked="0"/>
    </xf>
    <xf numFmtId="49" fontId="2" fillId="19" borderId="0" xfId="0" applyNumberFormat="1" applyFont="1" applyFill="1" applyAlignment="1" applyProtection="1">
      <alignment horizontal="left" vertical="center"/>
      <protection locked="0"/>
    </xf>
    <xf numFmtId="49" fontId="2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right" vertical="center"/>
      <protection locked="0"/>
    </xf>
    <xf numFmtId="49" fontId="3" fillId="19" borderId="0" xfId="0" applyNumberFormat="1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horizontal="left" vertical="center"/>
      <protection locked="0"/>
    </xf>
    <xf numFmtId="49" fontId="3" fillId="19" borderId="0" xfId="0" applyNumberFormat="1" applyFont="1" applyFill="1" applyAlignment="1" applyProtection="1">
      <alignment horizontal="right" vertical="center"/>
      <protection locked="0"/>
    </xf>
    <xf numFmtId="168" fontId="9" fillId="19" borderId="0" xfId="0" applyNumberFormat="1" applyFont="1" applyFill="1" applyAlignment="1" applyProtection="1">
      <alignment horizontal="right" vertical="center"/>
      <protection locked="0"/>
    </xf>
    <xf numFmtId="49" fontId="4" fillId="19" borderId="0" xfId="0" applyNumberFormat="1" applyFont="1" applyFill="1" applyAlignment="1" applyProtection="1">
      <alignment horizontal="left" vertical="center"/>
      <protection locked="0"/>
    </xf>
    <xf numFmtId="49" fontId="6" fillId="19" borderId="0" xfId="0" applyNumberFormat="1" applyFont="1" applyFill="1" applyAlignment="1" applyProtection="1">
      <alignment horizontal="center" vertical="center" textRotation="90" shrinkToFit="1"/>
      <protection locked="0"/>
    </xf>
    <xf numFmtId="0" fontId="0" fillId="19" borderId="0" xfId="0" applyFill="1" applyAlignment="1" applyProtection="1">
      <alignment horizontal="center" vertical="center" textRotation="90" shrinkToFit="1"/>
      <protection locked="0"/>
    </xf>
    <xf numFmtId="168" fontId="3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centerContinuous" vertical="center"/>
      <protection locked="0"/>
    </xf>
    <xf numFmtId="49" fontId="4" fillId="19" borderId="0" xfId="0" applyNumberFormat="1" applyFont="1" applyFill="1" applyAlignment="1" applyProtection="1">
      <alignment horizontal="centerContinuous" vertical="center"/>
      <protection locked="0"/>
    </xf>
    <xf numFmtId="167" fontId="9" fillId="19" borderId="0" xfId="0" applyNumberFormat="1" applyFont="1" applyFill="1" applyAlignment="1" applyProtection="1">
      <alignment horizontal="right" vertical="center"/>
      <protection locked="0"/>
    </xf>
    <xf numFmtId="166" fontId="9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vertical="center"/>
      <protection hidden="1"/>
    </xf>
    <xf numFmtId="49" fontId="7" fillId="19" borderId="0" xfId="0" applyNumberFormat="1" applyFont="1" applyFill="1" applyAlignment="1" applyProtection="1">
      <alignment vertical="center"/>
      <protection hidden="1"/>
    </xf>
    <xf numFmtId="49" fontId="8" fillId="19" borderId="0" xfId="0" applyNumberFormat="1" applyFont="1" applyFill="1" applyAlignment="1" applyProtection="1">
      <alignment horizontal="right" vertical="center"/>
      <protection locked="0"/>
    </xf>
    <xf numFmtId="0" fontId="2" fillId="19" borderId="0" xfId="0" applyFont="1" applyFill="1" applyAlignment="1">
      <alignment horizontal="center"/>
    </xf>
    <xf numFmtId="0" fontId="3" fillId="19" borderId="0" xfId="0" applyFont="1" applyFill="1" applyAlignment="1" applyProtection="1">
      <alignment vertical="center"/>
      <protection hidden="1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 applyAlignment="1">
      <alignment horizontal="center"/>
    </xf>
    <xf numFmtId="0" fontId="2" fillId="19" borderId="12" xfId="0" applyFont="1" applyFill="1" applyBorder="1"/>
    <xf numFmtId="172" fontId="3" fillId="19" borderId="13" xfId="0" applyNumberFormat="1" applyFont="1" applyFill="1" applyBorder="1"/>
    <xf numFmtId="0" fontId="2" fillId="20" borderId="0" xfId="0" applyFont="1" applyFill="1" applyAlignment="1" applyProtection="1">
      <alignment horizontal="right"/>
      <protection hidden="1"/>
    </xf>
    <xf numFmtId="0" fontId="2" fillId="20" borderId="0" xfId="0" applyFont="1" applyFill="1" applyAlignment="1" applyProtection="1">
      <alignment horizontal="right" vertical="center"/>
      <protection hidden="1"/>
    </xf>
    <xf numFmtId="0" fontId="30" fillId="20" borderId="0" xfId="0" applyFont="1" applyFill="1" applyAlignment="1" applyProtection="1">
      <alignment horizontal="centerContinuous" vertical="center"/>
      <protection locked="0"/>
    </xf>
    <xf numFmtId="0" fontId="31" fillId="20" borderId="0" xfId="0" applyFont="1" applyFill="1" applyAlignment="1" applyProtection="1">
      <alignment horizontal="centerContinuous" vertical="center"/>
      <protection hidden="1"/>
    </xf>
    <xf numFmtId="0" fontId="2" fillId="20" borderId="0" xfId="0" applyFont="1" applyFill="1" applyAlignment="1" applyProtection="1">
      <alignment horizontal="centerContinuous" vertical="center"/>
      <protection hidden="1"/>
    </xf>
    <xf numFmtId="0" fontId="31" fillId="20" borderId="0" xfId="0" applyFont="1" applyFill="1" applyAlignment="1" applyProtection="1">
      <alignment horizontal="centerContinuous" vertical="top"/>
      <protection hidden="1"/>
    </xf>
    <xf numFmtId="0" fontId="2" fillId="20" borderId="0" xfId="0" applyFont="1" applyFill="1" applyAlignment="1" applyProtection="1">
      <alignment horizontal="centerContinuous" vertical="top"/>
      <protection hidden="1"/>
    </xf>
    <xf numFmtId="0" fontId="33" fillId="20" borderId="0" xfId="0" applyFont="1" applyFill="1" applyAlignment="1" applyProtection="1">
      <alignment horizontal="right" vertical="center"/>
      <protection hidden="1"/>
    </xf>
    <xf numFmtId="0" fontId="34" fillId="20" borderId="0" xfId="0" applyFont="1" applyFill="1" applyAlignment="1" applyProtection="1">
      <alignment vertical="center"/>
      <protection hidden="1"/>
    </xf>
    <xf numFmtId="0" fontId="33" fillId="20" borderId="14" xfId="0" applyFont="1" applyFill="1" applyBorder="1" applyAlignment="1" applyProtection="1">
      <alignment horizontal="right" vertical="center" wrapText="1"/>
      <protection hidden="1"/>
    </xf>
    <xf numFmtId="0" fontId="2" fillId="20" borderId="0" xfId="0" applyFont="1" applyFill="1" applyAlignment="1" applyProtection="1">
      <alignment horizontal="right" vertical="center" wrapText="1"/>
      <protection hidden="1"/>
    </xf>
    <xf numFmtId="0" fontId="33" fillId="20" borderId="0" xfId="0" applyFont="1" applyFill="1" applyAlignment="1" applyProtection="1">
      <alignment horizontal="center" vertical="center"/>
      <protection hidden="1"/>
    </xf>
    <xf numFmtId="0" fontId="33" fillId="20" borderId="0" xfId="0" applyFont="1" applyFill="1" applyAlignment="1" applyProtection="1">
      <alignment horizontal="left" vertical="center"/>
      <protection hidden="1"/>
    </xf>
    <xf numFmtId="0" fontId="34" fillId="20" borderId="0" xfId="0" applyFont="1" applyFill="1" applyAlignment="1" applyProtection="1">
      <alignment vertical="center"/>
      <protection locked="0"/>
    </xf>
    <xf numFmtId="0" fontId="33" fillId="20" borderId="0" xfId="0" applyFont="1" applyFill="1" applyProtection="1">
      <protection hidden="1"/>
    </xf>
    <xf numFmtId="0" fontId="2" fillId="20" borderId="0" xfId="0" applyFont="1" applyFill="1" applyProtection="1"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 vertical="center" wrapText="1"/>
      <protection hidden="1"/>
    </xf>
    <xf numFmtId="0" fontId="36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/>
      <protection hidden="1"/>
    </xf>
    <xf numFmtId="0" fontId="3" fillId="18" borderId="0" xfId="0" applyFont="1" applyFill="1" applyAlignment="1" applyProtection="1">
      <alignment horizontal="center" vertical="center"/>
      <protection hidden="1"/>
    </xf>
    <xf numFmtId="0" fontId="5" fillId="0" borderId="0" xfId="0" quotePrefix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/>
      <protection hidden="1"/>
    </xf>
    <xf numFmtId="0" fontId="3" fillId="0" borderId="15" xfId="0" applyFont="1" applyBorder="1" applyAlignment="1" applyProtection="1">
      <alignment vertical="center"/>
      <protection locked="0"/>
    </xf>
    <xf numFmtId="49" fontId="3" fillId="0" borderId="15" xfId="0" applyNumberFormat="1" applyFont="1" applyBorder="1" applyAlignment="1" applyProtection="1">
      <alignment vertical="center"/>
      <protection hidden="1"/>
    </xf>
    <xf numFmtId="49" fontId="7" fillId="0" borderId="15" xfId="0" applyNumberFormat="1" applyFont="1" applyBorder="1" applyAlignment="1" applyProtection="1">
      <alignment vertical="center"/>
      <protection hidden="1"/>
    </xf>
    <xf numFmtId="49" fontId="8" fillId="0" borderId="15" xfId="0" applyNumberFormat="1" applyFont="1" applyBorder="1" applyAlignment="1" applyProtection="1">
      <alignment horizontal="right" vertical="center"/>
      <protection locked="0"/>
    </xf>
    <xf numFmtId="0" fontId="3" fillId="18" borderId="16" xfId="0" applyFont="1" applyFill="1" applyBorder="1" applyAlignment="1" applyProtection="1">
      <alignment vertical="center"/>
      <protection hidden="1"/>
    </xf>
    <xf numFmtId="0" fontId="3" fillId="18" borderId="17" xfId="0" applyFont="1" applyFill="1" applyBorder="1" applyAlignment="1" applyProtection="1">
      <alignment vertical="center"/>
      <protection hidden="1"/>
    </xf>
    <xf numFmtId="49" fontId="2" fillId="21" borderId="17" xfId="0" applyNumberFormat="1" applyFont="1" applyFill="1" applyBorder="1" applyAlignment="1" applyProtection="1">
      <alignment horizontal="center" vertical="center" wrapText="1"/>
      <protection locked="0"/>
    </xf>
    <xf numFmtId="0" fontId="38" fillId="21" borderId="18" xfId="0" applyFont="1" applyFill="1" applyBorder="1" applyAlignment="1" applyProtection="1">
      <alignment horizontal="center" vertical="top"/>
      <protection locked="0"/>
    </xf>
    <xf numFmtId="0" fontId="38" fillId="21" borderId="19" xfId="0" applyFont="1" applyFill="1" applyBorder="1" applyAlignment="1" applyProtection="1">
      <alignment horizontal="center" vertical="top"/>
      <protection locked="0"/>
    </xf>
    <xf numFmtId="49" fontId="2" fillId="21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2" xfId="0" applyNumberFormat="1" applyFont="1" applyFill="1" applyBorder="1" applyAlignment="1" applyProtection="1">
      <alignment horizontal="left" vertical="center"/>
      <protection locked="0"/>
    </xf>
    <xf numFmtId="49" fontId="2" fillId="21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6" xfId="0" applyFont="1" applyFill="1" applyBorder="1" applyAlignment="1" applyProtection="1">
      <alignment vertical="center"/>
      <protection locked="0"/>
    </xf>
    <xf numFmtId="49" fontId="3" fillId="21" borderId="17" xfId="0" applyNumberFormat="1" applyFont="1" applyFill="1" applyBorder="1" applyAlignment="1" applyProtection="1">
      <alignment vertical="center"/>
      <protection locked="0"/>
    </xf>
    <xf numFmtId="49" fontId="3" fillId="21" borderId="28" xfId="0" applyNumberFormat="1" applyFont="1" applyFill="1" applyBorder="1" applyAlignment="1" applyProtection="1">
      <alignment horizontal="left" vertical="center"/>
      <protection locked="0"/>
    </xf>
    <xf numFmtId="49" fontId="3" fillId="21" borderId="28" xfId="0" applyNumberFormat="1" applyFont="1" applyFill="1" applyBorder="1" applyAlignment="1" applyProtection="1">
      <alignment horizontal="right" vertical="center"/>
      <protection locked="0"/>
    </xf>
    <xf numFmtId="49" fontId="3" fillId="21" borderId="29" xfId="0" applyNumberFormat="1" applyFont="1" applyFill="1" applyBorder="1" applyAlignment="1" applyProtection="1">
      <alignment horizontal="left" vertical="center"/>
      <protection locked="0"/>
    </xf>
    <xf numFmtId="49" fontId="3" fillId="21" borderId="32" xfId="0" applyNumberFormat="1" applyFont="1" applyFill="1" applyBorder="1" applyAlignment="1" applyProtection="1">
      <alignment horizontal="left" vertical="center"/>
      <protection locked="0"/>
    </xf>
    <xf numFmtId="49" fontId="3" fillId="21" borderId="32" xfId="0" applyNumberFormat="1" applyFont="1" applyFill="1" applyBorder="1" applyAlignment="1" applyProtection="1">
      <alignment horizontal="right" vertical="center"/>
      <protection locked="0"/>
    </xf>
    <xf numFmtId="49" fontId="3" fillId="21" borderId="33" xfId="0" applyNumberFormat="1" applyFont="1" applyFill="1" applyBorder="1" applyAlignment="1" applyProtection="1">
      <alignment horizontal="left" vertical="center"/>
      <protection locked="0"/>
    </xf>
    <xf numFmtId="165" fontId="9" fillId="22" borderId="34" xfId="0" applyNumberFormat="1" applyFont="1" applyFill="1" applyBorder="1" applyAlignment="1" applyProtection="1">
      <alignment horizontal="right" vertical="center"/>
      <protection locked="0"/>
    </xf>
    <xf numFmtId="165" fontId="9" fillId="22" borderId="35" xfId="0" applyNumberFormat="1" applyFont="1" applyFill="1" applyBorder="1" applyAlignment="1" applyProtection="1">
      <alignment horizontal="right" vertical="center"/>
      <protection locked="0"/>
    </xf>
    <xf numFmtId="165" fontId="9" fillId="22" borderId="36" xfId="0" applyNumberFormat="1" applyFont="1" applyFill="1" applyBorder="1" applyAlignment="1" applyProtection="1">
      <alignment horizontal="right" vertical="center"/>
      <protection locked="0"/>
    </xf>
    <xf numFmtId="165" fontId="9" fillId="22" borderId="37" xfId="0" applyNumberFormat="1" applyFont="1" applyFill="1" applyBorder="1" applyAlignment="1" applyProtection="1">
      <alignment horizontal="right" vertical="center"/>
      <protection locked="0"/>
    </xf>
    <xf numFmtId="49" fontId="3" fillId="21" borderId="38" xfId="0" applyNumberFormat="1" applyFont="1" applyFill="1" applyBorder="1" applyAlignment="1" applyProtection="1">
      <alignment horizontal="left" vertical="center"/>
      <protection locked="0"/>
    </xf>
    <xf numFmtId="49" fontId="3" fillId="21" borderId="38" xfId="0" applyNumberFormat="1" applyFont="1" applyFill="1" applyBorder="1" applyAlignment="1" applyProtection="1">
      <alignment horizontal="right" vertical="center"/>
      <protection locked="0"/>
    </xf>
    <xf numFmtId="49" fontId="3" fillId="21" borderId="39" xfId="0" applyNumberFormat="1" applyFont="1" applyFill="1" applyBorder="1" applyAlignment="1" applyProtection="1">
      <alignment horizontal="left" vertical="center"/>
      <protection locked="0"/>
    </xf>
    <xf numFmtId="49" fontId="3" fillId="21" borderId="42" xfId="0" applyNumberFormat="1" applyFont="1" applyFill="1" applyBorder="1" applyAlignment="1" applyProtection="1">
      <alignment vertical="center"/>
      <protection locked="0"/>
    </xf>
    <xf numFmtId="49" fontId="2" fillId="21" borderId="43" xfId="0" applyNumberFormat="1" applyFont="1" applyFill="1" applyBorder="1" applyAlignment="1" applyProtection="1">
      <alignment horizontal="left" vertical="center"/>
      <protection locked="0"/>
    </xf>
    <xf numFmtId="49" fontId="3" fillId="21" borderId="43" xfId="0" applyNumberFormat="1" applyFont="1" applyFill="1" applyBorder="1" applyAlignment="1" applyProtection="1">
      <alignment horizontal="left" vertical="center"/>
      <protection locked="0"/>
    </xf>
    <xf numFmtId="49" fontId="3" fillId="21" borderId="43" xfId="0" applyNumberFormat="1" applyFont="1" applyFill="1" applyBorder="1" applyAlignment="1" applyProtection="1">
      <alignment horizontal="right" vertical="center"/>
      <protection locked="0"/>
    </xf>
    <xf numFmtId="49" fontId="3" fillId="21" borderId="44" xfId="0" applyNumberFormat="1" applyFont="1" applyFill="1" applyBorder="1" applyAlignment="1" applyProtection="1">
      <alignment horizontal="left" vertical="center"/>
      <protection locked="0"/>
    </xf>
    <xf numFmtId="165" fontId="2" fillId="22" borderId="45" xfId="0" applyNumberFormat="1" applyFont="1" applyFill="1" applyBorder="1" applyAlignment="1" applyProtection="1">
      <alignment horizontal="right" vertical="center"/>
      <protection locked="0"/>
    </xf>
    <xf numFmtId="165" fontId="2" fillId="22" borderId="48" xfId="0" applyNumberFormat="1" applyFont="1" applyFill="1" applyBorder="1" applyAlignment="1" applyProtection="1">
      <alignment horizontal="right" vertical="center"/>
      <protection locked="0"/>
    </xf>
    <xf numFmtId="0" fontId="10" fillId="0" borderId="49" xfId="0" applyFont="1" applyBorder="1" applyProtection="1">
      <protection hidden="1"/>
    </xf>
    <xf numFmtId="0" fontId="11" fillId="0" borderId="49" xfId="0" applyFont="1" applyBorder="1" applyProtection="1">
      <protection hidden="1"/>
    </xf>
    <xf numFmtId="0" fontId="11" fillId="0" borderId="49" xfId="0" applyFont="1" applyBorder="1" applyAlignment="1" applyProtection="1">
      <alignment horizontal="right"/>
      <protection locked="0"/>
    </xf>
    <xf numFmtId="0" fontId="43" fillId="0" borderId="0" xfId="0" applyFont="1" applyAlignment="1" applyProtection="1">
      <alignment horizontal="center" vertical="top"/>
      <protection locked="0"/>
    </xf>
    <xf numFmtId="49" fontId="2" fillId="21" borderId="50" xfId="0" applyNumberFormat="1" applyFont="1" applyFill="1" applyBorder="1" applyAlignment="1" applyProtection="1">
      <alignment vertical="center"/>
      <protection locked="0"/>
    </xf>
    <xf numFmtId="49" fontId="2" fillId="21" borderId="0" xfId="0" applyNumberFormat="1" applyFont="1" applyFill="1" applyAlignment="1" applyProtection="1">
      <alignment horizontal="left" vertical="center"/>
      <protection locked="0"/>
    </xf>
    <xf numFmtId="49" fontId="2" fillId="21" borderId="0" xfId="0" applyNumberFormat="1" applyFont="1" applyFill="1" applyAlignment="1" applyProtection="1">
      <alignment horizontal="right" vertical="center"/>
      <protection locked="0"/>
    </xf>
    <xf numFmtId="49" fontId="2" fillId="21" borderId="51" xfId="0" applyNumberFormat="1" applyFont="1" applyFill="1" applyBorder="1" applyAlignment="1" applyProtection="1">
      <alignment horizontal="left" vertical="center"/>
      <protection locked="0"/>
    </xf>
    <xf numFmtId="165" fontId="4" fillId="22" borderId="52" xfId="0" applyNumberFormat="1" applyFont="1" applyFill="1" applyBorder="1" applyAlignment="1" applyProtection="1">
      <alignment horizontal="right" vertical="center"/>
      <protection locked="0"/>
    </xf>
    <xf numFmtId="165" fontId="4" fillId="22" borderId="55" xfId="0" applyNumberFormat="1" applyFont="1" applyFill="1" applyBorder="1" applyAlignment="1" applyProtection="1">
      <alignment horizontal="right" vertical="center"/>
      <protection locked="0"/>
    </xf>
    <xf numFmtId="165" fontId="4" fillId="22" borderId="56" xfId="0" applyNumberFormat="1" applyFont="1" applyFill="1" applyBorder="1" applyAlignment="1" applyProtection="1">
      <alignment horizontal="right" vertical="center"/>
      <protection locked="0"/>
    </xf>
    <xf numFmtId="49" fontId="3" fillId="21" borderId="57" xfId="0" applyNumberFormat="1" applyFont="1" applyFill="1" applyBorder="1" applyAlignment="1" applyProtection="1">
      <alignment vertical="center"/>
      <protection locked="0"/>
    </xf>
    <xf numFmtId="49" fontId="3" fillId="21" borderId="58" xfId="0" applyNumberFormat="1" applyFont="1" applyFill="1" applyBorder="1" applyAlignment="1" applyProtection="1">
      <alignment horizontal="left" vertical="center"/>
      <protection locked="0"/>
    </xf>
    <xf numFmtId="49" fontId="3" fillId="21" borderId="59" xfId="0" applyNumberFormat="1" applyFont="1" applyFill="1" applyBorder="1" applyAlignment="1" applyProtection="1">
      <alignment horizontal="left" vertical="center"/>
      <protection locked="0"/>
    </xf>
    <xf numFmtId="49" fontId="3" fillId="21" borderId="59" xfId="0" applyNumberFormat="1" applyFont="1" applyFill="1" applyBorder="1" applyAlignment="1" applyProtection="1">
      <alignment horizontal="right" vertical="center"/>
      <protection locked="0"/>
    </xf>
    <xf numFmtId="49" fontId="3" fillId="21" borderId="60" xfId="0" applyNumberFormat="1" applyFont="1" applyFill="1" applyBorder="1" applyAlignment="1" applyProtection="1">
      <alignment horizontal="left" vertical="center"/>
      <protection locked="0"/>
    </xf>
    <xf numFmtId="165" fontId="9" fillId="22" borderId="61" xfId="0" applyNumberFormat="1" applyFont="1" applyFill="1" applyBorder="1" applyAlignment="1" applyProtection="1">
      <alignment horizontal="right" vertical="center"/>
      <protection locked="0"/>
    </xf>
    <xf numFmtId="165" fontId="9" fillId="22" borderId="62" xfId="0" applyNumberFormat="1" applyFont="1" applyFill="1" applyBorder="1" applyAlignment="1" applyProtection="1">
      <alignment horizontal="right" vertical="center"/>
      <protection locked="0"/>
    </xf>
    <xf numFmtId="165" fontId="9" fillId="22" borderId="63" xfId="0" applyNumberFormat="1" applyFont="1" applyFill="1" applyBorder="1" applyAlignment="1" applyProtection="1">
      <alignment horizontal="right" vertical="center"/>
      <protection locked="0"/>
    </xf>
    <xf numFmtId="165" fontId="9" fillId="22" borderId="64" xfId="0" applyNumberFormat="1" applyFont="1" applyFill="1" applyBorder="1" applyAlignment="1" applyProtection="1">
      <alignment horizontal="right" vertical="center"/>
      <protection locked="0"/>
    </xf>
    <xf numFmtId="165" fontId="9" fillId="22" borderId="58" xfId="0" applyNumberFormat="1" applyFont="1" applyFill="1" applyBorder="1" applyAlignment="1" applyProtection="1">
      <alignment horizontal="right" vertical="center"/>
      <protection locked="0"/>
    </xf>
    <xf numFmtId="49" fontId="3" fillId="21" borderId="65" xfId="0" applyNumberFormat="1" applyFont="1" applyFill="1" applyBorder="1" applyAlignment="1" applyProtection="1">
      <alignment horizontal="left" vertical="center"/>
      <protection locked="0"/>
    </xf>
    <xf numFmtId="165" fontId="9" fillId="22" borderId="65" xfId="0" applyNumberFormat="1" applyFont="1" applyFill="1" applyBorder="1" applyAlignment="1" applyProtection="1">
      <alignment horizontal="right" vertical="center"/>
      <protection locked="0"/>
    </xf>
    <xf numFmtId="165" fontId="3" fillId="22" borderId="34" xfId="0" applyNumberFormat="1" applyFont="1" applyFill="1" applyBorder="1" applyAlignment="1" applyProtection="1">
      <alignment horizontal="right" vertical="center"/>
      <protection locked="0"/>
    </xf>
    <xf numFmtId="165" fontId="3" fillId="22" borderId="37" xfId="0" applyNumberFormat="1" applyFont="1" applyFill="1" applyBorder="1" applyAlignment="1" applyProtection="1">
      <alignment horizontal="right" vertical="center"/>
      <protection locked="0"/>
    </xf>
    <xf numFmtId="49" fontId="3" fillId="21" borderId="50" xfId="0" applyNumberFormat="1" applyFont="1" applyFill="1" applyBorder="1" applyAlignment="1" applyProtection="1">
      <alignment vertical="center"/>
      <protection locked="0"/>
    </xf>
    <xf numFmtId="49" fontId="3" fillId="21" borderId="66" xfId="0" applyNumberFormat="1" applyFont="1" applyFill="1" applyBorder="1" applyAlignment="1" applyProtection="1">
      <alignment horizontal="left" vertical="center"/>
      <protection locked="0"/>
    </xf>
    <xf numFmtId="49" fontId="3" fillId="21" borderId="67" xfId="0" applyNumberFormat="1" applyFont="1" applyFill="1" applyBorder="1" applyAlignment="1" applyProtection="1">
      <alignment horizontal="left" vertical="center"/>
      <protection locked="0"/>
    </xf>
    <xf numFmtId="49" fontId="3" fillId="21" borderId="67" xfId="0" applyNumberFormat="1" applyFont="1" applyFill="1" applyBorder="1" applyAlignment="1" applyProtection="1">
      <alignment horizontal="right" vertical="center"/>
      <protection locked="0"/>
    </xf>
    <xf numFmtId="49" fontId="3" fillId="21" borderId="68" xfId="0" applyNumberFormat="1" applyFont="1" applyFill="1" applyBorder="1" applyAlignment="1" applyProtection="1">
      <alignment horizontal="left" vertical="center"/>
      <protection locked="0"/>
    </xf>
    <xf numFmtId="165" fontId="9" fillId="22" borderId="69" xfId="0" applyNumberFormat="1" applyFont="1" applyFill="1" applyBorder="1" applyAlignment="1" applyProtection="1">
      <alignment horizontal="right" vertical="center"/>
      <protection locked="0"/>
    </xf>
    <xf numFmtId="165" fontId="9" fillId="22" borderId="70" xfId="0" applyNumberFormat="1" applyFont="1" applyFill="1" applyBorder="1" applyAlignment="1" applyProtection="1">
      <alignment horizontal="right" vertical="center"/>
      <protection locked="0"/>
    </xf>
    <xf numFmtId="165" fontId="9" fillId="22" borderId="71" xfId="0" applyNumberFormat="1" applyFont="1" applyFill="1" applyBorder="1" applyAlignment="1" applyProtection="1">
      <alignment horizontal="right" vertical="center"/>
      <protection locked="0"/>
    </xf>
    <xf numFmtId="165" fontId="9" fillId="22" borderId="72" xfId="0" applyNumberFormat="1" applyFont="1" applyFill="1" applyBorder="1" applyAlignment="1" applyProtection="1">
      <alignment horizontal="right" vertical="center"/>
      <protection locked="0"/>
    </xf>
    <xf numFmtId="165" fontId="9" fillId="22" borderId="66" xfId="0" applyNumberFormat="1" applyFont="1" applyFill="1" applyBorder="1" applyAlignment="1" applyProtection="1">
      <alignment horizontal="right" vertical="center"/>
      <protection locked="0"/>
    </xf>
    <xf numFmtId="49" fontId="3" fillId="21" borderId="73" xfId="0" applyNumberFormat="1" applyFont="1" applyFill="1" applyBorder="1" applyAlignment="1" applyProtection="1">
      <alignment vertical="center"/>
      <protection locked="0"/>
    </xf>
    <xf numFmtId="49" fontId="2" fillId="21" borderId="15" xfId="0" applyNumberFormat="1" applyFont="1" applyFill="1" applyBorder="1" applyAlignment="1" applyProtection="1">
      <alignment horizontal="left" vertical="center"/>
      <protection locked="0"/>
    </xf>
    <xf numFmtId="49" fontId="3" fillId="21" borderId="15" xfId="0" applyNumberFormat="1" applyFont="1" applyFill="1" applyBorder="1" applyAlignment="1" applyProtection="1">
      <alignment horizontal="left" vertical="center"/>
      <protection locked="0"/>
    </xf>
    <xf numFmtId="49" fontId="3" fillId="21" borderId="15" xfId="0" applyNumberFormat="1" applyFont="1" applyFill="1" applyBorder="1" applyAlignment="1" applyProtection="1">
      <alignment horizontal="right" vertical="center"/>
      <protection locked="0"/>
    </xf>
    <xf numFmtId="49" fontId="3" fillId="21" borderId="74" xfId="0" applyNumberFormat="1" applyFont="1" applyFill="1" applyBorder="1" applyAlignment="1" applyProtection="1">
      <alignment horizontal="left" vertical="center"/>
      <protection locked="0"/>
    </xf>
    <xf numFmtId="165" fontId="2" fillId="22" borderId="75" xfId="0" applyNumberFormat="1" applyFont="1" applyFill="1" applyBorder="1" applyAlignment="1" applyProtection="1">
      <alignment horizontal="right" vertical="center"/>
      <protection locked="0"/>
    </xf>
    <xf numFmtId="165" fontId="2" fillId="22" borderId="76" xfId="0" applyNumberFormat="1" applyFont="1" applyFill="1" applyBorder="1" applyAlignment="1" applyProtection="1">
      <alignment horizontal="right" vertical="center"/>
      <protection locked="0"/>
    </xf>
    <xf numFmtId="49" fontId="2" fillId="21" borderId="77" xfId="0" applyNumberFormat="1" applyFont="1" applyFill="1" applyBorder="1" applyAlignment="1" applyProtection="1">
      <alignment horizontal="centerContinuous" vertical="center"/>
      <protection locked="0"/>
    </xf>
    <xf numFmtId="0" fontId="44" fillId="21" borderId="78" xfId="0" applyFont="1" applyFill="1" applyBorder="1" applyAlignment="1" applyProtection="1">
      <alignment horizontal="centerContinuous" vertical="center"/>
      <protection locked="0"/>
    </xf>
    <xf numFmtId="0" fontId="45" fillId="21" borderId="78" xfId="0" applyFont="1" applyFill="1" applyBorder="1" applyAlignment="1" applyProtection="1">
      <alignment horizontal="centerContinuous" vertical="center"/>
      <protection locked="0"/>
    </xf>
    <xf numFmtId="0" fontId="45" fillId="21" borderId="79" xfId="0" applyFont="1" applyFill="1" applyBorder="1" applyAlignment="1" applyProtection="1">
      <alignment horizontal="centerContinuous" vertical="center"/>
      <protection locked="0"/>
    </xf>
    <xf numFmtId="0" fontId="45" fillId="21" borderId="80" xfId="0" applyFont="1" applyFill="1" applyBorder="1" applyAlignment="1" applyProtection="1">
      <alignment horizontal="centerContinuous" vertical="center"/>
      <protection locked="0"/>
    </xf>
    <xf numFmtId="0" fontId="45" fillId="21" borderId="81" xfId="0" applyFont="1" applyFill="1" applyBorder="1" applyAlignment="1" applyProtection="1">
      <alignment horizontal="centerContinuous" vertical="center"/>
      <protection locked="0"/>
    </xf>
    <xf numFmtId="49" fontId="2" fillId="21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83" xfId="0" applyNumberFormat="1" applyFont="1" applyFill="1" applyBorder="1" applyAlignment="1" applyProtection="1">
      <alignment horizontal="left" vertical="center"/>
      <protection locked="0"/>
    </xf>
    <xf numFmtId="49" fontId="2" fillId="21" borderId="83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84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85" xfId="0" applyNumberFormat="1" applyFont="1" applyFill="1" applyBorder="1" applyAlignment="1" applyProtection="1">
      <alignment horizontal="right" vertical="center"/>
      <protection locked="0"/>
    </xf>
    <xf numFmtId="0" fontId="38" fillId="21" borderId="87" xfId="0" applyFont="1" applyFill="1" applyBorder="1" applyAlignment="1" applyProtection="1">
      <alignment horizontal="center" vertical="top"/>
      <protection locked="0"/>
    </xf>
    <xf numFmtId="49" fontId="2" fillId="21" borderId="88" xfId="0" applyNumberFormat="1" applyFont="1" applyFill="1" applyBorder="1" applyAlignment="1" applyProtection="1">
      <alignment horizontal="left" vertical="center"/>
      <protection locked="0"/>
    </xf>
    <xf numFmtId="49" fontId="2" fillId="21" borderId="8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89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90" xfId="0" applyNumberFormat="1" applyFont="1" applyFill="1" applyBorder="1" applyAlignment="1" applyProtection="1">
      <alignment horizontal="right" vertical="top"/>
      <protection locked="0"/>
    </xf>
    <xf numFmtId="165" fontId="4" fillId="22" borderId="94" xfId="0" applyNumberFormat="1" applyFont="1" applyFill="1" applyBorder="1" applyAlignment="1" applyProtection="1">
      <alignment horizontal="right" vertical="center"/>
      <protection locked="0"/>
    </xf>
    <xf numFmtId="49" fontId="2" fillId="21" borderId="82" xfId="0" applyNumberFormat="1" applyFont="1" applyFill="1" applyBorder="1" applyAlignment="1" applyProtection="1">
      <alignment vertical="center"/>
      <protection locked="0"/>
    </xf>
    <xf numFmtId="165" fontId="3" fillId="22" borderId="65" xfId="0" applyNumberFormat="1" applyFont="1" applyFill="1" applyBorder="1" applyAlignment="1" applyProtection="1">
      <alignment horizontal="right" vertical="center"/>
      <protection locked="0"/>
    </xf>
    <xf numFmtId="165" fontId="2" fillId="22" borderId="95" xfId="0" applyNumberFormat="1" applyFont="1" applyFill="1" applyBorder="1" applyAlignment="1" applyProtection="1">
      <alignment horizontal="right" vertical="center"/>
      <protection locked="0"/>
    </xf>
    <xf numFmtId="0" fontId="45" fillId="21" borderId="96" xfId="0" applyFont="1" applyFill="1" applyBorder="1" applyAlignment="1" applyProtection="1">
      <alignment horizontal="centerContinuous" vertical="center"/>
      <protection locked="0"/>
    </xf>
    <xf numFmtId="0" fontId="45" fillId="21" borderId="97" xfId="0" applyFont="1" applyFill="1" applyBorder="1" applyAlignment="1" applyProtection="1">
      <alignment horizontal="centerContinuous" vertical="center"/>
      <protection locked="0"/>
    </xf>
    <xf numFmtId="49" fontId="2" fillId="21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74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95" xfId="0" applyNumberFormat="1" applyFont="1" applyFill="1" applyBorder="1" applyAlignment="1" applyProtection="1">
      <alignment horizontal="right" vertical="top"/>
      <protection locked="0"/>
    </xf>
    <xf numFmtId="49" fontId="2" fillId="21" borderId="98" xfId="0" applyNumberFormat="1" applyFont="1" applyFill="1" applyBorder="1" applyAlignment="1" applyProtection="1">
      <alignment vertical="center"/>
      <protection locked="0"/>
    </xf>
    <xf numFmtId="49" fontId="2" fillId="21" borderId="99" xfId="0" applyNumberFormat="1" applyFont="1" applyFill="1" applyBorder="1" applyAlignment="1" applyProtection="1">
      <alignment horizontal="left" vertical="center"/>
      <protection locked="0"/>
    </xf>
    <xf numFmtId="49" fontId="2" fillId="21" borderId="99" xfId="0" applyNumberFormat="1" applyFont="1" applyFill="1" applyBorder="1" applyAlignment="1" applyProtection="1">
      <alignment horizontal="right" vertical="center"/>
      <protection locked="0"/>
    </xf>
    <xf numFmtId="49" fontId="2" fillId="21" borderId="100" xfId="0" applyNumberFormat="1" applyFont="1" applyFill="1" applyBorder="1" applyAlignment="1" applyProtection="1">
      <alignment horizontal="left" vertical="center"/>
      <protection locked="0"/>
    </xf>
    <xf numFmtId="167" fontId="4" fillId="22" borderId="101" xfId="0" applyNumberFormat="1" applyFont="1" applyFill="1" applyBorder="1" applyAlignment="1" applyProtection="1">
      <alignment horizontal="right" vertical="center"/>
      <protection locked="0"/>
    </xf>
    <xf numFmtId="167" fontId="9" fillId="22" borderId="63" xfId="0" applyNumberFormat="1" applyFont="1" applyFill="1" applyBorder="1" applyAlignment="1" applyProtection="1">
      <alignment horizontal="right" vertical="center"/>
      <protection locked="0"/>
    </xf>
    <xf numFmtId="167" fontId="3" fillId="22" borderId="61" xfId="0" applyNumberFormat="1" applyFont="1" applyFill="1" applyBorder="1" applyAlignment="1" applyProtection="1">
      <alignment horizontal="right" vertical="center"/>
      <protection locked="0"/>
    </xf>
    <xf numFmtId="167" fontId="9" fillId="22" borderId="36" xfId="0" applyNumberFormat="1" applyFont="1" applyFill="1" applyBorder="1" applyAlignment="1" applyProtection="1">
      <alignment horizontal="right" vertical="center"/>
      <protection locked="0"/>
    </xf>
    <xf numFmtId="167" fontId="3" fillId="22" borderId="34" xfId="0" applyNumberFormat="1" applyFont="1" applyFill="1" applyBorder="1" applyAlignment="1" applyProtection="1">
      <alignment horizontal="right" vertical="center"/>
      <protection locked="0"/>
    </xf>
    <xf numFmtId="167" fontId="3" fillId="22" borderId="69" xfId="0" applyNumberFormat="1" applyFont="1" applyFill="1" applyBorder="1" applyAlignment="1" applyProtection="1">
      <alignment horizontal="right" vertical="center"/>
      <protection locked="0"/>
    </xf>
    <xf numFmtId="49" fontId="4" fillId="21" borderId="73" xfId="0" applyNumberFormat="1" applyFont="1" applyFill="1" applyBorder="1" applyAlignment="1" applyProtection="1">
      <alignment vertical="center"/>
      <protection locked="0"/>
    </xf>
    <xf numFmtId="49" fontId="4" fillId="21" borderId="15" xfId="0" applyNumberFormat="1" applyFont="1" applyFill="1" applyBorder="1" applyAlignment="1" applyProtection="1">
      <alignment horizontal="left" vertical="center"/>
      <protection locked="0"/>
    </xf>
    <xf numFmtId="49" fontId="4" fillId="21" borderId="15" xfId="0" applyNumberFormat="1" applyFont="1" applyFill="1" applyBorder="1" applyAlignment="1" applyProtection="1">
      <alignment horizontal="right" vertical="center"/>
      <protection locked="0"/>
    </xf>
    <xf numFmtId="49" fontId="4" fillId="21" borderId="74" xfId="0" applyNumberFormat="1" applyFont="1" applyFill="1" applyBorder="1" applyAlignment="1" applyProtection="1">
      <alignment horizontal="left" vertical="center"/>
      <protection locked="0"/>
    </xf>
    <xf numFmtId="167" fontId="4" fillId="22" borderId="75" xfId="0" applyNumberFormat="1" applyFont="1" applyFill="1" applyBorder="1" applyAlignment="1" applyProtection="1">
      <alignment horizontal="right" vertical="center"/>
      <protection locked="0"/>
    </xf>
    <xf numFmtId="167" fontId="4" fillId="22" borderId="95" xfId="0" applyNumberFormat="1" applyFont="1" applyFill="1" applyBorder="1" applyAlignment="1" applyProtection="1">
      <alignment horizontal="right" vertical="center"/>
      <protection locked="0"/>
    </xf>
    <xf numFmtId="0" fontId="38" fillId="21" borderId="102" xfId="0" applyFont="1" applyFill="1" applyBorder="1" applyAlignment="1" applyProtection="1">
      <alignment horizontal="center" vertical="top"/>
      <protection locked="0"/>
    </xf>
    <xf numFmtId="0" fontId="38" fillId="21" borderId="0" xfId="0" applyFont="1" applyFill="1" applyAlignment="1" applyProtection="1">
      <alignment horizontal="center" vertical="top"/>
      <protection locked="0"/>
    </xf>
    <xf numFmtId="0" fontId="38" fillId="21" borderId="53" xfId="0" applyFont="1" applyFill="1" applyBorder="1" applyAlignment="1" applyProtection="1">
      <alignment horizontal="center" vertical="top"/>
      <protection locked="0"/>
    </xf>
    <xf numFmtId="49" fontId="9" fillId="21" borderId="21" xfId="0" applyNumberFormat="1" applyFont="1" applyFill="1" applyBorder="1" applyAlignment="1" applyProtection="1">
      <alignment vertical="center"/>
      <protection locked="0"/>
    </xf>
    <xf numFmtId="49" fontId="9" fillId="21" borderId="22" xfId="0" applyNumberFormat="1" applyFont="1" applyFill="1" applyBorder="1" applyAlignment="1" applyProtection="1">
      <alignment horizontal="left" vertical="center"/>
      <protection locked="0"/>
    </xf>
    <xf numFmtId="49" fontId="9" fillId="21" borderId="22" xfId="0" applyNumberFormat="1" applyFont="1" applyFill="1" applyBorder="1" applyAlignment="1" applyProtection="1">
      <alignment horizontal="right" vertical="center"/>
      <protection locked="0"/>
    </xf>
    <xf numFmtId="49" fontId="9" fillId="21" borderId="23" xfId="0" applyNumberFormat="1" applyFont="1" applyFill="1" applyBorder="1" applyAlignment="1" applyProtection="1">
      <alignment horizontal="left" vertical="center"/>
      <protection locked="0"/>
    </xf>
    <xf numFmtId="167" fontId="9" fillId="22" borderId="27" xfId="0" applyNumberFormat="1" applyFont="1" applyFill="1" applyBorder="1" applyAlignment="1" applyProtection="1">
      <alignment horizontal="right" vertical="center"/>
      <protection locked="0"/>
    </xf>
    <xf numFmtId="167" fontId="9" fillId="22" borderId="103" xfId="0" applyNumberFormat="1" applyFont="1" applyFill="1" applyBorder="1" applyAlignment="1" applyProtection="1">
      <alignment horizontal="right" vertical="center"/>
      <protection locked="0"/>
    </xf>
    <xf numFmtId="167" fontId="9" fillId="22" borderId="25" xfId="0" applyNumberFormat="1" applyFont="1" applyFill="1" applyBorder="1" applyAlignment="1" applyProtection="1">
      <alignment horizontal="right" vertical="center"/>
      <protection locked="0"/>
    </xf>
    <xf numFmtId="167" fontId="9" fillId="22" borderId="22" xfId="0" applyNumberFormat="1" applyFont="1" applyFill="1" applyBorder="1" applyAlignment="1" applyProtection="1">
      <alignment horizontal="right" vertical="center"/>
      <protection locked="0"/>
    </xf>
    <xf numFmtId="49" fontId="9" fillId="21" borderId="104" xfId="0" applyNumberFormat="1" applyFont="1" applyFill="1" applyBorder="1" applyAlignment="1" applyProtection="1">
      <alignment vertical="center"/>
      <protection locked="0"/>
    </xf>
    <xf numFmtId="49" fontId="9" fillId="21" borderId="59" xfId="0" applyNumberFormat="1" applyFont="1" applyFill="1" applyBorder="1" applyAlignment="1" applyProtection="1">
      <alignment horizontal="left" vertical="center"/>
      <protection locked="0"/>
    </xf>
    <xf numFmtId="49" fontId="9" fillId="21" borderId="59" xfId="0" applyNumberFormat="1" applyFont="1" applyFill="1" applyBorder="1" applyAlignment="1" applyProtection="1">
      <alignment horizontal="right" vertical="center"/>
      <protection locked="0"/>
    </xf>
    <xf numFmtId="49" fontId="9" fillId="21" borderId="60" xfId="0" applyNumberFormat="1" applyFont="1" applyFill="1" applyBorder="1" applyAlignment="1" applyProtection="1">
      <alignment horizontal="left" vertical="center"/>
      <protection locked="0"/>
    </xf>
    <xf numFmtId="167" fontId="9" fillId="22" borderId="61" xfId="0" applyNumberFormat="1" applyFont="1" applyFill="1" applyBorder="1" applyAlignment="1" applyProtection="1">
      <alignment horizontal="right" vertical="center"/>
      <protection locked="0"/>
    </xf>
    <xf numFmtId="167" fontId="9" fillId="22" borderId="58" xfId="0" applyNumberFormat="1" applyFont="1" applyFill="1" applyBorder="1" applyAlignment="1" applyProtection="1">
      <alignment horizontal="right" vertical="center"/>
      <protection locked="0"/>
    </xf>
    <xf numFmtId="167" fontId="9" fillId="22" borderId="59" xfId="0" applyNumberFormat="1" applyFont="1" applyFill="1" applyBorder="1" applyAlignment="1" applyProtection="1">
      <alignment horizontal="right" vertical="center"/>
      <protection locked="0"/>
    </xf>
    <xf numFmtId="49" fontId="9" fillId="21" borderId="105" xfId="0" applyNumberFormat="1" applyFont="1" applyFill="1" applyBorder="1" applyAlignment="1" applyProtection="1">
      <alignment vertical="center"/>
      <protection locked="0"/>
    </xf>
    <xf numFmtId="49" fontId="9" fillId="21" borderId="106" xfId="0" applyNumberFormat="1" applyFont="1" applyFill="1" applyBorder="1" applyAlignment="1" applyProtection="1">
      <alignment horizontal="left" vertical="center"/>
      <protection locked="0"/>
    </xf>
    <xf numFmtId="49" fontId="9" fillId="21" borderId="106" xfId="0" applyNumberFormat="1" applyFont="1" applyFill="1" applyBorder="1" applyAlignment="1" applyProtection="1">
      <alignment horizontal="right" vertical="center"/>
      <protection locked="0"/>
    </xf>
    <xf numFmtId="49" fontId="9" fillId="21" borderId="107" xfId="0" applyNumberFormat="1" applyFont="1" applyFill="1" applyBorder="1" applyAlignment="1" applyProtection="1">
      <alignment horizontal="left" vertical="center"/>
      <protection locked="0"/>
    </xf>
    <xf numFmtId="166" fontId="9" fillId="22" borderId="108" xfId="0" applyNumberFormat="1" applyFont="1" applyFill="1" applyBorder="1" applyAlignment="1" applyProtection="1">
      <alignment horizontal="right" vertical="center"/>
      <protection locked="0"/>
    </xf>
    <xf numFmtId="166" fontId="9" fillId="22" borderId="109" xfId="0" applyNumberFormat="1" applyFont="1" applyFill="1" applyBorder="1" applyAlignment="1" applyProtection="1">
      <alignment horizontal="right" vertical="center"/>
      <protection locked="0"/>
    </xf>
    <xf numFmtId="166" fontId="9" fillId="22" borderId="110" xfId="0" applyNumberFormat="1" applyFont="1" applyFill="1" applyBorder="1" applyAlignment="1" applyProtection="1">
      <alignment horizontal="right" vertical="center"/>
      <protection locked="0"/>
    </xf>
    <xf numFmtId="167" fontId="9" fillId="22" borderId="108" xfId="0" applyNumberFormat="1" applyFont="1" applyFill="1" applyBorder="1" applyAlignment="1" applyProtection="1">
      <alignment horizontal="right" vertical="center"/>
      <protection locked="0"/>
    </xf>
    <xf numFmtId="167" fontId="9" fillId="22" borderId="109" xfId="0" applyNumberFormat="1" applyFont="1" applyFill="1" applyBorder="1" applyAlignment="1" applyProtection="1">
      <alignment horizontal="right" vertical="center"/>
      <protection locked="0"/>
    </xf>
    <xf numFmtId="167" fontId="9" fillId="22" borderId="110" xfId="0" applyNumberFormat="1" applyFont="1" applyFill="1" applyBorder="1" applyAlignment="1" applyProtection="1">
      <alignment horizontal="right" vertical="center"/>
      <protection locked="0"/>
    </xf>
    <xf numFmtId="167" fontId="9" fillId="22" borderId="106" xfId="0" applyNumberFormat="1" applyFont="1" applyFill="1" applyBorder="1" applyAlignment="1" applyProtection="1">
      <alignment horizontal="right" vertical="center"/>
      <protection locked="0"/>
    </xf>
    <xf numFmtId="49" fontId="2" fillId="21" borderId="78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9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8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0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11" xfId="0" applyNumberFormat="1" applyFont="1" applyFill="1" applyBorder="1" applyAlignment="1" applyProtection="1">
      <alignment horizontal="centerContinuous" vertical="center"/>
      <protection locked="0"/>
    </xf>
    <xf numFmtId="49" fontId="3" fillId="21" borderId="82" xfId="0" applyNumberFormat="1" applyFont="1" applyFill="1" applyBorder="1" applyAlignment="1" applyProtection="1">
      <alignment vertical="center"/>
      <protection locked="0"/>
    </xf>
    <xf numFmtId="49" fontId="3" fillId="21" borderId="84" xfId="0" applyNumberFormat="1" applyFont="1" applyFill="1" applyBorder="1" applyAlignment="1" applyProtection="1">
      <alignment horizontal="left" vertical="center"/>
      <protection locked="0"/>
    </xf>
    <xf numFmtId="167" fontId="9" fillId="22" borderId="85" xfId="0" applyNumberFormat="1" applyFont="1" applyFill="1" applyBorder="1" applyAlignment="1" applyProtection="1">
      <alignment horizontal="right" vertical="center"/>
      <protection locked="0"/>
    </xf>
    <xf numFmtId="167" fontId="9" fillId="22" borderId="112" xfId="0" applyNumberFormat="1" applyFont="1" applyFill="1" applyBorder="1" applyAlignment="1" applyProtection="1">
      <alignment horizontal="right" vertical="center"/>
      <protection locked="0"/>
    </xf>
    <xf numFmtId="167" fontId="9" fillId="22" borderId="86" xfId="0" applyNumberFormat="1" applyFont="1" applyFill="1" applyBorder="1" applyAlignment="1" applyProtection="1">
      <alignment horizontal="right" vertical="center"/>
      <protection locked="0"/>
    </xf>
    <xf numFmtId="167" fontId="9" fillId="22" borderId="83" xfId="0" applyNumberFormat="1" applyFont="1" applyFill="1" applyBorder="1" applyAlignment="1" applyProtection="1">
      <alignment horizontal="right" vertical="center"/>
      <protection locked="0"/>
    </xf>
    <xf numFmtId="166" fontId="9" fillId="22" borderId="45" xfId="0" applyNumberFormat="1" applyFont="1" applyFill="1" applyBorder="1" applyAlignment="1" applyProtection="1">
      <alignment horizontal="right" vertical="center"/>
      <protection locked="0"/>
    </xf>
    <xf numFmtId="166" fontId="9" fillId="22" borderId="113" xfId="0" applyNumberFormat="1" applyFont="1" applyFill="1" applyBorder="1" applyAlignment="1" applyProtection="1">
      <alignment horizontal="right" vertical="center"/>
      <protection locked="0"/>
    </xf>
    <xf numFmtId="166" fontId="9" fillId="22" borderId="47" xfId="0" applyNumberFormat="1" applyFont="1" applyFill="1" applyBorder="1" applyAlignment="1" applyProtection="1">
      <alignment horizontal="right" vertical="center"/>
      <protection locked="0"/>
    </xf>
    <xf numFmtId="166" fontId="9" fillId="22" borderId="43" xfId="0" applyNumberFormat="1" applyFont="1" applyFill="1" applyBorder="1" applyAlignment="1" applyProtection="1">
      <alignment horizontal="right" vertical="center"/>
      <protection locked="0"/>
    </xf>
    <xf numFmtId="0" fontId="38" fillId="21" borderId="52" xfId="0" applyFont="1" applyFill="1" applyBorder="1" applyAlignment="1" applyProtection="1">
      <alignment horizontal="center" vertical="top"/>
      <protection locked="0"/>
    </xf>
    <xf numFmtId="0" fontId="38" fillId="21" borderId="56" xfId="0" applyFont="1" applyFill="1" applyBorder="1" applyAlignment="1" applyProtection="1">
      <alignment horizontal="center" vertical="top"/>
      <protection locked="0"/>
    </xf>
    <xf numFmtId="49" fontId="2" fillId="21" borderId="83" xfId="0" applyNumberFormat="1" applyFont="1" applyFill="1" applyBorder="1" applyAlignment="1" applyProtection="1">
      <alignment horizontal="right" vertical="center"/>
      <protection locked="0"/>
    </xf>
    <xf numFmtId="49" fontId="2" fillId="21" borderId="84" xfId="0" applyNumberFormat="1" applyFont="1" applyFill="1" applyBorder="1" applyAlignment="1" applyProtection="1">
      <alignment horizontal="left" vertical="center"/>
      <protection locked="0"/>
    </xf>
    <xf numFmtId="167" fontId="4" fillId="22" borderId="27" xfId="0" applyNumberFormat="1" applyFont="1" applyFill="1" applyBorder="1" applyAlignment="1" applyProtection="1">
      <alignment horizontal="right" vertical="center"/>
      <protection locked="0"/>
    </xf>
    <xf numFmtId="167" fontId="4" fillId="22" borderId="103" xfId="0" applyNumberFormat="1" applyFont="1" applyFill="1" applyBorder="1" applyAlignment="1" applyProtection="1">
      <alignment horizontal="right" vertical="center"/>
      <protection locked="0"/>
    </xf>
    <xf numFmtId="167" fontId="4" fillId="22" borderId="25" xfId="0" applyNumberFormat="1" applyFont="1" applyFill="1" applyBorder="1" applyAlignment="1" applyProtection="1">
      <alignment horizontal="right" vertical="center"/>
      <protection locked="0"/>
    </xf>
    <xf numFmtId="49" fontId="3" fillId="21" borderId="104" xfId="0" applyNumberFormat="1" applyFont="1" applyFill="1" applyBorder="1" applyAlignment="1" applyProtection="1">
      <alignment vertical="center"/>
      <protection locked="0"/>
    </xf>
    <xf numFmtId="167" fontId="9" fillId="22" borderId="47" xfId="0" applyNumberFormat="1" applyFont="1" applyFill="1" applyBorder="1" applyAlignment="1" applyProtection="1">
      <alignment horizontal="right" vertical="center"/>
      <protection locked="0"/>
    </xf>
    <xf numFmtId="167" fontId="9" fillId="22" borderId="45" xfId="0" applyNumberFormat="1" applyFont="1" applyFill="1" applyBorder="1" applyAlignment="1" applyProtection="1">
      <alignment horizontal="right" vertical="center"/>
      <protection locked="0"/>
    </xf>
    <xf numFmtId="170" fontId="3" fillId="18" borderId="0" xfId="0" applyNumberFormat="1" applyFont="1" applyFill="1" applyAlignment="1" applyProtection="1">
      <alignment vertical="center"/>
      <protection hidden="1"/>
    </xf>
    <xf numFmtId="0" fontId="38" fillId="21" borderId="54" xfId="0" applyFont="1" applyFill="1" applyBorder="1" applyAlignment="1" applyProtection="1">
      <alignment horizontal="center" vertical="top"/>
      <protection locked="0"/>
    </xf>
    <xf numFmtId="49" fontId="3" fillId="21" borderId="98" xfId="0" applyNumberFormat="1" applyFont="1" applyFill="1" applyBorder="1" applyAlignment="1" applyProtection="1">
      <alignment vertical="center"/>
      <protection locked="0"/>
    </xf>
    <xf numFmtId="49" fontId="3" fillId="21" borderId="114" xfId="0" applyNumberFormat="1" applyFont="1" applyFill="1" applyBorder="1" applyAlignment="1" applyProtection="1">
      <alignment horizontal="left" vertical="center"/>
      <protection locked="0"/>
    </xf>
    <xf numFmtId="49" fontId="3" fillId="21" borderId="114" xfId="0" applyNumberFormat="1" applyFont="1" applyFill="1" applyBorder="1" applyAlignment="1" applyProtection="1">
      <alignment horizontal="right" vertical="center"/>
      <protection locked="0"/>
    </xf>
    <xf numFmtId="49" fontId="3" fillId="21" borderId="115" xfId="0" applyNumberFormat="1" applyFont="1" applyFill="1" applyBorder="1" applyAlignment="1" applyProtection="1">
      <alignment horizontal="left" vertical="center"/>
      <protection locked="0"/>
    </xf>
    <xf numFmtId="167" fontId="9" fillId="22" borderId="116" xfId="0" applyNumberFormat="1" applyFont="1" applyFill="1" applyBorder="1" applyAlignment="1" applyProtection="1">
      <alignment horizontal="right" vertical="center"/>
      <protection locked="0"/>
    </xf>
    <xf numFmtId="167" fontId="9" fillId="22" borderId="117" xfId="0" applyNumberFormat="1" applyFont="1" applyFill="1" applyBorder="1" applyAlignment="1" applyProtection="1">
      <alignment horizontal="right" vertical="center"/>
      <protection locked="0"/>
    </xf>
    <xf numFmtId="167" fontId="9" fillId="22" borderId="118" xfId="0" applyNumberFormat="1" applyFont="1" applyFill="1" applyBorder="1" applyAlignment="1" applyProtection="1">
      <alignment horizontal="right" vertical="center"/>
      <protection locked="0"/>
    </xf>
    <xf numFmtId="169" fontId="3" fillId="18" borderId="0" xfId="0" applyNumberFormat="1" applyFont="1" applyFill="1" applyAlignment="1" applyProtection="1">
      <alignment vertical="center"/>
      <protection hidden="1"/>
    </xf>
    <xf numFmtId="167" fontId="9" fillId="22" borderId="34" xfId="0" applyNumberFormat="1" applyFont="1" applyFill="1" applyBorder="1" applyAlignment="1" applyProtection="1">
      <alignment horizontal="right" vertical="center"/>
      <protection locked="0"/>
    </xf>
    <xf numFmtId="167" fontId="9" fillId="22" borderId="65" xfId="0" applyNumberFormat="1" applyFont="1" applyFill="1" applyBorder="1" applyAlignment="1" applyProtection="1">
      <alignment horizontal="right" vertical="center"/>
      <protection locked="0"/>
    </xf>
    <xf numFmtId="167" fontId="9" fillId="22" borderId="119" xfId="29" applyNumberFormat="1" applyFont="1" applyFill="1" applyBorder="1" applyAlignment="1" applyProtection="1">
      <alignment horizontal="right" vertical="center"/>
      <protection locked="0"/>
    </xf>
    <xf numFmtId="167" fontId="9" fillId="22" borderId="120" xfId="29" applyNumberFormat="1" applyFont="1" applyFill="1" applyBorder="1" applyAlignment="1" applyProtection="1">
      <alignment horizontal="right" vertical="center"/>
      <protection locked="0"/>
    </xf>
    <xf numFmtId="167" fontId="9" fillId="22" borderId="121" xfId="29" applyNumberFormat="1" applyFont="1" applyFill="1" applyBorder="1" applyAlignment="1" applyProtection="1">
      <alignment horizontal="right" vertical="center"/>
      <protection locked="0"/>
    </xf>
    <xf numFmtId="167" fontId="3" fillId="18" borderId="0" xfId="0" applyNumberFormat="1" applyFont="1" applyFill="1" applyAlignment="1" applyProtection="1">
      <alignment vertical="center"/>
      <protection hidden="1"/>
    </xf>
    <xf numFmtId="49" fontId="2" fillId="21" borderId="122" xfId="0" applyNumberFormat="1" applyFont="1" applyFill="1" applyBorder="1" applyAlignment="1" applyProtection="1">
      <alignment vertical="center"/>
      <protection locked="0"/>
    </xf>
    <xf numFmtId="49" fontId="2" fillId="21" borderId="88" xfId="0" applyNumberFormat="1" applyFont="1" applyFill="1" applyBorder="1" applyAlignment="1" applyProtection="1">
      <alignment horizontal="right" vertical="center"/>
      <protection locked="0"/>
    </xf>
    <xf numFmtId="49" fontId="2" fillId="21" borderId="89" xfId="0" applyNumberFormat="1" applyFont="1" applyFill="1" applyBorder="1" applyAlignment="1" applyProtection="1">
      <alignment horizontal="left" vertical="center"/>
      <protection locked="0"/>
    </xf>
    <xf numFmtId="165" fontId="4" fillId="22" borderId="90" xfId="0" applyNumberFormat="1" applyFont="1" applyFill="1" applyBorder="1" applyAlignment="1" applyProtection="1">
      <alignment horizontal="right" vertical="center"/>
      <protection locked="0"/>
    </xf>
    <xf numFmtId="165" fontId="4" fillId="22" borderId="123" xfId="0" applyNumberFormat="1" applyFont="1" applyFill="1" applyBorder="1" applyAlignment="1" applyProtection="1">
      <alignment horizontal="right" vertical="center"/>
      <protection locked="0"/>
    </xf>
    <xf numFmtId="165" fontId="4" fillId="22" borderId="92" xfId="0" applyNumberFormat="1" applyFont="1" applyFill="1" applyBorder="1" applyAlignment="1" applyProtection="1">
      <alignment horizontal="right" vertical="center"/>
      <protection locked="0"/>
    </xf>
    <xf numFmtId="49" fontId="3" fillId="21" borderId="124" xfId="0" applyNumberFormat="1" applyFont="1" applyFill="1" applyBorder="1" applyAlignment="1" applyProtection="1">
      <alignment vertical="center"/>
      <protection locked="0"/>
    </xf>
    <xf numFmtId="165" fontId="9" fillId="22" borderId="125" xfId="0" applyNumberFormat="1" applyFont="1" applyFill="1" applyBorder="1" applyAlignment="1" applyProtection="1">
      <alignment horizontal="right" vertical="center"/>
      <protection locked="0"/>
    </xf>
    <xf numFmtId="165" fontId="9" fillId="22" borderId="126" xfId="0" applyNumberFormat="1" applyFont="1" applyFill="1" applyBorder="1" applyAlignment="1" applyProtection="1">
      <alignment horizontal="right" vertical="center"/>
      <protection locked="0"/>
    </xf>
    <xf numFmtId="165" fontId="9" fillId="22" borderId="127" xfId="0" applyNumberFormat="1" applyFont="1" applyFill="1" applyBorder="1" applyAlignment="1" applyProtection="1">
      <alignment horizontal="right" vertical="center"/>
      <protection locked="0"/>
    </xf>
    <xf numFmtId="49" fontId="3" fillId="21" borderId="128" xfId="0" applyNumberFormat="1" applyFont="1" applyFill="1" applyBorder="1" applyAlignment="1" applyProtection="1">
      <alignment vertical="center"/>
      <protection locked="0"/>
    </xf>
    <xf numFmtId="49" fontId="3" fillId="21" borderId="105" xfId="0" applyNumberFormat="1" applyFont="1" applyFill="1" applyBorder="1" applyAlignment="1" applyProtection="1">
      <alignment vertical="center"/>
      <protection locked="0"/>
    </xf>
    <xf numFmtId="49" fontId="3" fillId="21" borderId="106" xfId="0" applyNumberFormat="1" applyFont="1" applyFill="1" applyBorder="1" applyAlignment="1" applyProtection="1">
      <alignment horizontal="left" vertical="center"/>
      <protection locked="0"/>
    </xf>
    <xf numFmtId="49" fontId="3" fillId="21" borderId="106" xfId="0" applyNumberFormat="1" applyFont="1" applyFill="1" applyBorder="1" applyAlignment="1" applyProtection="1">
      <alignment horizontal="right" vertical="center"/>
      <protection locked="0"/>
    </xf>
    <xf numFmtId="49" fontId="3" fillId="21" borderId="107" xfId="0" applyNumberFormat="1" applyFont="1" applyFill="1" applyBorder="1" applyAlignment="1" applyProtection="1">
      <alignment horizontal="left" vertical="center"/>
      <protection locked="0"/>
    </xf>
    <xf numFmtId="165" fontId="9" fillId="22" borderId="108" xfId="0" applyNumberFormat="1" applyFont="1" applyFill="1" applyBorder="1" applyAlignment="1" applyProtection="1">
      <alignment horizontal="right" vertical="center"/>
      <protection locked="0"/>
    </xf>
    <xf numFmtId="165" fontId="9" fillId="22" borderId="24" xfId="0" applyNumberFormat="1" applyFont="1" applyFill="1" applyBorder="1" applyAlignment="1" applyProtection="1">
      <alignment horizontal="right" vertical="center"/>
      <protection locked="0"/>
    </xf>
    <xf numFmtId="165" fontId="9" fillId="22" borderId="110" xfId="0" applyNumberFormat="1" applyFont="1" applyFill="1" applyBorder="1" applyAlignment="1" applyProtection="1">
      <alignment horizontal="right" vertical="center"/>
      <protection locked="0"/>
    </xf>
    <xf numFmtId="49" fontId="3" fillId="21" borderId="129" xfId="0" applyNumberFormat="1" applyFont="1" applyFill="1" applyBorder="1" applyAlignment="1" applyProtection="1">
      <alignment vertical="center"/>
      <protection locked="0"/>
    </xf>
    <xf numFmtId="165" fontId="9" fillId="22" borderId="45" xfId="0" applyNumberFormat="1" applyFont="1" applyFill="1" applyBorder="1" applyAlignment="1" applyProtection="1">
      <alignment horizontal="right" vertical="center"/>
      <protection locked="0"/>
    </xf>
    <xf numFmtId="165" fontId="9" fillId="22" borderId="46" xfId="0" applyNumberFormat="1" applyFont="1" applyFill="1" applyBorder="1" applyAlignment="1" applyProtection="1">
      <alignment horizontal="right" vertical="center"/>
      <protection locked="0"/>
    </xf>
    <xf numFmtId="165" fontId="9" fillId="22" borderId="47" xfId="0" applyNumberFormat="1" applyFont="1" applyFill="1" applyBorder="1" applyAlignment="1" applyProtection="1">
      <alignment horizontal="right" vertical="center"/>
      <protection locked="0"/>
    </xf>
    <xf numFmtId="165" fontId="3" fillId="18" borderId="0" xfId="0" applyNumberFormat="1" applyFont="1" applyFill="1" applyAlignment="1" applyProtection="1">
      <alignment vertical="center"/>
      <protection hidden="1"/>
    </xf>
    <xf numFmtId="164" fontId="3" fillId="18" borderId="17" xfId="0" applyNumberFormat="1" applyFont="1" applyFill="1" applyBorder="1" applyAlignment="1" applyProtection="1">
      <alignment vertical="center"/>
      <protection hidden="1"/>
    </xf>
    <xf numFmtId="0" fontId="37" fillId="18" borderId="0" xfId="0" applyFont="1" applyFill="1" applyAlignment="1" applyProtection="1">
      <alignment vertical="center"/>
      <protection hidden="1"/>
    </xf>
    <xf numFmtId="0" fontId="38" fillId="21" borderId="55" xfId="0" applyFont="1" applyFill="1" applyBorder="1" applyAlignment="1" applyProtection="1">
      <alignment horizontal="center" vertical="top"/>
      <protection locked="0"/>
    </xf>
    <xf numFmtId="49" fontId="3" fillId="21" borderId="130" xfId="0" applyNumberFormat="1" applyFont="1" applyFill="1" applyBorder="1" applyAlignment="1" applyProtection="1">
      <alignment vertical="center"/>
      <protection locked="0"/>
    </xf>
    <xf numFmtId="49" fontId="3" fillId="21" borderId="131" xfId="0" applyNumberFormat="1" applyFont="1" applyFill="1" applyBorder="1" applyAlignment="1" applyProtection="1">
      <alignment horizontal="left" vertical="center"/>
      <protection locked="0"/>
    </xf>
    <xf numFmtId="49" fontId="3" fillId="21" borderId="131" xfId="0" applyNumberFormat="1" applyFont="1" applyFill="1" applyBorder="1" applyAlignment="1" applyProtection="1">
      <alignment horizontal="right" vertical="center"/>
      <protection locked="0"/>
    </xf>
    <xf numFmtId="49" fontId="3" fillId="21" borderId="132" xfId="0" applyNumberFormat="1" applyFont="1" applyFill="1" applyBorder="1" applyAlignment="1" applyProtection="1">
      <alignment horizontal="left" vertical="center"/>
      <protection locked="0"/>
    </xf>
    <xf numFmtId="168" fontId="9" fillId="22" borderId="116" xfId="0" applyNumberFormat="1" applyFont="1" applyFill="1" applyBorder="1" applyAlignment="1" applyProtection="1">
      <alignment horizontal="right" vertical="center"/>
      <protection locked="0"/>
    </xf>
    <xf numFmtId="168" fontId="9" fillId="22" borderId="117" xfId="0" applyNumberFormat="1" applyFont="1" applyFill="1" applyBorder="1" applyAlignment="1" applyProtection="1">
      <alignment horizontal="right" vertical="center"/>
      <protection locked="0"/>
    </xf>
    <xf numFmtId="168" fontId="9" fillId="22" borderId="118" xfId="0" applyNumberFormat="1" applyFont="1" applyFill="1" applyBorder="1" applyAlignment="1" applyProtection="1">
      <alignment horizontal="right" vertical="center"/>
      <protection locked="0"/>
    </xf>
    <xf numFmtId="168" fontId="9" fillId="22" borderId="133" xfId="0" applyNumberFormat="1" applyFont="1" applyFill="1" applyBorder="1" applyAlignment="1" applyProtection="1">
      <alignment horizontal="right" vertical="center"/>
      <protection locked="0"/>
    </xf>
    <xf numFmtId="168" fontId="9" fillId="22" borderId="69" xfId="0" applyNumberFormat="1" applyFont="1" applyFill="1" applyBorder="1" applyAlignment="1" applyProtection="1">
      <alignment horizontal="right" vertical="center"/>
      <protection locked="0"/>
    </xf>
    <xf numFmtId="168" fontId="9" fillId="22" borderId="66" xfId="0" applyNumberFormat="1" applyFont="1" applyFill="1" applyBorder="1" applyAlignment="1" applyProtection="1">
      <alignment horizontal="right" vertical="center"/>
      <protection locked="0"/>
    </xf>
    <xf numFmtId="168" fontId="9" fillId="22" borderId="71" xfId="0" applyNumberFormat="1" applyFont="1" applyFill="1" applyBorder="1" applyAlignment="1" applyProtection="1">
      <alignment horizontal="right" vertical="center"/>
      <protection locked="0"/>
    </xf>
    <xf numFmtId="168" fontId="9" fillId="22" borderId="72" xfId="0" applyNumberFormat="1" applyFont="1" applyFill="1" applyBorder="1" applyAlignment="1" applyProtection="1">
      <alignment horizontal="right" vertical="center"/>
      <protection locked="0"/>
    </xf>
    <xf numFmtId="0" fontId="0" fillId="21" borderId="60" xfId="0" applyFill="1" applyBorder="1" applyAlignment="1">
      <alignment horizontal="left" vertical="center"/>
    </xf>
    <xf numFmtId="168" fontId="9" fillId="22" borderId="61" xfId="0" applyNumberFormat="1" applyFont="1" applyFill="1" applyBorder="1" applyAlignment="1" applyProtection="1">
      <alignment horizontal="right" vertical="center"/>
      <protection locked="0"/>
    </xf>
    <xf numFmtId="168" fontId="9" fillId="22" borderId="58" xfId="0" applyNumberFormat="1" applyFont="1" applyFill="1" applyBorder="1" applyAlignment="1" applyProtection="1">
      <alignment horizontal="right" vertical="center"/>
      <protection locked="0"/>
    </xf>
    <xf numFmtId="168" fontId="9" fillId="22" borderId="63" xfId="0" applyNumberFormat="1" applyFont="1" applyFill="1" applyBorder="1" applyAlignment="1" applyProtection="1">
      <alignment horizontal="right" vertical="center"/>
      <protection locked="0"/>
    </xf>
    <xf numFmtId="168" fontId="9" fillId="22" borderId="64" xfId="0" applyNumberFormat="1" applyFont="1" applyFill="1" applyBorder="1" applyAlignment="1" applyProtection="1">
      <alignment horizontal="right" vertical="center"/>
      <protection locked="0"/>
    </xf>
    <xf numFmtId="49" fontId="3" fillId="21" borderId="67" xfId="0" applyNumberFormat="1" applyFont="1" applyFill="1" applyBorder="1" applyAlignment="1" applyProtection="1">
      <alignment horizontal="left" vertical="center" wrapText="1"/>
      <protection locked="0"/>
    </xf>
    <xf numFmtId="168" fontId="9" fillId="22" borderId="34" xfId="0" applyNumberFormat="1" applyFont="1" applyFill="1" applyBorder="1" applyAlignment="1" applyProtection="1">
      <alignment horizontal="right" vertical="center"/>
      <protection locked="0"/>
    </xf>
    <xf numFmtId="168" fontId="9" fillId="22" borderId="65" xfId="0" applyNumberFormat="1" applyFont="1" applyFill="1" applyBorder="1" applyAlignment="1" applyProtection="1">
      <alignment horizontal="right" vertical="center"/>
      <protection locked="0"/>
    </xf>
    <xf numFmtId="168" fontId="9" fillId="22" borderId="36" xfId="0" applyNumberFormat="1" applyFont="1" applyFill="1" applyBorder="1" applyAlignment="1" applyProtection="1">
      <alignment horizontal="right" vertical="center"/>
      <protection locked="0"/>
    </xf>
    <xf numFmtId="168" fontId="9" fillId="22" borderId="37" xfId="0" applyNumberFormat="1" applyFont="1" applyFill="1" applyBorder="1" applyAlignment="1" applyProtection="1">
      <alignment horizontal="right" vertical="center"/>
      <protection locked="0"/>
    </xf>
    <xf numFmtId="168" fontId="9" fillId="22" borderId="45" xfId="0" applyNumberFormat="1" applyFont="1" applyFill="1" applyBorder="1" applyAlignment="1" applyProtection="1">
      <alignment horizontal="right" vertical="center"/>
      <protection locked="0"/>
    </xf>
    <xf numFmtId="168" fontId="9" fillId="22" borderId="113" xfId="0" applyNumberFormat="1" applyFont="1" applyFill="1" applyBorder="1" applyAlignment="1" applyProtection="1">
      <alignment horizontal="right" vertical="center"/>
      <protection locked="0"/>
    </xf>
    <xf numFmtId="168" fontId="9" fillId="22" borderId="131" xfId="0" applyNumberFormat="1" applyFont="1" applyFill="1" applyBorder="1" applyAlignment="1" applyProtection="1">
      <alignment horizontal="right" vertical="center"/>
      <protection locked="0"/>
    </xf>
    <xf numFmtId="168" fontId="9" fillId="22" borderId="67" xfId="0" applyNumberFormat="1" applyFont="1" applyFill="1" applyBorder="1" applyAlignment="1" applyProtection="1">
      <alignment horizontal="right" vertical="center"/>
      <protection locked="0"/>
    </xf>
    <xf numFmtId="168" fontId="9" fillId="22" borderId="59" xfId="0" applyNumberFormat="1" applyFont="1" applyFill="1" applyBorder="1" applyAlignment="1" applyProtection="1">
      <alignment horizontal="right" vertical="center"/>
      <protection locked="0"/>
    </xf>
    <xf numFmtId="168" fontId="9" fillId="22" borderId="32" xfId="0" applyNumberFormat="1" applyFont="1" applyFill="1" applyBorder="1" applyAlignment="1" applyProtection="1">
      <alignment horizontal="right" vertical="center"/>
      <protection locked="0"/>
    </xf>
    <xf numFmtId="168" fontId="9" fillId="22" borderId="47" xfId="0" applyNumberFormat="1" applyFont="1" applyFill="1" applyBorder="1" applyAlignment="1" applyProtection="1">
      <alignment horizontal="right" vertical="center"/>
      <protection locked="0"/>
    </xf>
    <xf numFmtId="168" fontId="9" fillId="22" borderId="43" xfId="0" applyNumberFormat="1" applyFont="1" applyFill="1" applyBorder="1" applyAlignment="1" applyProtection="1">
      <alignment horizontal="right" vertical="center"/>
      <protection locked="0"/>
    </xf>
    <xf numFmtId="167" fontId="9" fillId="22" borderId="125" xfId="0" applyNumberFormat="1" applyFont="1" applyFill="1" applyBorder="1" applyAlignment="1" applyProtection="1">
      <alignment horizontal="right" vertical="center"/>
      <protection locked="0"/>
    </xf>
    <xf numFmtId="167" fontId="9" fillId="22" borderId="135" xfId="0" applyNumberFormat="1" applyFont="1" applyFill="1" applyBorder="1" applyAlignment="1" applyProtection="1">
      <alignment horizontal="right" vertical="center"/>
      <protection locked="0"/>
    </xf>
    <xf numFmtId="167" fontId="9" fillId="22" borderId="127" xfId="0" applyNumberFormat="1" applyFont="1" applyFill="1" applyBorder="1" applyAlignment="1" applyProtection="1">
      <alignment horizontal="right" vertical="center"/>
      <protection locked="0"/>
    </xf>
    <xf numFmtId="167" fontId="9" fillId="22" borderId="114" xfId="0" applyNumberFormat="1" applyFont="1" applyFill="1" applyBorder="1" applyAlignment="1" applyProtection="1">
      <alignment horizontal="right" vertical="center"/>
      <protection locked="0"/>
    </xf>
    <xf numFmtId="49" fontId="3" fillId="21" borderId="136" xfId="0" applyNumberFormat="1" applyFont="1" applyFill="1" applyBorder="1" applyAlignment="1" applyProtection="1">
      <alignment vertical="center"/>
      <protection locked="0"/>
    </xf>
    <xf numFmtId="166" fontId="9" fillId="22" borderId="119" xfId="0" applyNumberFormat="1" applyFont="1" applyFill="1" applyBorder="1" applyAlignment="1" applyProtection="1">
      <alignment horizontal="right" vertical="center"/>
      <protection locked="0"/>
    </xf>
    <xf numFmtId="166" fontId="9" fillId="22" borderId="120" xfId="0" applyNumberFormat="1" applyFont="1" applyFill="1" applyBorder="1" applyAlignment="1" applyProtection="1">
      <alignment horizontal="right" vertical="center"/>
      <protection locked="0"/>
    </xf>
    <xf numFmtId="166" fontId="9" fillId="22" borderId="121" xfId="0" applyNumberFormat="1" applyFont="1" applyFill="1" applyBorder="1" applyAlignment="1" applyProtection="1">
      <alignment horizontal="right" vertical="center"/>
      <protection locked="0"/>
    </xf>
    <xf numFmtId="166" fontId="9" fillId="22" borderId="137" xfId="0" applyNumberFormat="1" applyFont="1" applyFill="1" applyBorder="1" applyAlignment="1" applyProtection="1">
      <alignment horizontal="right" vertical="center"/>
      <protection locked="0"/>
    </xf>
    <xf numFmtId="165" fontId="4" fillId="22" borderId="27" xfId="0" applyNumberFormat="1" applyFont="1" applyFill="1" applyBorder="1" applyAlignment="1" applyProtection="1">
      <alignment horizontal="right" vertical="center"/>
      <protection locked="0"/>
    </xf>
    <xf numFmtId="165" fontId="9" fillId="22" borderId="11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49" fontId="2" fillId="21" borderId="122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88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59" xfId="0" applyNumberFormat="1" applyFont="1" applyFill="1" applyBorder="1" applyAlignment="1" applyProtection="1">
      <alignment horizontal="left" vertical="center"/>
      <protection locked="0"/>
    </xf>
    <xf numFmtId="49" fontId="2" fillId="21" borderId="105" xfId="0" applyNumberFormat="1" applyFont="1" applyFill="1" applyBorder="1" applyAlignment="1" applyProtection="1">
      <alignment vertical="center"/>
      <protection locked="0"/>
    </xf>
    <xf numFmtId="49" fontId="2" fillId="21" borderId="106" xfId="0" applyNumberFormat="1" applyFont="1" applyFill="1" applyBorder="1" applyAlignment="1" applyProtection="1">
      <alignment horizontal="left" vertical="center"/>
      <protection locked="0"/>
    </xf>
    <xf numFmtId="49" fontId="2" fillId="21" borderId="106" xfId="0" applyNumberFormat="1" applyFont="1" applyFill="1" applyBorder="1" applyAlignment="1" applyProtection="1">
      <alignment horizontal="right" vertical="center"/>
      <protection locked="0"/>
    </xf>
    <xf numFmtId="49" fontId="2" fillId="21" borderId="107" xfId="0" applyNumberFormat="1" applyFont="1" applyFill="1" applyBorder="1" applyAlignment="1" applyProtection="1">
      <alignment horizontal="left" vertical="center"/>
      <protection locked="0"/>
    </xf>
    <xf numFmtId="49" fontId="2" fillId="21" borderId="60" xfId="0" applyNumberFormat="1" applyFont="1" applyFill="1" applyBorder="1" applyAlignment="1" applyProtection="1">
      <alignment horizontal="left" vertical="center"/>
      <protection locked="0"/>
    </xf>
    <xf numFmtId="49" fontId="2" fillId="21" borderId="68" xfId="0" applyNumberFormat="1" applyFont="1" applyFill="1" applyBorder="1" applyAlignment="1" applyProtection="1">
      <alignment horizontal="left" vertical="center"/>
      <protection locked="0"/>
    </xf>
    <xf numFmtId="49" fontId="2" fillId="21" borderId="73" xfId="0" applyNumberFormat="1" applyFont="1" applyFill="1" applyBorder="1" applyAlignment="1" applyProtection="1">
      <alignment vertical="center"/>
      <protection locked="0"/>
    </xf>
    <xf numFmtId="49" fontId="2" fillId="21" borderId="43" xfId="0" applyNumberFormat="1" applyFont="1" applyFill="1" applyBorder="1" applyAlignment="1" applyProtection="1">
      <alignment horizontal="right" vertical="center"/>
      <protection locked="0"/>
    </xf>
    <xf numFmtId="49" fontId="2" fillId="21" borderId="4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47" fillId="0" borderId="0" xfId="0" applyFont="1"/>
    <xf numFmtId="49" fontId="2" fillId="21" borderId="88" xfId="0" applyNumberFormat="1" applyFont="1" applyFill="1" applyBorder="1" applyAlignment="1" applyProtection="1">
      <alignment horizontal="centerContinuous" vertical="center" wrapText="1"/>
      <protection locked="0"/>
    </xf>
    <xf numFmtId="49" fontId="2" fillId="21" borderId="73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5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24" xfId="0" applyNumberFormat="1" applyFont="1" applyFill="1" applyBorder="1" applyAlignment="1" applyProtection="1">
      <alignment vertical="center"/>
      <protection locked="0"/>
    </xf>
    <xf numFmtId="49" fontId="2" fillId="21" borderId="114" xfId="0" applyNumberFormat="1" applyFont="1" applyFill="1" applyBorder="1" applyAlignment="1" applyProtection="1">
      <alignment horizontal="left" vertical="center"/>
      <protection locked="0"/>
    </xf>
    <xf numFmtId="49" fontId="2" fillId="21" borderId="114" xfId="0" applyNumberFormat="1" applyFont="1" applyFill="1" applyBorder="1" applyAlignment="1" applyProtection="1">
      <alignment horizontal="right" vertical="center"/>
      <protection locked="0"/>
    </xf>
    <xf numFmtId="49" fontId="2" fillId="21" borderId="115" xfId="0" applyNumberFormat="1" applyFont="1" applyFill="1" applyBorder="1" applyAlignment="1" applyProtection="1">
      <alignment horizontal="left" vertical="center"/>
      <protection locked="0"/>
    </xf>
    <xf numFmtId="168" fontId="4" fillId="22" borderId="125" xfId="0" applyNumberFormat="1" applyFont="1" applyFill="1" applyBorder="1" applyAlignment="1" applyProtection="1">
      <alignment horizontal="right" vertical="center"/>
      <protection locked="0"/>
    </xf>
    <xf numFmtId="168" fontId="4" fillId="22" borderId="135" xfId="0" applyNumberFormat="1" applyFont="1" applyFill="1" applyBorder="1" applyAlignment="1" applyProtection="1">
      <alignment horizontal="right" vertical="center"/>
      <protection locked="0"/>
    </xf>
    <xf numFmtId="49" fontId="3" fillId="21" borderId="138" xfId="0" applyNumberFormat="1" applyFont="1" applyFill="1" applyBorder="1" applyAlignment="1" applyProtection="1">
      <alignment vertical="center"/>
      <protection locked="0"/>
    </xf>
    <xf numFmtId="49" fontId="3" fillId="21" borderId="137" xfId="0" applyNumberFormat="1" applyFont="1" applyFill="1" applyBorder="1" applyAlignment="1" applyProtection="1">
      <alignment horizontal="left" vertical="center"/>
      <protection locked="0"/>
    </xf>
    <xf numFmtId="49" fontId="3" fillId="21" borderId="137" xfId="0" applyNumberFormat="1" applyFont="1" applyFill="1" applyBorder="1" applyAlignment="1" applyProtection="1">
      <alignment horizontal="right" vertical="center"/>
      <protection locked="0"/>
    </xf>
    <xf numFmtId="49" fontId="3" fillId="21" borderId="139" xfId="0" applyNumberFormat="1" applyFont="1" applyFill="1" applyBorder="1" applyAlignment="1" applyProtection="1">
      <alignment horizontal="left" vertical="center"/>
      <protection locked="0"/>
    </xf>
    <xf numFmtId="168" fontId="9" fillId="22" borderId="119" xfId="0" applyNumberFormat="1" applyFont="1" applyFill="1" applyBorder="1" applyAlignment="1" applyProtection="1">
      <alignment horizontal="right" vertical="center"/>
      <protection locked="0"/>
    </xf>
    <xf numFmtId="168" fontId="9" fillId="22" borderId="120" xfId="0" applyNumberFormat="1" applyFont="1" applyFill="1" applyBorder="1" applyAlignment="1" applyProtection="1">
      <alignment horizontal="right" vertical="center"/>
      <protection locked="0"/>
    </xf>
    <xf numFmtId="168" fontId="4" fillId="22" borderId="108" xfId="0" applyNumberFormat="1" applyFont="1" applyFill="1" applyBorder="1" applyAlignment="1" applyProtection="1">
      <alignment horizontal="right" vertical="center"/>
      <protection locked="0"/>
    </xf>
    <xf numFmtId="168" fontId="4" fillId="22" borderId="109" xfId="0" applyNumberFormat="1" applyFont="1" applyFill="1" applyBorder="1" applyAlignment="1" applyProtection="1">
      <alignment horizontal="right" vertical="center"/>
      <protection locked="0"/>
    </xf>
    <xf numFmtId="168" fontId="3" fillId="22" borderId="61" xfId="0" applyNumberFormat="1" applyFont="1" applyFill="1" applyBorder="1" applyAlignment="1" applyProtection="1">
      <alignment horizontal="right" vertical="center"/>
      <protection locked="0"/>
    </xf>
    <xf numFmtId="168" fontId="3" fillId="22" borderId="58" xfId="0" applyNumberFormat="1" applyFont="1" applyFill="1" applyBorder="1" applyAlignment="1" applyProtection="1">
      <alignment horizontal="right" vertical="center"/>
      <protection locked="0"/>
    </xf>
    <xf numFmtId="168" fontId="3" fillId="22" borderId="69" xfId="0" applyNumberFormat="1" applyFont="1" applyFill="1" applyBorder="1" applyAlignment="1" applyProtection="1">
      <alignment horizontal="right" vertical="center"/>
      <protection locked="0"/>
    </xf>
    <xf numFmtId="168" fontId="3" fillId="22" borderId="66" xfId="0" applyNumberFormat="1" applyFont="1" applyFill="1" applyBorder="1" applyAlignment="1" applyProtection="1">
      <alignment horizontal="right" vertical="center"/>
      <protection locked="0"/>
    </xf>
    <xf numFmtId="49" fontId="2" fillId="21" borderId="42" xfId="0" applyNumberFormat="1" applyFont="1" applyFill="1" applyBorder="1" applyAlignment="1" applyProtection="1">
      <alignment vertical="center"/>
      <protection locked="0"/>
    </xf>
    <xf numFmtId="168" fontId="4" fillId="22" borderId="45" xfId="0" applyNumberFormat="1" applyFont="1" applyFill="1" applyBorder="1" applyAlignment="1" applyProtection="1">
      <alignment horizontal="right" vertical="center"/>
      <protection locked="0"/>
    </xf>
    <xf numFmtId="168" fontId="4" fillId="22" borderId="113" xfId="0" applyNumberFormat="1" applyFont="1" applyFill="1" applyBorder="1" applyAlignment="1" applyProtection="1">
      <alignment horizontal="right" vertical="center"/>
      <protection locked="0"/>
    </xf>
    <xf numFmtId="168" fontId="4" fillId="21" borderId="79" xfId="0" applyNumberFormat="1" applyFont="1" applyFill="1" applyBorder="1" applyAlignment="1" applyProtection="1">
      <alignment horizontal="centerContinuous" vertical="center"/>
      <protection locked="0"/>
    </xf>
    <xf numFmtId="0" fontId="41" fillId="0" borderId="0" xfId="0" applyFont="1"/>
    <xf numFmtId="0" fontId="4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right" vertical="center"/>
      <protection locked="0"/>
    </xf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19" borderId="140" xfId="0" applyFont="1" applyFill="1" applyBorder="1" applyAlignment="1">
      <alignment horizontal="left" vertical="center" wrapText="1"/>
    </xf>
    <xf numFmtId="0" fontId="2" fillId="19" borderId="141" xfId="0" applyFont="1" applyFill="1" applyBorder="1" applyAlignment="1">
      <alignment horizontal="center"/>
    </xf>
    <xf numFmtId="0" fontId="3" fillId="19" borderId="142" xfId="0" applyFont="1" applyFill="1" applyBorder="1" applyAlignment="1">
      <alignment horizontal="left"/>
    </xf>
    <xf numFmtId="0" fontId="3" fillId="19" borderId="143" xfId="0" applyFont="1" applyFill="1" applyBorder="1" applyAlignment="1">
      <alignment horizontal="left"/>
    </xf>
    <xf numFmtId="0" fontId="3" fillId="19" borderId="144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49" fillId="0" borderId="12" xfId="0" applyFont="1" applyBorder="1" applyAlignment="1">
      <alignment horizontal="left"/>
    </xf>
    <xf numFmtId="3" fontId="49" fillId="0" borderId="32" xfId="0" applyNumberFormat="1" applyFont="1" applyBorder="1" applyAlignment="1">
      <alignment horizontal="right"/>
    </xf>
    <xf numFmtId="0" fontId="49" fillId="0" borderId="142" xfId="0" applyFont="1" applyBorder="1" applyAlignment="1">
      <alignment horizontal="left"/>
    </xf>
    <xf numFmtId="3" fontId="49" fillId="0" borderId="146" xfId="0" applyNumberFormat="1" applyFont="1" applyBorder="1" applyAlignment="1">
      <alignment horizontal="right"/>
    </xf>
    <xf numFmtId="0" fontId="2" fillId="0" borderId="144" xfId="0" applyFont="1" applyBorder="1"/>
    <xf numFmtId="3" fontId="2" fillId="0" borderId="15" xfId="0" applyNumberFormat="1" applyFont="1" applyBorder="1"/>
    <xf numFmtId="0" fontId="38" fillId="19" borderId="0" xfId="0" applyFont="1" applyFill="1" applyAlignment="1" applyProtection="1">
      <alignment horizontal="center" vertical="top"/>
      <protection locked="0"/>
    </xf>
    <xf numFmtId="0" fontId="39" fillId="19" borderId="0" xfId="0" applyFont="1" applyFill="1" applyAlignment="1" applyProtection="1">
      <alignment horizontal="centerContinuous" vertical="center"/>
      <protection locked="0"/>
    </xf>
    <xf numFmtId="0" fontId="2" fillId="0" borderId="148" xfId="0" applyFont="1" applyBorder="1" applyAlignment="1">
      <alignment horizontal="center"/>
    </xf>
    <xf numFmtId="0" fontId="11" fillId="0" borderId="0" xfId="0" applyFont="1"/>
    <xf numFmtId="0" fontId="43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7" fontId="4" fillId="22" borderId="85" xfId="0" applyNumberFormat="1" applyFont="1" applyFill="1" applyBorder="1" applyAlignment="1" applyProtection="1">
      <alignment horizontal="right" vertical="center"/>
      <protection locked="0"/>
    </xf>
    <xf numFmtId="170" fontId="4" fillId="19" borderId="0" xfId="0" applyNumberFormat="1" applyFont="1" applyFill="1" applyAlignment="1" applyProtection="1">
      <alignment horizontal="right" vertical="center"/>
      <protection locked="0"/>
    </xf>
    <xf numFmtId="164" fontId="9" fillId="19" borderId="0" xfId="0" applyNumberFormat="1" applyFont="1" applyFill="1" applyAlignment="1" applyProtection="1">
      <alignment horizontal="right" vertical="center"/>
      <protection locked="0"/>
    </xf>
    <xf numFmtId="164" fontId="3" fillId="19" borderId="141" xfId="0" applyNumberFormat="1" applyFont="1" applyFill="1" applyBorder="1" applyAlignment="1">
      <alignment horizontal="right" vertical="justify"/>
    </xf>
    <xf numFmtId="167" fontId="9" fillId="22" borderId="113" xfId="0" applyNumberFormat="1" applyFont="1" applyFill="1" applyBorder="1" applyAlignment="1" applyProtection="1">
      <alignment horizontal="right" vertical="center"/>
      <protection locked="0"/>
    </xf>
    <xf numFmtId="165" fontId="9" fillId="22" borderId="59" xfId="0" applyNumberFormat="1" applyFont="1" applyFill="1" applyBorder="1" applyAlignment="1" applyProtection="1">
      <alignment horizontal="right" vertical="center"/>
      <protection locked="0"/>
    </xf>
    <xf numFmtId="49" fontId="2" fillId="21" borderId="90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1" xfId="0" applyNumberFormat="1" applyFont="1" applyFill="1" applyBorder="1" applyAlignment="1" applyProtection="1">
      <alignment horizontal="centerContinuous" vertical="center"/>
      <protection locked="0"/>
    </xf>
    <xf numFmtId="168" fontId="3" fillId="22" borderId="47" xfId="0" applyNumberFormat="1" applyFont="1" applyFill="1" applyBorder="1" applyAlignment="1" applyProtection="1">
      <alignment horizontal="right" vertical="center"/>
      <protection locked="0"/>
    </xf>
    <xf numFmtId="168" fontId="3" fillId="22" borderId="48" xfId="0" applyNumberFormat="1" applyFont="1" applyFill="1" applyBorder="1" applyAlignment="1" applyProtection="1">
      <alignment horizontal="right" vertical="center"/>
      <protection locked="0"/>
    </xf>
    <xf numFmtId="168" fontId="3" fillId="22" borderId="45" xfId="0" applyNumberFormat="1" applyFont="1" applyFill="1" applyBorder="1" applyAlignment="1" applyProtection="1">
      <alignment horizontal="right" vertical="center"/>
      <protection locked="0"/>
    </xf>
    <xf numFmtId="49" fontId="4" fillId="21" borderId="97" xfId="0" applyNumberFormat="1" applyFont="1" applyFill="1" applyBorder="1" applyAlignment="1" applyProtection="1">
      <alignment horizontal="centerContinuous" vertical="center"/>
      <protection locked="0"/>
    </xf>
    <xf numFmtId="173" fontId="4" fillId="22" borderId="125" xfId="0" applyNumberFormat="1" applyFont="1" applyFill="1" applyBorder="1" applyAlignment="1" applyProtection="1">
      <alignment horizontal="right" vertical="center"/>
      <protection locked="0"/>
    </xf>
    <xf numFmtId="173" fontId="4" fillId="22" borderId="135" xfId="0" applyNumberFormat="1" applyFont="1" applyFill="1" applyBorder="1" applyAlignment="1" applyProtection="1">
      <alignment horizontal="right" vertical="center"/>
      <protection locked="0"/>
    </xf>
    <xf numFmtId="173" fontId="9" fillId="22" borderId="34" xfId="0" applyNumberFormat="1" applyFont="1" applyFill="1" applyBorder="1" applyAlignment="1" applyProtection="1">
      <alignment horizontal="right" vertical="center"/>
      <protection locked="0"/>
    </xf>
    <xf numFmtId="173" fontId="9" fillId="22" borderId="65" xfId="0" applyNumberFormat="1" applyFont="1" applyFill="1" applyBorder="1" applyAlignment="1" applyProtection="1">
      <alignment horizontal="right" vertical="center"/>
      <protection locked="0"/>
    </xf>
    <xf numFmtId="173" fontId="9" fillId="22" borderId="69" xfId="0" applyNumberFormat="1" applyFont="1" applyFill="1" applyBorder="1" applyAlignment="1" applyProtection="1">
      <alignment horizontal="right" vertical="center"/>
      <protection locked="0"/>
    </xf>
    <xf numFmtId="173" fontId="9" fillId="22" borderId="66" xfId="0" applyNumberFormat="1" applyFont="1" applyFill="1" applyBorder="1" applyAlignment="1" applyProtection="1">
      <alignment horizontal="right" vertical="center"/>
      <protection locked="0"/>
    </xf>
    <xf numFmtId="173" fontId="4" fillId="22" borderId="108" xfId="0" applyNumberFormat="1" applyFont="1" applyFill="1" applyBorder="1" applyAlignment="1" applyProtection="1">
      <alignment horizontal="right" vertical="center"/>
      <protection locked="0"/>
    </xf>
    <xf numFmtId="173" fontId="4" fillId="22" borderId="109" xfId="0" applyNumberFormat="1" applyFont="1" applyFill="1" applyBorder="1" applyAlignment="1" applyProtection="1">
      <alignment horizontal="right" vertical="center"/>
      <protection locked="0"/>
    </xf>
    <xf numFmtId="173" fontId="3" fillId="22" borderId="61" xfId="0" applyNumberFormat="1" applyFont="1" applyFill="1" applyBorder="1" applyAlignment="1" applyProtection="1">
      <alignment horizontal="right" vertical="center"/>
      <protection locked="0"/>
    </xf>
    <xf numFmtId="173" fontId="3" fillId="22" borderId="58" xfId="0" applyNumberFormat="1" applyFont="1" applyFill="1" applyBorder="1" applyAlignment="1" applyProtection="1">
      <alignment horizontal="right" vertical="center"/>
      <protection locked="0"/>
    </xf>
    <xf numFmtId="173" fontId="3" fillId="22" borderId="69" xfId="0" applyNumberFormat="1" applyFont="1" applyFill="1" applyBorder="1" applyAlignment="1" applyProtection="1">
      <alignment horizontal="right" vertical="center"/>
      <protection locked="0"/>
    </xf>
    <xf numFmtId="173" fontId="3" fillId="22" borderId="66" xfId="0" applyNumberFormat="1" applyFont="1" applyFill="1" applyBorder="1" applyAlignment="1" applyProtection="1">
      <alignment horizontal="right" vertical="center"/>
      <protection locked="0"/>
    </xf>
    <xf numFmtId="173" fontId="4" fillId="22" borderId="45" xfId="0" applyNumberFormat="1" applyFont="1" applyFill="1" applyBorder="1" applyAlignment="1" applyProtection="1">
      <alignment horizontal="right" vertical="center"/>
      <protection locked="0"/>
    </xf>
    <xf numFmtId="173" fontId="4" fillId="22" borderId="113" xfId="0" applyNumberFormat="1" applyFont="1" applyFill="1" applyBorder="1" applyAlignment="1" applyProtection="1">
      <alignment horizontal="right" vertical="center"/>
      <protection locked="0"/>
    </xf>
    <xf numFmtId="168" fontId="3" fillId="22" borderId="113" xfId="0" applyNumberFormat="1" applyFont="1" applyFill="1" applyBorder="1" applyAlignment="1" applyProtection="1">
      <alignment horizontal="right" vertical="center"/>
      <protection locked="0"/>
    </xf>
    <xf numFmtId="165" fontId="9" fillId="22" borderId="109" xfId="0" applyNumberFormat="1" applyFont="1" applyFill="1" applyBorder="1" applyAlignment="1" applyProtection="1">
      <alignment horizontal="right" vertical="center"/>
      <protection locked="0"/>
    </xf>
    <xf numFmtId="165" fontId="9" fillId="22" borderId="113" xfId="0" applyNumberFormat="1" applyFont="1" applyFill="1" applyBorder="1" applyAlignment="1" applyProtection="1">
      <alignment horizontal="right" vertical="center"/>
      <protection locked="0"/>
    </xf>
    <xf numFmtId="167" fontId="3" fillId="22" borderId="58" xfId="0" applyNumberFormat="1" applyFont="1" applyFill="1" applyBorder="1" applyAlignment="1" applyProtection="1">
      <alignment horizontal="right" vertical="center"/>
      <protection locked="0"/>
    </xf>
    <xf numFmtId="167" fontId="3" fillId="22" borderId="65" xfId="0" applyNumberFormat="1" applyFont="1" applyFill="1" applyBorder="1" applyAlignment="1" applyProtection="1">
      <alignment horizontal="right" vertical="center"/>
      <protection locked="0"/>
    </xf>
    <xf numFmtId="167" fontId="3" fillId="22" borderId="66" xfId="0" applyNumberFormat="1" applyFont="1" applyFill="1" applyBorder="1" applyAlignment="1" applyProtection="1">
      <alignment horizontal="right" vertical="center"/>
      <protection locked="0"/>
    </xf>
    <xf numFmtId="167" fontId="4" fillId="22" borderId="112" xfId="0" applyNumberFormat="1" applyFont="1" applyFill="1" applyBorder="1" applyAlignment="1" applyProtection="1">
      <alignment horizontal="right" vertical="center"/>
      <protection locked="0"/>
    </xf>
    <xf numFmtId="0" fontId="10" fillId="0" borderId="149" xfId="0" applyFont="1" applyBorder="1" applyProtection="1">
      <protection hidden="1"/>
    </xf>
    <xf numFmtId="0" fontId="39" fillId="21" borderId="90" xfId="0" applyFont="1" applyFill="1" applyBorder="1" applyAlignment="1" applyProtection="1">
      <alignment horizontal="centerContinuous" vertical="center"/>
      <protection locked="0"/>
    </xf>
    <xf numFmtId="49" fontId="2" fillId="21" borderId="81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111" xfId="0" applyNumberFormat="1" applyFont="1" applyFill="1" applyBorder="1" applyAlignment="1" applyProtection="1">
      <alignment horizontal="centerContinuous" vertical="center"/>
      <protection locked="0"/>
    </xf>
    <xf numFmtId="0" fontId="39" fillId="21" borderId="93" xfId="0" applyFont="1" applyFill="1" applyBorder="1" applyAlignment="1" applyProtection="1">
      <alignment horizontal="centerContinuous" vertical="center"/>
      <protection locked="0"/>
    </xf>
    <xf numFmtId="49" fontId="2" fillId="21" borderId="96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50" xfId="0" applyNumberFormat="1" applyFont="1" applyFill="1" applyBorder="1" applyAlignment="1" applyProtection="1">
      <alignment horizontal="right" vertical="center"/>
      <protection locked="0"/>
    </xf>
    <xf numFmtId="168" fontId="9" fillId="22" borderId="151" xfId="0" applyNumberFormat="1" applyFont="1" applyFill="1" applyBorder="1" applyAlignment="1" applyProtection="1">
      <alignment horizontal="right" vertical="center"/>
      <protection locked="0"/>
    </xf>
    <xf numFmtId="168" fontId="4" fillId="22" borderId="152" xfId="0" applyNumberFormat="1" applyFont="1" applyFill="1" applyBorder="1" applyAlignment="1" applyProtection="1">
      <alignment horizontal="right" vertical="center"/>
      <protection locked="0"/>
    </xf>
    <xf numFmtId="168" fontId="3" fillId="22" borderId="64" xfId="0" applyNumberFormat="1" applyFont="1" applyFill="1" applyBorder="1" applyAlignment="1" applyProtection="1">
      <alignment horizontal="right" vertical="center"/>
      <protection locked="0"/>
    </xf>
    <xf numFmtId="168" fontId="4" fillId="21" borderId="96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96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93" xfId="0" applyNumberFormat="1" applyFont="1" applyFill="1" applyBorder="1" applyAlignment="1" applyProtection="1">
      <alignment horizontal="right" vertical="center"/>
      <protection locked="0"/>
    </xf>
    <xf numFmtId="167" fontId="4" fillId="22" borderId="154" xfId="0" applyNumberFormat="1" applyFont="1" applyFill="1" applyBorder="1" applyAlignment="1" applyProtection="1">
      <alignment horizontal="right" vertical="center"/>
      <protection locked="0"/>
    </xf>
    <xf numFmtId="167" fontId="3" fillId="22" borderId="64" xfId="0" applyNumberFormat="1" applyFont="1" applyFill="1" applyBorder="1" applyAlignment="1" applyProtection="1">
      <alignment horizontal="right" vertical="center"/>
      <protection locked="0"/>
    </xf>
    <xf numFmtId="167" fontId="3" fillId="22" borderId="37" xfId="0" applyNumberFormat="1" applyFont="1" applyFill="1" applyBorder="1" applyAlignment="1" applyProtection="1">
      <alignment horizontal="right" vertical="center"/>
      <protection locked="0"/>
    </xf>
    <xf numFmtId="167" fontId="3" fillId="22" borderId="72" xfId="0" applyNumberFormat="1" applyFont="1" applyFill="1" applyBorder="1" applyAlignment="1" applyProtection="1">
      <alignment horizontal="right" vertical="center"/>
      <protection locked="0"/>
    </xf>
    <xf numFmtId="167" fontId="4" fillId="22" borderId="76" xfId="0" applyNumberFormat="1" applyFont="1" applyFill="1" applyBorder="1" applyAlignment="1" applyProtection="1">
      <alignment horizontal="right" vertical="center"/>
      <protection locked="0"/>
    </xf>
    <xf numFmtId="165" fontId="2" fillId="22" borderId="113" xfId="0" applyNumberFormat="1" applyFont="1" applyFill="1" applyBorder="1" applyAlignment="1" applyProtection="1">
      <alignment horizontal="right" vertical="center"/>
      <protection locked="0"/>
    </xf>
    <xf numFmtId="0" fontId="38" fillId="21" borderId="156" xfId="0" applyFont="1" applyFill="1" applyBorder="1" applyAlignment="1" applyProtection="1">
      <alignment horizontal="center" vertical="top"/>
      <protection locked="0"/>
    </xf>
    <xf numFmtId="165" fontId="4" fillId="22" borderId="0" xfId="0" applyNumberFormat="1" applyFont="1" applyFill="1" applyAlignment="1" applyProtection="1">
      <alignment horizontal="right" vertical="center"/>
      <protection locked="0"/>
    </xf>
    <xf numFmtId="165" fontId="9" fillId="22" borderId="32" xfId="0" applyNumberFormat="1" applyFont="1" applyFill="1" applyBorder="1" applyAlignment="1" applyProtection="1">
      <alignment horizontal="right" vertical="center"/>
      <protection locked="0"/>
    </xf>
    <xf numFmtId="165" fontId="9" fillId="22" borderId="67" xfId="0" applyNumberFormat="1" applyFont="1" applyFill="1" applyBorder="1" applyAlignment="1" applyProtection="1">
      <alignment horizontal="right" vertical="center"/>
      <protection locked="0"/>
    </xf>
    <xf numFmtId="165" fontId="2" fillId="22" borderId="15" xfId="0" applyNumberFormat="1" applyFont="1" applyFill="1" applyBorder="1" applyAlignment="1" applyProtection="1">
      <alignment horizontal="right" vertical="center"/>
      <protection locked="0"/>
    </xf>
    <xf numFmtId="165" fontId="4" fillId="22" borderId="88" xfId="0" applyNumberFormat="1" applyFont="1" applyFill="1" applyBorder="1" applyAlignment="1" applyProtection="1">
      <alignment horizontal="right" vertical="center"/>
      <protection locked="0"/>
    </xf>
    <xf numFmtId="165" fontId="4" fillId="22" borderId="15" xfId="0" applyNumberFormat="1" applyFont="1" applyFill="1" applyBorder="1" applyAlignment="1" applyProtection="1">
      <alignment horizontal="right" vertical="center"/>
      <protection locked="0"/>
    </xf>
    <xf numFmtId="165" fontId="4" fillId="22" borderId="103" xfId="0" applyNumberFormat="1" applyFont="1" applyFill="1" applyBorder="1" applyAlignment="1" applyProtection="1">
      <alignment horizontal="right" vertical="center"/>
      <protection locked="0"/>
    </xf>
    <xf numFmtId="165" fontId="9" fillId="22" borderId="120" xfId="0" applyNumberFormat="1" applyFont="1" applyFill="1" applyBorder="1" applyAlignment="1" applyProtection="1">
      <alignment horizontal="right" vertical="center"/>
      <protection locked="0"/>
    </xf>
    <xf numFmtId="168" fontId="4" fillId="21" borderId="81" xfId="0" applyNumberFormat="1" applyFont="1" applyFill="1" applyBorder="1" applyAlignment="1" applyProtection="1">
      <alignment horizontal="centerContinuous" vertical="center"/>
      <protection locked="0"/>
    </xf>
    <xf numFmtId="0" fontId="39" fillId="21" borderId="91" xfId="0" applyFont="1" applyFill="1" applyBorder="1" applyAlignment="1" applyProtection="1">
      <alignment horizontal="centerContinuous" vertical="center"/>
      <protection locked="0"/>
    </xf>
    <xf numFmtId="49" fontId="2" fillId="21" borderId="97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97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91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91" xfId="0" applyNumberFormat="1" applyFont="1" applyFill="1" applyBorder="1" applyAlignment="1" applyProtection="1">
      <alignment horizontal="right" vertical="center"/>
      <protection locked="0"/>
    </xf>
    <xf numFmtId="165" fontId="9" fillId="22" borderId="135" xfId="0" applyNumberFormat="1" applyFont="1" applyFill="1" applyBorder="1" applyAlignment="1" applyProtection="1">
      <alignment horizontal="right" vertical="center"/>
      <protection locked="0"/>
    </xf>
    <xf numFmtId="167" fontId="4" fillId="22" borderId="157" xfId="0" applyNumberFormat="1" applyFont="1" applyFill="1" applyBorder="1" applyAlignment="1" applyProtection="1">
      <alignment horizontal="right" vertical="center"/>
      <protection locked="0"/>
    </xf>
    <xf numFmtId="165" fontId="4" fillId="22" borderId="75" xfId="0" applyNumberFormat="1" applyFont="1" applyFill="1" applyBorder="1" applyAlignment="1" applyProtection="1">
      <alignment horizontal="right" vertical="center"/>
      <protection locked="0"/>
    </xf>
    <xf numFmtId="9" fontId="5" fillId="0" borderId="0" xfId="45" applyFont="1" applyFill="1" applyAlignment="1" applyProtection="1">
      <alignment vertical="center"/>
      <protection hidden="1"/>
    </xf>
    <xf numFmtId="0" fontId="30" fillId="20" borderId="0" xfId="0" applyFont="1" applyFill="1" applyAlignment="1" applyProtection="1">
      <alignment horizontal="center" vertical="center"/>
      <protection hidden="1"/>
    </xf>
    <xf numFmtId="0" fontId="2" fillId="19" borderId="171" xfId="0" applyFont="1" applyFill="1" applyBorder="1" applyAlignment="1">
      <alignment horizontal="center"/>
    </xf>
    <xf numFmtId="164" fontId="3" fillId="19" borderId="171" xfId="0" applyNumberFormat="1" applyFont="1" applyFill="1" applyBorder="1" applyAlignment="1">
      <alignment horizontal="right" vertical="justify"/>
    </xf>
    <xf numFmtId="164" fontId="3" fillId="19" borderId="0" xfId="0" applyNumberFormat="1" applyFont="1" applyFill="1" applyAlignment="1">
      <alignment horizontal="right" vertical="justify"/>
    </xf>
    <xf numFmtId="0" fontId="2" fillId="19" borderId="145" xfId="0" applyFont="1" applyFill="1" applyBorder="1" applyAlignment="1">
      <alignment horizontal="center"/>
    </xf>
    <xf numFmtId="172" fontId="3" fillId="19" borderId="153" xfId="0" applyNumberFormat="1" applyFont="1" applyFill="1" applyBorder="1"/>
    <xf numFmtId="172" fontId="3" fillId="19" borderId="0" xfId="0" applyNumberFormat="1" applyFont="1" applyFill="1"/>
    <xf numFmtId="0" fontId="2" fillId="0" borderId="0" xfId="0" applyFont="1" applyAlignment="1">
      <alignment horizontal="center"/>
    </xf>
    <xf numFmtId="3" fontId="49" fillId="0" borderId="0" xfId="0" applyNumberFormat="1" applyFont="1" applyAlignment="1">
      <alignment horizontal="right"/>
    </xf>
    <xf numFmtId="3" fontId="2" fillId="0" borderId="0" xfId="0" applyNumberFormat="1" applyFont="1"/>
    <xf numFmtId="0" fontId="38" fillId="21" borderId="173" xfId="0" applyFont="1" applyFill="1" applyBorder="1" applyAlignment="1" applyProtection="1">
      <alignment horizontal="center" vertical="top"/>
      <protection locked="0"/>
    </xf>
    <xf numFmtId="165" fontId="9" fillId="22" borderId="176" xfId="0" applyNumberFormat="1" applyFont="1" applyFill="1" applyBorder="1" applyAlignment="1" applyProtection="1">
      <alignment horizontal="right" vertical="center"/>
      <protection locked="0"/>
    </xf>
    <xf numFmtId="165" fontId="2" fillId="22" borderId="178" xfId="0" applyNumberFormat="1" applyFont="1" applyFill="1" applyBorder="1" applyAlignment="1" applyProtection="1">
      <alignment horizontal="right" vertical="center"/>
      <protection locked="0"/>
    </xf>
    <xf numFmtId="165" fontId="4" fillId="22" borderId="174" xfId="0" applyNumberFormat="1" applyFont="1" applyFill="1" applyBorder="1" applyAlignment="1" applyProtection="1">
      <alignment horizontal="right" vertical="center"/>
      <protection locked="0"/>
    </xf>
    <xf numFmtId="165" fontId="4" fillId="22" borderId="16" xfId="0" applyNumberFormat="1" applyFont="1" applyFill="1" applyBorder="1" applyAlignment="1" applyProtection="1">
      <alignment horizontal="right" vertical="center"/>
      <protection locked="0"/>
    </xf>
    <xf numFmtId="165" fontId="9" fillId="22" borderId="179" xfId="0" applyNumberFormat="1" applyFont="1" applyFill="1" applyBorder="1" applyAlignment="1" applyProtection="1">
      <alignment horizontal="right" vertical="center"/>
      <protection locked="0"/>
    </xf>
    <xf numFmtId="165" fontId="9" fillId="22" borderId="180" xfId="0" applyNumberFormat="1" applyFont="1" applyFill="1" applyBorder="1" applyAlignment="1" applyProtection="1">
      <alignment horizontal="right" vertical="center"/>
      <protection locked="0"/>
    </xf>
    <xf numFmtId="165" fontId="2" fillId="22" borderId="181" xfId="0" applyNumberFormat="1" applyFont="1" applyFill="1" applyBorder="1" applyAlignment="1" applyProtection="1">
      <alignment horizontal="right" vertical="center"/>
      <protection locked="0"/>
    </xf>
    <xf numFmtId="165" fontId="4" fillId="22" borderId="182" xfId="0" applyNumberFormat="1" applyFont="1" applyFill="1" applyBorder="1" applyAlignment="1" applyProtection="1">
      <alignment horizontal="right" vertical="center"/>
      <protection locked="0"/>
    </xf>
    <xf numFmtId="165" fontId="4" fillId="22" borderId="181" xfId="0" applyNumberFormat="1" applyFont="1" applyFill="1" applyBorder="1" applyAlignment="1" applyProtection="1">
      <alignment horizontal="right" vertical="center"/>
      <protection locked="0"/>
    </xf>
    <xf numFmtId="167" fontId="4" fillId="22" borderId="183" xfId="0" applyNumberFormat="1" applyFont="1" applyFill="1" applyBorder="1" applyAlignment="1" applyProtection="1">
      <alignment horizontal="right" vertical="center"/>
      <protection locked="0"/>
    </xf>
    <xf numFmtId="167" fontId="3" fillId="22" borderId="179" xfId="0" applyNumberFormat="1" applyFont="1" applyFill="1" applyBorder="1" applyAlignment="1" applyProtection="1">
      <alignment horizontal="right" vertical="center"/>
      <protection locked="0"/>
    </xf>
    <xf numFmtId="167" fontId="3" fillId="22" borderId="176" xfId="0" applyNumberFormat="1" applyFont="1" applyFill="1" applyBorder="1" applyAlignment="1" applyProtection="1">
      <alignment horizontal="right" vertical="center"/>
      <protection locked="0"/>
    </xf>
    <xf numFmtId="167" fontId="3" fillId="22" borderId="180" xfId="0" applyNumberFormat="1" applyFont="1" applyFill="1" applyBorder="1" applyAlignment="1" applyProtection="1">
      <alignment horizontal="right" vertical="center"/>
      <protection locked="0"/>
    </xf>
    <xf numFmtId="167" fontId="4" fillId="22" borderId="181" xfId="0" applyNumberFormat="1" applyFont="1" applyFill="1" applyBorder="1" applyAlignment="1" applyProtection="1">
      <alignment horizontal="right" vertical="center"/>
      <protection locked="0"/>
    </xf>
    <xf numFmtId="167" fontId="4" fillId="22" borderId="182" xfId="0" applyNumberFormat="1" applyFont="1" applyFill="1" applyBorder="1" applyAlignment="1" applyProtection="1">
      <alignment horizontal="right" vertical="center"/>
      <protection locked="0"/>
    </xf>
    <xf numFmtId="0" fontId="38" fillId="21" borderId="16" xfId="0" applyFont="1" applyFill="1" applyBorder="1" applyAlignment="1" applyProtection="1">
      <alignment horizontal="center" vertical="top"/>
      <protection locked="0"/>
    </xf>
    <xf numFmtId="167" fontId="9" fillId="22" borderId="174" xfId="0" applyNumberFormat="1" applyFont="1" applyFill="1" applyBorder="1" applyAlignment="1" applyProtection="1">
      <alignment horizontal="right" vertical="center"/>
      <protection locked="0"/>
    </xf>
    <xf numFmtId="167" fontId="9" fillId="22" borderId="179" xfId="0" applyNumberFormat="1" applyFont="1" applyFill="1" applyBorder="1" applyAlignment="1" applyProtection="1">
      <alignment horizontal="right" vertical="center"/>
      <protection locked="0"/>
    </xf>
    <xf numFmtId="166" fontId="9" fillId="22" borderId="184" xfId="0" applyNumberFormat="1" applyFont="1" applyFill="1" applyBorder="1" applyAlignment="1" applyProtection="1">
      <alignment horizontal="right" vertical="center"/>
      <protection locked="0"/>
    </xf>
    <xf numFmtId="167" fontId="9" fillId="22" borderId="184" xfId="0" applyNumberFormat="1" applyFont="1" applyFill="1" applyBorder="1" applyAlignment="1" applyProtection="1">
      <alignment horizontal="right" vertical="center"/>
      <protection locked="0"/>
    </xf>
    <xf numFmtId="167" fontId="9" fillId="22" borderId="182" xfId="0" applyNumberFormat="1" applyFont="1" applyFill="1" applyBorder="1" applyAlignment="1" applyProtection="1">
      <alignment horizontal="right" vertical="center"/>
      <protection locked="0"/>
    </xf>
    <xf numFmtId="166" fontId="9" fillId="22" borderId="178" xfId="0" applyNumberFormat="1" applyFont="1" applyFill="1" applyBorder="1" applyAlignment="1" applyProtection="1">
      <alignment horizontal="right" vertical="center"/>
      <protection locked="0"/>
    </xf>
    <xf numFmtId="167" fontId="4" fillId="22" borderId="174" xfId="0" applyNumberFormat="1" applyFont="1" applyFill="1" applyBorder="1" applyAlignment="1" applyProtection="1">
      <alignment horizontal="right" vertical="center"/>
      <protection locked="0"/>
    </xf>
    <xf numFmtId="167" fontId="9" fillId="22" borderId="178" xfId="0" applyNumberFormat="1" applyFont="1" applyFill="1" applyBorder="1" applyAlignment="1" applyProtection="1">
      <alignment horizontal="right" vertical="center"/>
      <protection locked="0"/>
    </xf>
    <xf numFmtId="0" fontId="2" fillId="0" borderId="185" xfId="0" applyFont="1" applyBorder="1" applyAlignment="1">
      <alignment horizontal="center"/>
    </xf>
    <xf numFmtId="167" fontId="9" fillId="22" borderId="186" xfId="0" applyNumberFormat="1" applyFont="1" applyFill="1" applyBorder="1" applyAlignment="1" applyProtection="1">
      <alignment horizontal="right" vertical="center"/>
      <protection locked="0"/>
    </xf>
    <xf numFmtId="166" fontId="9" fillId="22" borderId="187" xfId="0" applyNumberFormat="1" applyFont="1" applyFill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9" fillId="21" borderId="18" xfId="0" applyFont="1" applyFill="1" applyBorder="1" applyAlignment="1" applyProtection="1">
      <alignment horizontal="center" vertical="top"/>
      <protection locked="0"/>
    </xf>
    <xf numFmtId="0" fontId="39" fillId="21" borderId="20" xfId="0" applyFont="1" applyFill="1" applyBorder="1" applyAlignment="1" applyProtection="1">
      <alignment horizontal="center" vertical="top"/>
      <protection locked="0"/>
    </xf>
    <xf numFmtId="0" fontId="39" fillId="21" borderId="87" xfId="0" applyFont="1" applyFill="1" applyBorder="1" applyAlignment="1" applyProtection="1">
      <alignment horizontal="center" vertical="top"/>
      <protection locked="0"/>
    </xf>
    <xf numFmtId="0" fontId="39" fillId="21" borderId="173" xfId="0" applyFont="1" applyFill="1" applyBorder="1" applyAlignment="1" applyProtection="1">
      <alignment horizontal="center" vertical="top"/>
      <protection locked="0"/>
    </xf>
    <xf numFmtId="165" fontId="2" fillId="22" borderId="26" xfId="0" applyNumberFormat="1" applyFont="1" applyFill="1" applyBorder="1" applyAlignment="1" applyProtection="1">
      <alignment horizontal="right" vertical="top"/>
      <protection locked="0"/>
    </xf>
    <xf numFmtId="165" fontId="2" fillId="22" borderId="27" xfId="0" applyNumberFormat="1" applyFont="1" applyFill="1" applyBorder="1" applyAlignment="1" applyProtection="1">
      <alignment horizontal="right" vertical="top"/>
      <protection locked="0"/>
    </xf>
    <xf numFmtId="165" fontId="2" fillId="22" borderId="103" xfId="0" applyNumberFormat="1" applyFont="1" applyFill="1" applyBorder="1" applyAlignment="1" applyProtection="1">
      <alignment horizontal="right" vertical="top"/>
      <protection locked="0"/>
    </xf>
    <xf numFmtId="165" fontId="2" fillId="22" borderId="174" xfId="0" applyNumberFormat="1" applyFont="1" applyFill="1" applyBorder="1" applyAlignment="1" applyProtection="1">
      <alignment horizontal="right" vertical="top"/>
      <protection locked="0"/>
    </xf>
    <xf numFmtId="165" fontId="3" fillId="22" borderId="30" xfId="0" applyNumberFormat="1" applyFont="1" applyFill="1" applyBorder="1" applyAlignment="1" applyProtection="1">
      <alignment horizontal="right" vertical="center"/>
      <protection locked="0"/>
    </xf>
    <xf numFmtId="165" fontId="3" fillId="22" borderId="31" xfId="0" applyNumberFormat="1" applyFont="1" applyFill="1" applyBorder="1" applyAlignment="1" applyProtection="1">
      <alignment horizontal="right" vertical="center"/>
      <protection locked="0"/>
    </xf>
    <xf numFmtId="165" fontId="3" fillId="22" borderId="155" xfId="0" applyNumberFormat="1" applyFont="1" applyFill="1" applyBorder="1" applyAlignment="1" applyProtection="1">
      <alignment horizontal="right" vertical="center"/>
      <protection locked="0"/>
    </xf>
    <xf numFmtId="165" fontId="3" fillId="22" borderId="175" xfId="0" applyNumberFormat="1" applyFont="1" applyFill="1" applyBorder="1" applyAlignment="1" applyProtection="1">
      <alignment horizontal="right" vertical="center"/>
      <protection locked="0"/>
    </xf>
    <xf numFmtId="165" fontId="3" fillId="22" borderId="176" xfId="0" applyNumberFormat="1" applyFont="1" applyFill="1" applyBorder="1" applyAlignment="1" applyProtection="1">
      <alignment horizontal="right" vertical="center"/>
      <protection locked="0"/>
    </xf>
    <xf numFmtId="165" fontId="3" fillId="22" borderId="40" xfId="0" applyNumberFormat="1" applyFont="1" applyFill="1" applyBorder="1" applyAlignment="1" applyProtection="1">
      <alignment horizontal="right" vertical="center"/>
      <protection locked="0"/>
    </xf>
    <xf numFmtId="165" fontId="3" fillId="22" borderId="41" xfId="0" applyNumberFormat="1" applyFont="1" applyFill="1" applyBorder="1" applyAlignment="1" applyProtection="1">
      <alignment horizontal="right" vertical="center"/>
      <protection locked="0"/>
    </xf>
    <xf numFmtId="165" fontId="3" fillId="22" borderId="134" xfId="0" applyNumberFormat="1" applyFont="1" applyFill="1" applyBorder="1" applyAlignment="1" applyProtection="1">
      <alignment horizontal="right" vertical="center"/>
      <protection locked="0"/>
    </xf>
    <xf numFmtId="165" fontId="3" fillId="22" borderId="177" xfId="0" applyNumberFormat="1" applyFont="1" applyFill="1" applyBorder="1" applyAlignment="1" applyProtection="1">
      <alignment horizontal="right" vertical="center"/>
      <protection locked="0"/>
    </xf>
    <xf numFmtId="165" fontId="2" fillId="22" borderId="56" xfId="0" applyNumberFormat="1" applyFont="1" applyFill="1" applyBorder="1" applyAlignment="1" applyProtection="1">
      <alignment horizontal="right" vertical="center"/>
      <protection locked="0"/>
    </xf>
    <xf numFmtId="165" fontId="2" fillId="22" borderId="52" xfId="0" applyNumberFormat="1" applyFont="1" applyFill="1" applyBorder="1" applyAlignment="1" applyProtection="1">
      <alignment horizontal="right" vertical="center"/>
      <protection locked="0"/>
    </xf>
    <xf numFmtId="165" fontId="3" fillId="22" borderId="58" xfId="0" applyNumberFormat="1" applyFont="1" applyFill="1" applyBorder="1" applyAlignment="1" applyProtection="1">
      <alignment horizontal="right" vertical="center"/>
      <protection locked="0"/>
    </xf>
    <xf numFmtId="165" fontId="3" fillId="22" borderId="61" xfId="0" applyNumberFormat="1" applyFont="1" applyFill="1" applyBorder="1" applyAlignment="1" applyProtection="1">
      <alignment horizontal="right" vertical="center"/>
      <protection locked="0"/>
    </xf>
    <xf numFmtId="165" fontId="3" fillId="22" borderId="66" xfId="0" applyNumberFormat="1" applyFont="1" applyFill="1" applyBorder="1" applyAlignment="1" applyProtection="1">
      <alignment horizontal="right" vertical="center"/>
      <protection locked="0"/>
    </xf>
    <xf numFmtId="165" fontId="3" fillId="22" borderId="69" xfId="0" applyNumberFormat="1" applyFont="1" applyFill="1" applyBorder="1" applyAlignment="1" applyProtection="1">
      <alignment horizontal="right" vertical="center"/>
      <protection locked="0"/>
    </xf>
    <xf numFmtId="165" fontId="2" fillId="22" borderId="85" xfId="0" applyNumberFormat="1" applyFont="1" applyFill="1" applyBorder="1" applyAlignment="1" applyProtection="1">
      <alignment horizontal="right" vertical="center"/>
      <protection locked="0"/>
    </xf>
    <xf numFmtId="165" fontId="2" fillId="22" borderId="112" xfId="0" applyNumberFormat="1" applyFont="1" applyFill="1" applyBorder="1" applyAlignment="1" applyProtection="1">
      <alignment horizontal="right" vertical="center"/>
      <protection locked="0"/>
    </xf>
    <xf numFmtId="165" fontId="2" fillId="22" borderId="27" xfId="0" applyNumberFormat="1" applyFont="1" applyFill="1" applyBorder="1" applyAlignment="1" applyProtection="1">
      <alignment horizontal="right" vertical="center"/>
      <protection locked="0"/>
    </xf>
    <xf numFmtId="174" fontId="3" fillId="18" borderId="0" xfId="0" applyNumberFormat="1" applyFont="1" applyFill="1" applyAlignment="1" applyProtection="1">
      <alignment vertical="center"/>
      <protection hidden="1"/>
    </xf>
    <xf numFmtId="0" fontId="10" fillId="0" borderId="49" xfId="0" applyFont="1" applyBorder="1" applyAlignment="1" applyProtection="1">
      <alignment horizontal="right"/>
      <protection locked="0"/>
    </xf>
    <xf numFmtId="165" fontId="9" fillId="22" borderId="186" xfId="0" applyNumberFormat="1" applyFont="1" applyFill="1" applyBorder="1" applyAlignment="1" applyProtection="1">
      <alignment horizontal="right" vertical="center"/>
      <protection locked="0"/>
    </xf>
    <xf numFmtId="165" fontId="9" fillId="22" borderId="184" xfId="0" applyNumberFormat="1" applyFont="1" applyFill="1" applyBorder="1" applyAlignment="1" applyProtection="1">
      <alignment horizontal="right" vertical="center"/>
      <protection locked="0"/>
    </xf>
    <xf numFmtId="165" fontId="9" fillId="22" borderId="178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51" fillId="24" borderId="0" xfId="0" applyFont="1" applyFill="1" applyAlignment="1" applyProtection="1">
      <alignment vertical="center"/>
      <protection hidden="1"/>
    </xf>
    <xf numFmtId="2" fontId="2" fillId="19" borderId="0" xfId="0" applyNumberFormat="1" applyFont="1" applyFill="1" applyAlignment="1" applyProtection="1">
      <alignment horizontal="right" vertical="center"/>
      <protection locked="0"/>
    </xf>
    <xf numFmtId="165" fontId="4" fillId="22" borderId="25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top"/>
      <protection hidden="1"/>
    </xf>
    <xf numFmtId="49" fontId="3" fillId="21" borderId="189" xfId="0" applyNumberFormat="1" applyFont="1" applyFill="1" applyBorder="1" applyAlignment="1" applyProtection="1">
      <alignment horizontal="left" vertical="center"/>
      <protection locked="0"/>
    </xf>
    <xf numFmtId="165" fontId="9" fillId="22" borderId="52" xfId="0" applyNumberFormat="1" applyFont="1" applyFill="1" applyBorder="1" applyAlignment="1" applyProtection="1">
      <alignment horizontal="right" vertical="center"/>
      <protection locked="0"/>
    </xf>
    <xf numFmtId="165" fontId="9" fillId="22" borderId="0" xfId="0" applyNumberFormat="1" applyFont="1" applyFill="1" applyAlignment="1" applyProtection="1">
      <alignment horizontal="right" vertical="center"/>
      <protection locked="0"/>
    </xf>
    <xf numFmtId="165" fontId="9" fillId="22" borderId="56" xfId="0" applyNumberFormat="1" applyFont="1" applyFill="1" applyBorder="1" applyAlignment="1" applyProtection="1">
      <alignment horizontal="right" vertical="center"/>
      <protection locked="0"/>
    </xf>
    <xf numFmtId="165" fontId="9" fillId="22" borderId="54" xfId="0" applyNumberFormat="1" applyFont="1" applyFill="1" applyBorder="1" applyAlignment="1" applyProtection="1">
      <alignment horizontal="right" vertical="center"/>
      <protection locked="0"/>
    </xf>
    <xf numFmtId="49" fontId="3" fillId="21" borderId="0" xfId="0" applyNumberFormat="1" applyFont="1" applyFill="1" applyAlignment="1" applyProtection="1">
      <alignment horizontal="left" vertical="center"/>
      <protection locked="0"/>
    </xf>
    <xf numFmtId="49" fontId="3" fillId="21" borderId="0" xfId="0" applyNumberFormat="1" applyFont="1" applyFill="1" applyAlignment="1" applyProtection="1">
      <alignment horizontal="right" vertical="center"/>
      <protection locked="0"/>
    </xf>
    <xf numFmtId="0" fontId="0" fillId="23" borderId="49" xfId="0" applyFill="1" applyBorder="1" applyAlignment="1">
      <alignment horizontal="center" vertical="center" textRotation="90" shrinkToFit="1"/>
    </xf>
    <xf numFmtId="49" fontId="3" fillId="23" borderId="49" xfId="0" applyNumberFormat="1" applyFont="1" applyFill="1" applyBorder="1" applyAlignment="1" applyProtection="1">
      <alignment horizontal="left" vertical="center"/>
      <protection locked="0"/>
    </xf>
    <xf numFmtId="49" fontId="3" fillId="23" borderId="49" xfId="0" applyNumberFormat="1" applyFont="1" applyFill="1" applyBorder="1" applyAlignment="1" applyProtection="1">
      <alignment horizontal="right" vertical="center"/>
      <protection locked="0"/>
    </xf>
    <xf numFmtId="165" fontId="9" fillId="23" borderId="49" xfId="0" applyNumberFormat="1" applyFont="1" applyFill="1" applyBorder="1" applyAlignment="1" applyProtection="1">
      <alignment horizontal="right" vertical="center"/>
      <protection locked="0"/>
    </xf>
    <xf numFmtId="49" fontId="3" fillId="21" borderId="51" xfId="0" applyNumberFormat="1" applyFont="1" applyFill="1" applyBorder="1" applyAlignment="1" applyProtection="1">
      <alignment horizontal="left" vertical="center"/>
      <protection locked="0"/>
    </xf>
    <xf numFmtId="49" fontId="3" fillId="21" borderId="165" xfId="0" applyNumberFormat="1" applyFont="1" applyFill="1" applyBorder="1" applyAlignment="1" applyProtection="1">
      <alignment horizontal="left" vertical="center"/>
      <protection locked="0"/>
    </xf>
    <xf numFmtId="49" fontId="3" fillId="21" borderId="165" xfId="0" applyNumberFormat="1" applyFont="1" applyFill="1" applyBorder="1" applyAlignment="1" applyProtection="1">
      <alignment horizontal="right" vertical="center"/>
      <protection locked="0"/>
    </xf>
    <xf numFmtId="49" fontId="3" fillId="21" borderId="193" xfId="0" applyNumberFormat="1" applyFont="1" applyFill="1" applyBorder="1" applyAlignment="1" applyProtection="1">
      <alignment horizontal="left" vertical="center"/>
      <protection locked="0"/>
    </xf>
    <xf numFmtId="165" fontId="9" fillId="22" borderId="194" xfId="0" applyNumberFormat="1" applyFont="1" applyFill="1" applyBorder="1" applyAlignment="1" applyProtection="1">
      <alignment horizontal="right" vertical="center"/>
      <protection locked="0"/>
    </xf>
    <xf numFmtId="165" fontId="9" fillId="22" borderId="165" xfId="0" applyNumberFormat="1" applyFont="1" applyFill="1" applyBorder="1" applyAlignment="1" applyProtection="1">
      <alignment horizontal="right" vertical="center"/>
      <protection locked="0"/>
    </xf>
    <xf numFmtId="165" fontId="9" fillId="22" borderId="192" xfId="0" applyNumberFormat="1" applyFont="1" applyFill="1" applyBorder="1" applyAlignment="1" applyProtection="1">
      <alignment horizontal="right" vertical="center"/>
      <protection locked="0"/>
    </xf>
    <xf numFmtId="49" fontId="3" fillId="21" borderId="189" xfId="0" applyNumberFormat="1" applyFont="1" applyFill="1" applyBorder="1" applyAlignment="1" applyProtection="1">
      <alignment vertical="center" textRotation="90"/>
      <protection locked="0"/>
    </xf>
    <xf numFmtId="49" fontId="3" fillId="21" borderId="153" xfId="0" applyNumberFormat="1" applyFont="1" applyFill="1" applyBorder="1" applyAlignment="1" applyProtection="1">
      <alignment vertical="center" textRotation="90"/>
      <protection locked="0"/>
    </xf>
    <xf numFmtId="49" fontId="3" fillId="21" borderId="196" xfId="0" applyNumberFormat="1" applyFont="1" applyFill="1" applyBorder="1" applyAlignment="1" applyProtection="1">
      <alignment vertical="center" textRotation="90"/>
      <protection locked="0"/>
    </xf>
    <xf numFmtId="165" fontId="9" fillId="22" borderId="195" xfId="0" applyNumberFormat="1" applyFont="1" applyFill="1" applyBorder="1" applyAlignment="1" applyProtection="1">
      <alignment horizontal="right" vertical="center"/>
      <protection locked="0"/>
    </xf>
    <xf numFmtId="165" fontId="9" fillId="22" borderId="121" xfId="0" applyNumberFormat="1" applyFont="1" applyFill="1" applyBorder="1" applyAlignment="1" applyProtection="1">
      <alignment horizontal="right" vertical="center"/>
      <protection locked="0"/>
    </xf>
    <xf numFmtId="49" fontId="2" fillId="21" borderId="171" xfId="0" applyNumberFormat="1" applyFont="1" applyFill="1" applyBorder="1" applyAlignment="1" applyProtection="1">
      <alignment horizontal="left" vertical="center"/>
      <protection locked="0"/>
    </xf>
    <xf numFmtId="49" fontId="2" fillId="21" borderId="165" xfId="0" applyNumberFormat="1" applyFont="1" applyFill="1" applyBorder="1" applyAlignment="1" applyProtection="1">
      <alignment horizontal="left" vertical="center"/>
      <protection locked="0"/>
    </xf>
    <xf numFmtId="0" fontId="38" fillId="21" borderId="198" xfId="0" applyFont="1" applyFill="1" applyBorder="1" applyAlignment="1" applyProtection="1">
      <alignment horizontal="center" vertical="top"/>
      <protection locked="0"/>
    </xf>
    <xf numFmtId="165" fontId="4" fillId="22" borderId="199" xfId="0" applyNumberFormat="1" applyFont="1" applyFill="1" applyBorder="1" applyAlignment="1" applyProtection="1">
      <alignment horizontal="right" vertical="center"/>
      <protection locked="0"/>
    </xf>
    <xf numFmtId="165" fontId="9" fillId="22" borderId="200" xfId="0" applyNumberFormat="1" applyFont="1" applyFill="1" applyBorder="1" applyAlignment="1" applyProtection="1">
      <alignment horizontal="right" vertical="center"/>
      <protection locked="0"/>
    </xf>
    <xf numFmtId="165" fontId="9" fillId="22" borderId="201" xfId="0" applyNumberFormat="1" applyFont="1" applyFill="1" applyBorder="1" applyAlignment="1" applyProtection="1">
      <alignment horizontal="right" vertical="center"/>
      <protection locked="0"/>
    </xf>
    <xf numFmtId="165" fontId="9" fillId="22" borderId="198" xfId="0" applyNumberFormat="1" applyFont="1" applyFill="1" applyBorder="1" applyAlignment="1" applyProtection="1">
      <alignment horizontal="right" vertical="center"/>
      <protection locked="0"/>
    </xf>
    <xf numFmtId="165" fontId="9" fillId="22" borderId="202" xfId="0" applyNumberFormat="1" applyFont="1" applyFill="1" applyBorder="1" applyAlignment="1" applyProtection="1">
      <alignment horizontal="right" vertical="center"/>
      <protection locked="0"/>
    </xf>
    <xf numFmtId="165" fontId="9" fillId="22" borderId="191" xfId="0" applyNumberFormat="1" applyFont="1" applyFill="1" applyBorder="1" applyAlignment="1" applyProtection="1">
      <alignment horizontal="right" vertical="center"/>
      <protection locked="0"/>
    </xf>
    <xf numFmtId="165" fontId="9" fillId="22" borderId="203" xfId="0" applyNumberFormat="1" applyFont="1" applyFill="1" applyBorder="1" applyAlignment="1" applyProtection="1">
      <alignment horizontal="right" vertical="center"/>
      <protection locked="0"/>
    </xf>
    <xf numFmtId="0" fontId="2" fillId="19" borderId="12" xfId="0" applyFont="1" applyFill="1" applyBorder="1" applyAlignment="1">
      <alignment vertical="top" wrapText="1"/>
    </xf>
    <xf numFmtId="0" fontId="3" fillId="23" borderId="0" xfId="0" applyFont="1" applyFill="1" applyAlignment="1" applyProtection="1">
      <alignment vertical="center"/>
      <protection hidden="1"/>
    </xf>
    <xf numFmtId="0" fontId="43" fillId="0" borderId="0" xfId="0" applyFont="1" applyAlignment="1" applyProtection="1">
      <alignment horizontal="left" vertical="top"/>
      <protection locked="0"/>
    </xf>
    <xf numFmtId="0" fontId="43" fillId="24" borderId="0" xfId="0" applyFont="1" applyFill="1" applyAlignment="1" applyProtection="1">
      <alignment horizontal="left" vertical="center"/>
      <protection locked="0"/>
    </xf>
    <xf numFmtId="0" fontId="3" fillId="24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top"/>
      <protection locked="0"/>
    </xf>
    <xf numFmtId="0" fontId="10" fillId="23" borderId="0" xfId="0" applyFont="1" applyFill="1" applyAlignment="1" applyProtection="1">
      <alignment vertical="center"/>
      <protection hidden="1"/>
    </xf>
    <xf numFmtId="0" fontId="41" fillId="23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23" borderId="0" xfId="0" applyFont="1" applyFill="1" applyAlignment="1" applyProtection="1">
      <alignment horizontal="left" vertical="center"/>
      <protection hidden="1"/>
    </xf>
    <xf numFmtId="167" fontId="9" fillId="22" borderId="204" xfId="0" applyNumberFormat="1" applyFont="1" applyFill="1" applyBorder="1" applyAlignment="1" applyProtection="1">
      <alignment horizontal="right" vertical="center"/>
      <protection locked="0"/>
    </xf>
    <xf numFmtId="167" fontId="9" fillId="22" borderId="176" xfId="0" applyNumberFormat="1" applyFont="1" applyFill="1" applyBorder="1" applyAlignment="1" applyProtection="1">
      <alignment horizontal="right" vertical="center"/>
      <protection locked="0"/>
    </xf>
    <xf numFmtId="167" fontId="9" fillId="22" borderId="187" xfId="29" applyNumberFormat="1" applyFont="1" applyFill="1" applyBorder="1" applyAlignment="1" applyProtection="1">
      <alignment horizontal="right" vertical="center"/>
      <protection locked="0"/>
    </xf>
    <xf numFmtId="168" fontId="9" fillId="22" borderId="204" xfId="0" applyNumberFormat="1" applyFont="1" applyFill="1" applyBorder="1" applyAlignment="1" applyProtection="1">
      <alignment horizontal="right" vertical="center"/>
      <protection locked="0"/>
    </xf>
    <xf numFmtId="168" fontId="9" fillId="22" borderId="180" xfId="0" applyNumberFormat="1" applyFont="1" applyFill="1" applyBorder="1" applyAlignment="1" applyProtection="1">
      <alignment horizontal="right" vertical="center"/>
      <protection locked="0"/>
    </xf>
    <xf numFmtId="168" fontId="9" fillId="22" borderId="179" xfId="0" applyNumberFormat="1" applyFont="1" applyFill="1" applyBorder="1" applyAlignment="1" applyProtection="1">
      <alignment horizontal="right" vertical="center"/>
      <protection locked="0"/>
    </xf>
    <xf numFmtId="168" fontId="9" fillId="22" borderId="176" xfId="0" applyNumberFormat="1" applyFont="1" applyFill="1" applyBorder="1" applyAlignment="1" applyProtection="1">
      <alignment horizontal="right" vertical="center"/>
      <protection locked="0"/>
    </xf>
    <xf numFmtId="168" fontId="3" fillId="22" borderId="178" xfId="0" applyNumberFormat="1" applyFont="1" applyFill="1" applyBorder="1" applyAlignment="1" applyProtection="1">
      <alignment horizontal="right" vertical="center"/>
      <protection locked="0"/>
    </xf>
    <xf numFmtId="168" fontId="9" fillId="22" borderId="178" xfId="0" applyNumberFormat="1" applyFont="1" applyFill="1" applyBorder="1" applyAlignment="1" applyProtection="1">
      <alignment horizontal="right" vertical="center"/>
      <protection locked="0"/>
    </xf>
    <xf numFmtId="165" fontId="9" fillId="22" borderId="16" xfId="0" applyNumberFormat="1" applyFont="1" applyFill="1" applyBorder="1" applyAlignment="1" applyProtection="1">
      <alignment horizontal="right" vertical="center"/>
      <protection locked="0"/>
    </xf>
    <xf numFmtId="165" fontId="9" fillId="22" borderId="205" xfId="0" applyNumberFormat="1" applyFont="1" applyFill="1" applyBorder="1" applyAlignment="1" applyProtection="1">
      <alignment horizontal="right" vertical="center"/>
      <protection locked="0"/>
    </xf>
    <xf numFmtId="165" fontId="9" fillId="22" borderId="187" xfId="0" applyNumberFormat="1" applyFont="1" applyFill="1" applyBorder="1" applyAlignment="1" applyProtection="1">
      <alignment horizontal="right" vertical="center"/>
      <protection locked="0"/>
    </xf>
    <xf numFmtId="165" fontId="4" fillId="22" borderId="26" xfId="0" applyNumberFormat="1" applyFont="1" applyFill="1" applyBorder="1" applyAlignment="1" applyProtection="1">
      <alignment horizontal="right" vertical="center"/>
      <protection locked="0"/>
    </xf>
    <xf numFmtId="165" fontId="9" fillId="22" borderId="152" xfId="0" applyNumberFormat="1" applyFont="1" applyFill="1" applyBorder="1" applyAlignment="1" applyProtection="1">
      <alignment horizontal="right" vertical="center"/>
      <protection locked="0"/>
    </xf>
    <xf numFmtId="165" fontId="9" fillId="22" borderId="55" xfId="0" applyNumberFormat="1" applyFont="1" applyFill="1" applyBorder="1" applyAlignment="1" applyProtection="1">
      <alignment horizontal="right" vertical="center"/>
      <protection locked="0"/>
    </xf>
    <xf numFmtId="165" fontId="9" fillId="22" borderId="167" xfId="0" applyNumberFormat="1" applyFont="1" applyFill="1" applyBorder="1" applyAlignment="1" applyProtection="1">
      <alignment horizontal="right" vertical="center"/>
      <protection locked="0"/>
    </xf>
    <xf numFmtId="49" fontId="2" fillId="21" borderId="123" xfId="0" applyNumberFormat="1" applyFont="1" applyFill="1" applyBorder="1" applyAlignment="1" applyProtection="1">
      <alignment horizontal="centerContinuous" vertical="center"/>
      <protection locked="0"/>
    </xf>
    <xf numFmtId="173" fontId="4" fillId="22" borderId="186" xfId="0" applyNumberFormat="1" applyFont="1" applyFill="1" applyBorder="1" applyAlignment="1" applyProtection="1">
      <alignment horizontal="right" vertical="center"/>
      <protection locked="0"/>
    </xf>
    <xf numFmtId="173" fontId="9" fillId="22" borderId="176" xfId="0" applyNumberFormat="1" applyFont="1" applyFill="1" applyBorder="1" applyAlignment="1" applyProtection="1">
      <alignment horizontal="right" vertical="center"/>
      <protection locked="0"/>
    </xf>
    <xf numFmtId="173" fontId="9" fillId="22" borderId="180" xfId="0" applyNumberFormat="1" applyFont="1" applyFill="1" applyBorder="1" applyAlignment="1" applyProtection="1">
      <alignment horizontal="right" vertical="center"/>
      <protection locked="0"/>
    </xf>
    <xf numFmtId="173" fontId="4" fillId="22" borderId="184" xfId="0" applyNumberFormat="1" applyFont="1" applyFill="1" applyBorder="1" applyAlignment="1" applyProtection="1">
      <alignment horizontal="right" vertical="center"/>
      <protection locked="0"/>
    </xf>
    <xf numFmtId="173" fontId="3" fillId="22" borderId="179" xfId="0" applyNumberFormat="1" applyFont="1" applyFill="1" applyBorder="1" applyAlignment="1" applyProtection="1">
      <alignment horizontal="right" vertical="center"/>
      <protection locked="0"/>
    </xf>
    <xf numFmtId="173" fontId="3" fillId="22" borderId="180" xfId="0" applyNumberFormat="1" applyFont="1" applyFill="1" applyBorder="1" applyAlignment="1" applyProtection="1">
      <alignment horizontal="right" vertical="center"/>
      <protection locked="0"/>
    </xf>
    <xf numFmtId="173" fontId="4" fillId="22" borderId="178" xfId="0" applyNumberFormat="1" applyFont="1" applyFill="1" applyBorder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3" fillId="18" borderId="0" xfId="0" applyFont="1" applyFill="1" applyProtection="1">
      <protection hidden="1"/>
    </xf>
    <xf numFmtId="0" fontId="41" fillId="18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  <protection locked="0"/>
    </xf>
    <xf numFmtId="0" fontId="39" fillId="21" borderId="123" xfId="0" applyFont="1" applyFill="1" applyBorder="1" applyAlignment="1" applyProtection="1">
      <alignment horizontal="centerContinuous" vertical="center"/>
      <protection locked="0"/>
    </xf>
    <xf numFmtId="49" fontId="2" fillId="21" borderId="79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86" xfId="0" applyNumberFormat="1" applyFont="1" applyFill="1" applyBorder="1" applyAlignment="1" applyProtection="1">
      <alignment horizontal="right" vertical="center"/>
      <protection locked="0"/>
    </xf>
    <xf numFmtId="168" fontId="9" fillId="22" borderId="187" xfId="0" applyNumberFormat="1" applyFont="1" applyFill="1" applyBorder="1" applyAlignment="1" applyProtection="1">
      <alignment horizontal="right" vertical="center"/>
      <protection locked="0"/>
    </xf>
    <xf numFmtId="168" fontId="4" fillId="22" borderId="184" xfId="0" applyNumberFormat="1" applyFont="1" applyFill="1" applyBorder="1" applyAlignment="1" applyProtection="1">
      <alignment horizontal="right" vertical="center"/>
      <protection locked="0"/>
    </xf>
    <xf numFmtId="168" fontId="3" fillId="22" borderId="179" xfId="0" applyNumberFormat="1" applyFont="1" applyFill="1" applyBorder="1" applyAlignment="1" applyProtection="1">
      <alignment horizontal="right" vertical="center"/>
      <protection locked="0"/>
    </xf>
    <xf numFmtId="168" fontId="3" fillId="22" borderId="180" xfId="0" applyNumberFormat="1" applyFont="1" applyFill="1" applyBorder="1" applyAlignment="1" applyProtection="1">
      <alignment horizontal="right" vertical="center"/>
      <protection locked="0"/>
    </xf>
    <xf numFmtId="168" fontId="4" fillId="22" borderId="178" xfId="0" applyNumberFormat="1" applyFont="1" applyFill="1" applyBorder="1" applyAlignment="1" applyProtection="1">
      <alignment horizontal="right" vertical="center"/>
      <protection locked="0"/>
    </xf>
    <xf numFmtId="170" fontId="2" fillId="19" borderId="0" xfId="0" applyNumberFormat="1" applyFont="1" applyFill="1" applyAlignment="1">
      <alignment horizontal="center"/>
    </xf>
    <xf numFmtId="165" fontId="4" fillId="22" borderId="81" xfId="0" applyNumberFormat="1" applyFont="1" applyFill="1" applyBorder="1" applyAlignment="1" applyProtection="1">
      <alignment horizontal="right" vertical="top"/>
      <protection locked="0"/>
    </xf>
    <xf numFmtId="165" fontId="4" fillId="22" borderId="81" xfId="0" applyNumberFormat="1" applyFont="1" applyFill="1" applyBorder="1" applyAlignment="1" applyProtection="1">
      <alignment horizontal="right" vertical="center"/>
      <protection locked="0"/>
    </xf>
    <xf numFmtId="3" fontId="2" fillId="0" borderId="181" xfId="0" applyNumberFormat="1" applyFont="1" applyBorder="1" applyAlignment="1">
      <alignment horizontal="right"/>
    </xf>
    <xf numFmtId="0" fontId="2" fillId="20" borderId="0" xfId="0" applyFont="1" applyFill="1" applyAlignment="1" applyProtection="1">
      <alignment horizontal="left" vertical="center"/>
      <protection hidden="1"/>
    </xf>
    <xf numFmtId="0" fontId="30" fillId="20" borderId="0" xfId="0" applyFont="1" applyFill="1" applyAlignment="1" applyProtection="1">
      <alignment horizontal="left" vertical="center"/>
      <protection locked="0" hidden="1"/>
    </xf>
    <xf numFmtId="0" fontId="32" fillId="20" borderId="0" xfId="0" applyFont="1" applyFill="1" applyAlignment="1" applyProtection="1">
      <alignment horizontal="left" vertical="top"/>
      <protection hidden="1"/>
    </xf>
    <xf numFmtId="0" fontId="2" fillId="20" borderId="0" xfId="0" applyFont="1" applyFill="1" applyAlignment="1" applyProtection="1">
      <alignment horizontal="left"/>
      <protection hidden="1"/>
    </xf>
    <xf numFmtId="0" fontId="32" fillId="20" borderId="0" xfId="0" applyFont="1" applyFill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top"/>
      <protection locked="0"/>
    </xf>
    <xf numFmtId="0" fontId="52" fillId="20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21" borderId="158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1" borderId="159" xfId="0" applyFont="1" applyFill="1" applyBorder="1" applyAlignment="1">
      <alignment horizontal="center"/>
    </xf>
    <xf numFmtId="0" fontId="2" fillId="21" borderId="53" xfId="0" applyFont="1" applyFill="1" applyBorder="1" applyAlignment="1">
      <alignment horizontal="center"/>
    </xf>
    <xf numFmtId="49" fontId="6" fillId="21" borderId="55" xfId="0" applyNumberFormat="1" applyFont="1" applyFill="1" applyBorder="1" applyAlignment="1" applyProtection="1">
      <alignment horizontal="center" vertical="center" textRotation="90"/>
      <protection locked="0"/>
    </xf>
    <xf numFmtId="0" fontId="40" fillId="0" borderId="55" xfId="0" applyFont="1" applyBorder="1" applyAlignment="1">
      <alignment horizontal="center" vertical="center" textRotation="90"/>
    </xf>
    <xf numFmtId="0" fontId="2" fillId="21" borderId="172" xfId="0" applyFont="1" applyFill="1" applyBorder="1" applyAlignment="1">
      <alignment horizontal="center"/>
    </xf>
    <xf numFmtId="0" fontId="2" fillId="21" borderId="16" xfId="0" applyFont="1" applyFill="1" applyBorder="1" applyAlignment="1">
      <alignment horizontal="center"/>
    </xf>
    <xf numFmtId="49" fontId="2" fillId="21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1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0" xfId="0" applyNumberFormat="1" applyFont="1" applyFill="1" applyAlignment="1" applyProtection="1">
      <alignment horizontal="center" vertical="center" wrapText="1"/>
      <protection locked="0"/>
    </xf>
    <xf numFmtId="49" fontId="2" fillId="21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3" xfId="0" applyNumberFormat="1" applyFont="1" applyFill="1" applyBorder="1" applyAlignment="1" applyProtection="1">
      <alignment horizontal="center" vertical="center" wrapText="1"/>
      <protection locked="0"/>
    </xf>
    <xf numFmtId="49" fontId="41" fillId="21" borderId="40" xfId="0" applyNumberFormat="1" applyFont="1" applyFill="1" applyBorder="1" applyAlignment="1" applyProtection="1">
      <alignment horizontal="center" vertical="center" textRotation="90"/>
      <protection locked="0"/>
    </xf>
    <xf numFmtId="49" fontId="41" fillId="21" borderId="30" xfId="0" applyNumberFormat="1" applyFont="1" applyFill="1" applyBorder="1" applyAlignment="1" applyProtection="1">
      <alignment horizontal="center" vertical="center" textRotation="90"/>
      <protection locked="0"/>
    </xf>
    <xf numFmtId="0" fontId="2" fillId="21" borderId="164" xfId="0" applyFont="1" applyFill="1" applyBorder="1" applyAlignment="1">
      <alignment horizontal="center"/>
    </xf>
    <xf numFmtId="0" fontId="2" fillId="21" borderId="54" xfId="0" applyFont="1" applyFill="1" applyBorder="1" applyAlignment="1">
      <alignment horizontal="center"/>
    </xf>
    <xf numFmtId="0" fontId="2" fillId="21" borderId="149" xfId="0" applyFont="1" applyFill="1" applyBorder="1" applyAlignment="1">
      <alignment horizontal="center"/>
    </xf>
    <xf numFmtId="0" fontId="2" fillId="21" borderId="55" xfId="0" applyFont="1" applyFill="1" applyBorder="1" applyAlignment="1">
      <alignment horizontal="center"/>
    </xf>
    <xf numFmtId="49" fontId="6" fillId="21" borderId="165" xfId="0" applyNumberFormat="1" applyFont="1" applyFill="1" applyBorder="1" applyAlignment="1" applyProtection="1">
      <alignment horizontal="center" vertical="center" textRotation="90"/>
      <protection locked="0"/>
    </xf>
    <xf numFmtId="0" fontId="40" fillId="0" borderId="0" xfId="0" applyFont="1" applyAlignment="1">
      <alignment horizontal="center" vertical="center" textRotation="90"/>
    </xf>
    <xf numFmtId="0" fontId="40" fillId="0" borderId="146" xfId="0" applyFont="1" applyBorder="1" applyAlignment="1">
      <alignment horizontal="center" vertical="center" textRotation="90"/>
    </xf>
    <xf numFmtId="0" fontId="2" fillId="21" borderId="166" xfId="0" applyFont="1" applyFill="1" applyBorder="1" applyAlignment="1">
      <alignment horizontal="center"/>
    </xf>
    <xf numFmtId="0" fontId="2" fillId="21" borderId="56" xfId="0" applyFont="1" applyFill="1" applyBorder="1" applyAlignment="1">
      <alignment horizontal="center"/>
    </xf>
    <xf numFmtId="49" fontId="6" fillId="21" borderId="167" xfId="0" applyNumberFormat="1" applyFont="1" applyFill="1" applyBorder="1" applyAlignment="1" applyProtection="1">
      <alignment horizontal="center" vertical="center" textRotation="90"/>
      <protection locked="0"/>
    </xf>
    <xf numFmtId="0" fontId="40" fillId="0" borderId="168" xfId="0" applyFont="1" applyBorder="1" applyAlignment="1">
      <alignment horizontal="center" vertical="center" textRotation="90"/>
    </xf>
    <xf numFmtId="49" fontId="2" fillId="21" borderId="99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8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left" vertical="top" wrapText="1"/>
      <protection locked="0"/>
    </xf>
    <xf numFmtId="49" fontId="3" fillId="21" borderId="83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83" xfId="0" applyNumberFormat="1" applyFont="1" applyFill="1" applyBorder="1" applyAlignment="1" applyProtection="1">
      <alignment horizontal="left" vertical="center"/>
      <protection locked="0"/>
    </xf>
    <xf numFmtId="0" fontId="2" fillId="21" borderId="169" xfId="0" applyFont="1" applyFill="1" applyBorder="1" applyAlignment="1">
      <alignment horizontal="center"/>
    </xf>
    <xf numFmtId="0" fontId="2" fillId="21" borderId="170" xfId="0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49" fontId="6" fillId="21" borderId="15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55" xfId="0" applyBorder="1"/>
    <xf numFmtId="0" fontId="0" fillId="0" borderId="76" xfId="0" applyBorder="1"/>
    <xf numFmtId="0" fontId="3" fillId="24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top"/>
      <protection locked="0"/>
    </xf>
    <xf numFmtId="0" fontId="10" fillId="24" borderId="0" xfId="0" applyFont="1" applyFill="1" applyAlignment="1" applyProtection="1">
      <alignment horizontal="left" vertical="center"/>
      <protection hidden="1"/>
    </xf>
    <xf numFmtId="49" fontId="6" fillId="21" borderId="3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21" borderId="37" xfId="0" applyFill="1" applyBorder="1" applyAlignment="1" applyProtection="1">
      <alignment horizontal="center" vertical="center" textRotation="90" shrinkToFit="1"/>
      <protection locked="0"/>
    </xf>
    <xf numFmtId="0" fontId="0" fillId="21" borderId="72" xfId="0" applyFill="1" applyBorder="1" applyAlignment="1" applyProtection="1">
      <alignment horizontal="center" vertical="center" textRotation="90" shrinkToFit="1"/>
      <protection locked="0"/>
    </xf>
    <xf numFmtId="49" fontId="46" fillId="21" borderId="41" xfId="0" applyNumberFormat="1" applyFont="1" applyFill="1" applyBorder="1" applyAlignment="1" applyProtection="1">
      <alignment horizontal="center" vertical="center" textRotation="90" shrinkToFit="1"/>
      <protection locked="0"/>
    </xf>
    <xf numFmtId="0" fontId="47" fillId="21" borderId="168" xfId="0" applyFont="1" applyFill="1" applyBorder="1" applyAlignment="1">
      <alignment horizontal="center" vertical="center" textRotation="90" shrinkToFit="1"/>
    </xf>
    <xf numFmtId="0" fontId="10" fillId="23" borderId="0" xfId="0" applyFont="1" applyFill="1" applyAlignment="1" applyProtection="1">
      <alignment horizontal="left" vertical="center"/>
      <protection hidden="1"/>
    </xf>
    <xf numFmtId="49" fontId="6" fillId="21" borderId="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21" borderId="5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21" borderId="16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21" borderId="32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33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57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88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7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90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73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47" xfId="0" applyNumberFormat="1" applyFont="1" applyFill="1" applyBorder="1" applyAlignment="1" applyProtection="1">
      <alignment horizontal="center" vertical="center" textRotation="90"/>
      <protection locked="0"/>
    </xf>
    <xf numFmtId="0" fontId="2" fillId="21" borderId="197" xfId="0" applyFont="1" applyFill="1" applyBorder="1" applyAlignment="1">
      <alignment horizontal="center"/>
    </xf>
    <xf numFmtId="0" fontId="2" fillId="21" borderId="198" xfId="0" applyFont="1" applyFill="1" applyBorder="1" applyAlignment="1">
      <alignment horizontal="center"/>
    </xf>
    <xf numFmtId="49" fontId="2" fillId="21" borderId="22" xfId="0" applyNumberFormat="1" applyFont="1" applyFill="1" applyBorder="1" applyAlignment="1" applyProtection="1">
      <alignment horizontal="left" vertical="center" wrapText="1"/>
      <protection locked="0"/>
    </xf>
    <xf numFmtId="49" fontId="2" fillId="21" borderId="2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/>
    <xf numFmtId="0" fontId="0" fillId="21" borderId="168" xfId="0" applyFill="1" applyBorder="1" applyAlignment="1">
      <alignment horizontal="center" vertical="center" textRotation="90" shrinkToFit="1"/>
    </xf>
    <xf numFmtId="0" fontId="10" fillId="0" borderId="0" xfId="0" applyFont="1" applyAlignment="1" applyProtection="1">
      <alignment horizontal="left"/>
      <protection locked="0"/>
    </xf>
    <xf numFmtId="0" fontId="0" fillId="21" borderId="168" xfId="0" applyFill="1" applyBorder="1" applyAlignment="1" applyProtection="1">
      <alignment horizontal="center" vertical="center" textRotation="90" shrinkToFit="1"/>
      <protection locked="0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</cellXfs>
  <cellStyles count="4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al_VEK_96KS" xfId="28" xr:uid="{00000000-0005-0000-0000-00001B000000}"/>
    <cellStyle name="Normální" xfId="0" builtinId="0"/>
    <cellStyle name="normální_List1" xfId="29" xr:uid="{00000000-0005-0000-0000-00001D000000}"/>
    <cellStyle name="ods9" xfId="30" xr:uid="{00000000-0005-0000-0000-00001E000000}"/>
    <cellStyle name="Poznámka" xfId="31" builtinId="10" customBuiltin="1"/>
    <cellStyle name="Procenta" xfId="45" builtinId="5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5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C21DC7C2-91A8-475A-978A-E8B1BC8A23F3}"/>
  </tableStyles>
  <colors>
    <mruColors>
      <color rgb="FFCCFFFF"/>
      <color rgb="FF00FFFF"/>
      <color rgb="FF33CCCC"/>
      <color rgb="FF008080"/>
      <color rgb="FF003366"/>
      <color rgb="FFFFFFCC"/>
      <color rgb="FFFF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attachedToolbars" Target="attachedToolbars.bin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7236173191678E-2"/>
          <c:y val="6.8493150684931503E-2"/>
          <c:w val="0.83925188862184874"/>
          <c:h val="0.81849315068493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5011</c:v>
                </c:pt>
                <c:pt idx="1">
                  <c:v>5085</c:v>
                </c:pt>
                <c:pt idx="2">
                  <c:v>5158</c:v>
                </c:pt>
                <c:pt idx="3">
                  <c:v>5209</c:v>
                </c:pt>
                <c:pt idx="4">
                  <c:v>5209</c:v>
                </c:pt>
                <c:pt idx="5">
                  <c:v>5269</c:v>
                </c:pt>
                <c:pt idx="6">
                  <c:v>5287</c:v>
                </c:pt>
                <c:pt idx="7">
                  <c:v>5304</c:v>
                </c:pt>
                <c:pt idx="8">
                  <c:v>5317</c:v>
                </c:pt>
                <c:pt idx="9">
                  <c:v>5349</c:v>
                </c:pt>
                <c:pt idx="10">
                  <c:v>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F-45E4-A5AF-9931208F69BC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4095</c:v>
                </c:pt>
                <c:pt idx="1">
                  <c:v>4095</c:v>
                </c:pt>
                <c:pt idx="2">
                  <c:v>4106</c:v>
                </c:pt>
                <c:pt idx="3">
                  <c:v>4115</c:v>
                </c:pt>
                <c:pt idx="4">
                  <c:v>4140</c:v>
                </c:pt>
                <c:pt idx="5">
                  <c:v>4155</c:v>
                </c:pt>
                <c:pt idx="6">
                  <c:v>4172</c:v>
                </c:pt>
                <c:pt idx="7">
                  <c:v>4192</c:v>
                </c:pt>
                <c:pt idx="8">
                  <c:v>4214</c:v>
                </c:pt>
                <c:pt idx="9">
                  <c:v>4238</c:v>
                </c:pt>
                <c:pt idx="10">
                  <c:v>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F-45E4-A5AF-9931208F69BC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1347</c:v>
                </c:pt>
                <c:pt idx="1">
                  <c:v>1331</c:v>
                </c:pt>
                <c:pt idx="2">
                  <c:v>1310</c:v>
                </c:pt>
                <c:pt idx="3">
                  <c:v>1304</c:v>
                </c:pt>
                <c:pt idx="4">
                  <c:v>1307</c:v>
                </c:pt>
                <c:pt idx="5">
                  <c:v>1308</c:v>
                </c:pt>
                <c:pt idx="6">
                  <c:v>1290</c:v>
                </c:pt>
                <c:pt idx="7">
                  <c:v>1284</c:v>
                </c:pt>
                <c:pt idx="8">
                  <c:v>1280</c:v>
                </c:pt>
                <c:pt idx="9">
                  <c:v>1285</c:v>
                </c:pt>
                <c:pt idx="10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F-45E4-A5AF-9931208F69BC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F-45E4-A5AF-9931208F69BC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#,##0</c:formatCode>
                <c:ptCount val="11"/>
                <c:pt idx="0">
                  <c:v>178</c:v>
                </c:pt>
                <c:pt idx="1">
                  <c:v>174</c:v>
                </c:pt>
                <c:pt idx="2">
                  <c:v>174</c:v>
                </c:pt>
                <c:pt idx="3">
                  <c:v>171</c:v>
                </c:pt>
                <c:pt idx="4">
                  <c:v>168</c:v>
                </c:pt>
                <c:pt idx="5">
                  <c:v>166</c:v>
                </c:pt>
                <c:pt idx="6">
                  <c:v>166</c:v>
                </c:pt>
                <c:pt idx="7">
                  <c:v>160</c:v>
                </c:pt>
                <c:pt idx="8">
                  <c:v>156</c:v>
                </c:pt>
                <c:pt idx="9">
                  <c:v>151</c:v>
                </c:pt>
                <c:pt idx="1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F-45E4-A5AF-9931208F69BC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VŠ veřejné a soukromé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#,##0</c:formatCode>
                <c:ptCount val="11"/>
                <c:pt idx="0">
                  <c:v>70</c:v>
                </c:pt>
                <c:pt idx="1">
                  <c:v>69</c:v>
                </c:pt>
                <c:pt idx="2">
                  <c:v>69</c:v>
                </c:pt>
                <c:pt idx="3">
                  <c:v>67</c:v>
                </c:pt>
                <c:pt idx="4">
                  <c:v>63</c:v>
                </c:pt>
                <c:pt idx="5">
                  <c:v>62</c:v>
                </c:pt>
                <c:pt idx="6">
                  <c:v>62</c:v>
                </c:pt>
                <c:pt idx="7">
                  <c:v>58</c:v>
                </c:pt>
                <c:pt idx="8">
                  <c:v>57</c:v>
                </c:pt>
                <c:pt idx="9">
                  <c:v>58</c:v>
                </c:pt>
                <c:pt idx="1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F-45E4-A5AF-9931208F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92672"/>
        <c:axId val="-870492128"/>
      </c:barChart>
      <c:catAx>
        <c:axId val="-870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2128"/>
        <c:scaling>
          <c:orientation val="minMax"/>
          <c:max val="5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počet škol</a:t>
                </a:r>
              </a:p>
            </c:rich>
          </c:tx>
          <c:layout>
            <c:manualLayout>
              <c:xMode val="edge"/>
              <c:yMode val="edge"/>
              <c:x val="9.4116409168230365E-3"/>
              <c:y val="0.39743663035271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672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69404513225966"/>
          <c:y val="0.94281471451075416"/>
          <c:w val="0.47995571754273686"/>
          <c:h val="3.76712328767123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7745794797672"/>
          <c:y val="5.1118210862619806E-2"/>
          <c:w val="0.82769549375713436"/>
          <c:h val="0.81629392971246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354340</c:v>
                </c:pt>
                <c:pt idx="1">
                  <c:v>363568</c:v>
                </c:pt>
                <c:pt idx="2">
                  <c:v>367603</c:v>
                </c:pt>
                <c:pt idx="3">
                  <c:v>367361</c:v>
                </c:pt>
                <c:pt idx="4">
                  <c:v>362653</c:v>
                </c:pt>
                <c:pt idx="5">
                  <c:v>362756</c:v>
                </c:pt>
                <c:pt idx="6">
                  <c:v>363776</c:v>
                </c:pt>
                <c:pt idx="7">
                  <c:v>364909</c:v>
                </c:pt>
                <c:pt idx="8">
                  <c:v>357598</c:v>
                </c:pt>
                <c:pt idx="9">
                  <c:v>360490</c:v>
                </c:pt>
                <c:pt idx="10">
                  <c:v>369205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4-4FA7-A9A4-581FBCB11DEA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807950</c:v>
                </c:pt>
                <c:pt idx="1">
                  <c:v>827654</c:v>
                </c:pt>
                <c:pt idx="2">
                  <c:v>854137</c:v>
                </c:pt>
                <c:pt idx="3">
                  <c:v>880251</c:v>
                </c:pt>
                <c:pt idx="4">
                  <c:v>906188</c:v>
                </c:pt>
                <c:pt idx="5">
                  <c:v>926108</c:v>
                </c:pt>
                <c:pt idx="6">
                  <c:v>940928</c:v>
                </c:pt>
                <c:pt idx="7">
                  <c:v>952946</c:v>
                </c:pt>
                <c:pt idx="8">
                  <c:v>962348</c:v>
                </c:pt>
                <c:pt idx="9">
                  <c:v>964571</c:v>
                </c:pt>
                <c:pt idx="10">
                  <c:v>1007778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4-4FA7-A9A4-581FBCB11DEA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470754</c:v>
                </c:pt>
                <c:pt idx="1">
                  <c:v>448792</c:v>
                </c:pt>
                <c:pt idx="2">
                  <c:v>435542</c:v>
                </c:pt>
                <c:pt idx="3">
                  <c:v>427107</c:v>
                </c:pt>
                <c:pt idx="4">
                  <c:v>424849</c:v>
                </c:pt>
                <c:pt idx="5">
                  <c:v>421535</c:v>
                </c:pt>
                <c:pt idx="6">
                  <c:v>420814</c:v>
                </c:pt>
                <c:pt idx="7">
                  <c:v>423838</c:v>
                </c:pt>
                <c:pt idx="8">
                  <c:v>432906</c:v>
                </c:pt>
                <c:pt idx="9">
                  <c:v>446254</c:v>
                </c:pt>
                <c:pt idx="10">
                  <c:v>463200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FA7-A9A4-581FBCB11DEA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3655</c:v>
                </c:pt>
                <c:pt idx="1">
                  <c:v>3690</c:v>
                </c:pt>
                <c:pt idx="2">
                  <c:v>3752</c:v>
                </c:pt>
                <c:pt idx="3">
                  <c:v>3733</c:v>
                </c:pt>
                <c:pt idx="4">
                  <c:v>3795</c:v>
                </c:pt>
                <c:pt idx="5">
                  <c:v>3781</c:v>
                </c:pt>
                <c:pt idx="6">
                  <c:v>3813</c:v>
                </c:pt>
                <c:pt idx="7">
                  <c:v>3836</c:v>
                </c:pt>
                <c:pt idx="8">
                  <c:v>3902</c:v>
                </c:pt>
                <c:pt idx="9">
                  <c:v>3880</c:v>
                </c:pt>
                <c:pt idx="10">
                  <c:v>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4-4FA7-A9A4-581FBCB11DEA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28980</c:v>
                </c:pt>
                <c:pt idx="1">
                  <c:v>28332</c:v>
                </c:pt>
                <c:pt idx="2">
                  <c:v>26964</c:v>
                </c:pt>
                <c:pt idx="3">
                  <c:v>24786</c:v>
                </c:pt>
                <c:pt idx="4">
                  <c:v>22002</c:v>
                </c:pt>
                <c:pt idx="5">
                  <c:v>19883</c:v>
                </c:pt>
                <c:pt idx="6">
                  <c:v>18416</c:v>
                </c:pt>
                <c:pt idx="7">
                  <c:v>17954</c:v>
                </c:pt>
                <c:pt idx="8">
                  <c:v>18458</c:v>
                </c:pt>
                <c:pt idx="9">
                  <c:v>20096</c:v>
                </c:pt>
                <c:pt idx="10">
                  <c:v>20639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4-4FA7-A9A4-581FBCB11DEA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VŠ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7.9847403855816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3-4BF6-A530-43B962ADD733}"/>
                </c:ext>
              </c:extLst>
            </c:dLbl>
            <c:dLbl>
              <c:idx val="1"/>
              <c:layout>
                <c:manualLayout>
                  <c:x val="-2.9545743499442335E-3"/>
                  <c:y val="-8.56884462919403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3-4BF6-A530-43B962ADD733}"/>
                </c:ext>
              </c:extLst>
            </c:dLbl>
            <c:dLbl>
              <c:idx val="2"/>
              <c:layout>
                <c:manualLayout>
                  <c:x val="-1.4772871749721031E-3"/>
                  <c:y val="-8.16221551855551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3-4BF6-A530-43B962ADD733}"/>
                </c:ext>
              </c:extLst>
            </c:dLbl>
            <c:dLbl>
              <c:idx val="3"/>
              <c:layout>
                <c:manualLayout>
                  <c:x val="0"/>
                  <c:y val="-7.50462614525720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3-4BF6-A530-43B962ADD733}"/>
                </c:ext>
              </c:extLst>
            </c:dLbl>
            <c:dLbl>
              <c:idx val="4"/>
              <c:layout>
                <c:manualLayout>
                  <c:x val="0"/>
                  <c:y val="-7.1499664019151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3-4BF6-A530-43B962ADD733}"/>
                </c:ext>
              </c:extLst>
            </c:dLbl>
            <c:dLbl>
              <c:idx val="5"/>
              <c:layout>
                <c:manualLayout>
                  <c:x val="-2.9545743499443146E-3"/>
                  <c:y val="-6.803646366314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3-4BF6-A530-43B962ADD733}"/>
                </c:ext>
              </c:extLst>
            </c:dLbl>
            <c:dLbl>
              <c:idx val="6"/>
              <c:layout>
                <c:manualLayout>
                  <c:x val="0"/>
                  <c:y val="-6.75946984067740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3-4BF6-A530-43B962ADD733}"/>
                </c:ext>
              </c:extLst>
            </c:dLbl>
            <c:dLbl>
              <c:idx val="7"/>
              <c:layout>
                <c:manualLayout>
                  <c:x val="-1.0833314135759417E-16"/>
                  <c:y val="-6.5534551340813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83-4BF6-A530-43B962ADD733}"/>
                </c:ext>
              </c:extLst>
            </c:dLbl>
            <c:dLbl>
              <c:idx val="8"/>
              <c:layout>
                <c:manualLayout>
                  <c:x val="0"/>
                  <c:y val="-6.401170019981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3-4BF6-A530-43B962ADD733}"/>
                </c:ext>
              </c:extLst>
            </c:dLbl>
            <c:dLbl>
              <c:idx val="9"/>
              <c:layout>
                <c:manualLayout>
                  <c:x val="-1.0833314135759417E-16"/>
                  <c:y val="-6.3810214227951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83-4BF6-A530-43B962ADD733}"/>
                </c:ext>
              </c:extLst>
            </c:dLbl>
            <c:dLbl>
              <c:idx val="10"/>
              <c:layout>
                <c:manualLayout>
                  <c:x val="-1.4772871749721031E-3"/>
                  <c:y val="-6.3422281101470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1F6-8639-A6A64D77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380891</c:v>
                </c:pt>
                <c:pt idx="1">
                  <c:v>367768</c:v>
                </c:pt>
                <c:pt idx="2">
                  <c:v>346799</c:v>
                </c:pt>
                <c:pt idx="3">
                  <c:v>326423</c:v>
                </c:pt>
                <c:pt idx="4">
                  <c:v>311045</c:v>
                </c:pt>
                <c:pt idx="5">
                  <c:v>298663</c:v>
                </c:pt>
                <c:pt idx="6">
                  <c:v>289649</c:v>
                </c:pt>
                <c:pt idx="7">
                  <c:v>288577</c:v>
                </c:pt>
                <c:pt idx="8">
                  <c:v>298986</c:v>
                </c:pt>
                <c:pt idx="9">
                  <c:v>303633</c:v>
                </c:pt>
                <c:pt idx="10">
                  <c:v>304518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4-4FA7-A9A4-581FBCB11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870491584"/>
        <c:axId val="-870490496"/>
      </c:barChart>
      <c:catAx>
        <c:axId val="-870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0496"/>
        <c:scaling>
          <c:orientation val="minMax"/>
          <c:max val="2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4101156274384621E-2"/>
              <c:y val="0.35344885233294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1584"/>
        <c:crosses val="autoZero"/>
        <c:crossBetween val="between"/>
        <c:majorUnit val="4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6861780515471"/>
          <c:y val="0.92885430445162087"/>
          <c:w val="0.34475685278051665"/>
          <c:h val="3.5031874371667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25313967330686E-2"/>
          <c:y val="5.6603773584905662E-2"/>
          <c:w val="0.86903222784884238"/>
          <c:h val="0.7962264150943396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Předškolní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'GB3'!$J$10:$AC$10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'GB3'!$J$11:$AC$11</c:f>
              <c:numCache>
                <c:formatCode>0.0%</c:formatCode>
                <c:ptCount val="11"/>
                <c:pt idx="0">
                  <c:v>9.8812803232385116E-2</c:v>
                </c:pt>
                <c:pt idx="1">
                  <c:v>0.10327413559550991</c:v>
                </c:pt>
                <c:pt idx="2">
                  <c:v>0.10809361085054306</c:v>
                </c:pt>
                <c:pt idx="3">
                  <c:v>0.10569003446825921</c:v>
                </c:pt>
                <c:pt idx="4">
                  <c:v>0.10845629670697797</c:v>
                </c:pt>
                <c:pt idx="5">
                  <c:v>0.11050710946196041</c:v>
                </c:pt>
                <c:pt idx="6">
                  <c:v>0.11219884310573601</c:v>
                </c:pt>
                <c:pt idx="7">
                  <c:v>0.11346861778599243</c:v>
                </c:pt>
                <c:pt idx="8">
                  <c:v>0.11590642841038473</c:v>
                </c:pt>
                <c:pt idx="9">
                  <c:v>0.1174244559044704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3-4EBE-86C7-0633D6C73489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Základní vzdělávání včetně školních družin a klubů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'GB3'!$J$10:$AC$10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'GB3'!$J$12:$AC$12</c:f>
              <c:numCache>
                <c:formatCode>0.0%</c:formatCode>
                <c:ptCount val="11"/>
                <c:pt idx="0">
                  <c:v>0.30917553095025757</c:v>
                </c:pt>
                <c:pt idx="1">
                  <c:v>0.31574500563406122</c:v>
                </c:pt>
                <c:pt idx="2">
                  <c:v>0.32555050773774791</c:v>
                </c:pt>
                <c:pt idx="3">
                  <c:v>0.33278526549622428</c:v>
                </c:pt>
                <c:pt idx="4">
                  <c:v>0.35226567064080705</c:v>
                </c:pt>
                <c:pt idx="5">
                  <c:v>0.36519987399029397</c:v>
                </c:pt>
                <c:pt idx="6">
                  <c:v>0.37699796844980449</c:v>
                </c:pt>
                <c:pt idx="7">
                  <c:v>0.40627433420160586</c:v>
                </c:pt>
                <c:pt idx="8">
                  <c:v>0.41367027047516541</c:v>
                </c:pt>
                <c:pt idx="9">
                  <c:v>0.41780010697492304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3-4EBE-86C7-0633D6C73489}"/>
            </c:ext>
          </c:extLst>
        </c:ser>
        <c:ser>
          <c:idx val="2"/>
          <c:order val="2"/>
          <c:tx>
            <c:strRef>
              <c:f>'GB3'!$I$13</c:f>
              <c:strCache>
                <c:ptCount val="1"/>
                <c:pt idx="0">
                  <c:v>Střední vzdělávání včetně VOŠ a konzervatoří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'GB3'!$J$10:$AC$10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'GB3'!$J$13:$AC$13</c:f>
              <c:numCache>
                <c:formatCode>0.0%</c:formatCode>
                <c:ptCount val="11"/>
                <c:pt idx="0">
                  <c:v>0.19454471832313425</c:v>
                </c:pt>
                <c:pt idx="1">
                  <c:v>0.18586416362054328</c:v>
                </c:pt>
                <c:pt idx="2">
                  <c:v>0.18218205631705806</c:v>
                </c:pt>
                <c:pt idx="3">
                  <c:v>0.18595331477139862</c:v>
                </c:pt>
                <c:pt idx="4">
                  <c:v>0.18885392491911868</c:v>
                </c:pt>
                <c:pt idx="5">
                  <c:v>0.18237369762584976</c:v>
                </c:pt>
                <c:pt idx="6">
                  <c:v>0.19493697993117301</c:v>
                </c:pt>
                <c:pt idx="7">
                  <c:v>0.19308586295558405</c:v>
                </c:pt>
                <c:pt idx="8">
                  <c:v>0.19430966804339778</c:v>
                </c:pt>
                <c:pt idx="9">
                  <c:v>0.19357994875970383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3-4EBE-86C7-0633D6C73489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Vysoké školy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'GB3'!$J$10:$AC$10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'GB3'!$J$14:$AC$14</c:f>
              <c:numCache>
                <c:formatCode>0.0%</c:formatCode>
                <c:ptCount val="11"/>
                <c:pt idx="0">
                  <c:v>0.19991052094040826</c:v>
                </c:pt>
                <c:pt idx="1">
                  <c:v>0.19808070330242614</c:v>
                </c:pt>
                <c:pt idx="2">
                  <c:v>0.18331906413026774</c:v>
                </c:pt>
                <c:pt idx="3">
                  <c:v>0.18403704505953242</c:v>
                </c:pt>
                <c:pt idx="4">
                  <c:v>0.18375003290483802</c:v>
                </c:pt>
                <c:pt idx="5">
                  <c:v>0.17305546730042923</c:v>
                </c:pt>
                <c:pt idx="6">
                  <c:v>0.21498376641742753</c:v>
                </c:pt>
                <c:pt idx="7">
                  <c:v>0.18760259105635671</c:v>
                </c:pt>
                <c:pt idx="8">
                  <c:v>0.17439605342531869</c:v>
                </c:pt>
                <c:pt idx="9">
                  <c:v>0.17095791786498926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3-4EBE-86C7-0633D6C73489}"/>
            </c:ext>
          </c:extLst>
        </c:ser>
        <c:ser>
          <c:idx val="4"/>
          <c:order val="4"/>
          <c:tx>
            <c:strRef>
              <c:f>'GB3'!$I$15</c:f>
              <c:strCache>
                <c:ptCount val="1"/>
                <c:pt idx="0">
                  <c:v>Ostatní výdaje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'GB3'!$J$10:$AC$10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'GB3'!$J$15:$AC$15</c:f>
              <c:numCache>
                <c:formatCode>0.0%</c:formatCode>
                <c:ptCount val="11"/>
                <c:pt idx="0">
                  <c:v>0.19755642655381497</c:v>
                </c:pt>
                <c:pt idx="1">
                  <c:v>0.19703599184745968</c:v>
                </c:pt>
                <c:pt idx="2">
                  <c:v>0.20085476096438315</c:v>
                </c:pt>
                <c:pt idx="3">
                  <c:v>0.19153434020458548</c:v>
                </c:pt>
                <c:pt idx="4">
                  <c:v>0.16667407482825822</c:v>
                </c:pt>
                <c:pt idx="5">
                  <c:v>0.16886385162146667</c:v>
                </c:pt>
                <c:pt idx="6">
                  <c:v>0.10088244209585912</c:v>
                </c:pt>
                <c:pt idx="7">
                  <c:v>9.9568594000460836E-2</c:v>
                </c:pt>
                <c:pt idx="8">
                  <c:v>0.1017175796457334</c:v>
                </c:pt>
                <c:pt idx="9">
                  <c:v>0.10023757049591342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43-4EBE-86C7-0633D6C7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870486144"/>
        <c:axId val="-870485600"/>
      </c:barChart>
      <c:catAx>
        <c:axId val="-8704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856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614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71683507157591E-2"/>
          <c:y val="0.92963131082051287"/>
          <c:w val="0.94086385856043087"/>
          <c:h val="3.88889592175911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96008159905881E-2"/>
          <c:y val="5.8407130122312398E-2"/>
          <c:w val="0.88376746562613084"/>
          <c:h val="0.7911511262022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Předškolní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'GB4'!$J$10:$AA$10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'GB4'!$J$11:$AA$11</c:f>
              <c:numCache>
                <c:formatCode>#\ ##0.0;[Red]#\ ##0.0</c:formatCode>
                <c:ptCount val="11"/>
                <c:pt idx="0">
                  <c:v>49.07714484758494</c:v>
                </c:pt>
                <c:pt idx="1">
                  <c:v>50.642219055785183</c:v>
                </c:pt>
                <c:pt idx="2">
                  <c:v>52.787567040316731</c:v>
                </c:pt>
                <c:pt idx="3">
                  <c:v>52.455005003533145</c:v>
                </c:pt>
                <c:pt idx="4">
                  <c:v>51.282184005563359</c:v>
                </c:pt>
                <c:pt idx="5">
                  <c:v>59.172526391823986</c:v>
                </c:pt>
                <c:pt idx="6">
                  <c:v>68.222100368694171</c:v>
                </c:pt>
                <c:pt idx="7">
                  <c:v>77.018460097860341</c:v>
                </c:pt>
                <c:pt idx="8">
                  <c:v>83.685772161241658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0-4723-B3E4-8E1EB39C6A71}"/>
            </c:ext>
          </c:extLst>
        </c:ser>
        <c:ser>
          <c:idx val="1"/>
          <c:order val="1"/>
          <c:tx>
            <c:strRef>
              <c:f>'GB4'!$I$12</c:f>
              <c:strCache>
                <c:ptCount val="1"/>
                <c:pt idx="0">
                  <c:v>Základní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'GB4'!$J$10:$AA$10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'GB4'!$J$12:$AA$12</c:f>
              <c:numCache>
                <c:formatCode>#\ ##0.0;[Red]#\ ##0.0</c:formatCode>
                <c:ptCount val="11"/>
                <c:pt idx="0">
                  <c:v>65.637488542221078</c:v>
                </c:pt>
                <c:pt idx="1">
                  <c:v>66.026746846171321</c:v>
                </c:pt>
                <c:pt idx="2">
                  <c:v>68.840438851207992</c:v>
                </c:pt>
                <c:pt idx="3">
                  <c:v>69.775638379139835</c:v>
                </c:pt>
                <c:pt idx="4">
                  <c:v>67.969667925033406</c:v>
                </c:pt>
                <c:pt idx="5">
                  <c:v>77.105268528344908</c:v>
                </c:pt>
                <c:pt idx="6">
                  <c:v>88.809252703444045</c:v>
                </c:pt>
                <c:pt idx="7">
                  <c:v>105.51506884519981</c:v>
                </c:pt>
                <c:pt idx="8">
                  <c:v>112.30611768598325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0-4723-B3E4-8E1EB39C6A71}"/>
            </c:ext>
          </c:extLst>
        </c:ser>
        <c:ser>
          <c:idx val="2"/>
          <c:order val="2"/>
          <c:tx>
            <c:strRef>
              <c:f>'GB4'!$I$13</c:f>
              <c:strCache>
                <c:ptCount val="1"/>
                <c:pt idx="0">
                  <c:v>Střední vzdělávání včetně konzervatoří a VOŠ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'GB4'!$J$10:$AA$10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'GB4'!$J$13:$AA$13</c:f>
              <c:numCache>
                <c:formatCode>#\ ##0.0;[Red]#\ ##0.0</c:formatCode>
                <c:ptCount val="11"/>
                <c:pt idx="0">
                  <c:v>68.28942121230223</c:v>
                </c:pt>
                <c:pt idx="1">
                  <c:v>69.166907829121755</c:v>
                </c:pt>
                <c:pt idx="2">
                  <c:v>73.118111948083325</c:v>
                </c:pt>
                <c:pt idx="3">
                  <c:v>78.211567827899756</c:v>
                </c:pt>
                <c:pt idx="4">
                  <c:v>76.108035419717368</c:v>
                </c:pt>
                <c:pt idx="5">
                  <c:v>83.331682801067373</c:v>
                </c:pt>
                <c:pt idx="6">
                  <c:v>100.88730649513211</c:v>
                </c:pt>
                <c:pt idx="7">
                  <c:v>111.68907826103258</c:v>
                </c:pt>
                <c:pt idx="8">
                  <c:v>117.47839939623459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0-4723-B3E4-8E1EB39C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85056"/>
        <c:axId val="-926378080"/>
      </c:barChart>
      <c:catAx>
        <c:axId val="-8704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7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26378080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jednotkové výdaje na dítě, žáka, studenta v tis. Kč</a:t>
                </a:r>
              </a:p>
            </c:rich>
          </c:tx>
          <c:layout>
            <c:manualLayout>
              <c:xMode val="edge"/>
              <c:yMode val="edge"/>
              <c:x val="7.7603828933148055E-3"/>
              <c:y val="0.15885948582171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505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904331145100403E-2"/>
          <c:y val="0.9072368645464467"/>
          <c:w val="0.89295290052285037"/>
          <c:h val="6.87919576328119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5186020293123"/>
          <c:y val="6.2264150943396226E-2"/>
          <c:w val="0.81961668545659527"/>
          <c:h val="0.77924528301886797"/>
        </c:manualLayout>
      </c:layout>
      <c:areaChart>
        <c:grouping val="stacked"/>
        <c:varyColors val="0"/>
        <c:ser>
          <c:idx val="2"/>
          <c:order val="2"/>
          <c:tx>
            <c:strRef>
              <c:f>'GB5'!$J$13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'GB5'!$K$13:$U$13</c:f>
              <c:numCache>
                <c:formatCode>#,##0</c:formatCode>
                <c:ptCount val="11"/>
                <c:pt idx="0">
                  <c:v>25067</c:v>
                </c:pt>
                <c:pt idx="1">
                  <c:v>25035</c:v>
                </c:pt>
                <c:pt idx="2">
                  <c:v>25768</c:v>
                </c:pt>
                <c:pt idx="3">
                  <c:v>26591</c:v>
                </c:pt>
                <c:pt idx="4">
                  <c:v>27575</c:v>
                </c:pt>
                <c:pt idx="5">
                  <c:v>29504</c:v>
                </c:pt>
                <c:pt idx="6">
                  <c:v>31885</c:v>
                </c:pt>
                <c:pt idx="7">
                  <c:v>34125</c:v>
                </c:pt>
                <c:pt idx="8">
                  <c:v>35611</c:v>
                </c:pt>
                <c:pt idx="9">
                  <c:v>37839</c:v>
                </c:pt>
                <c:pt idx="10">
                  <c:v>40353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4549888"/>
        <c:axId val="-877892720"/>
      </c:areaChart>
      <c:barChart>
        <c:barDir val="col"/>
        <c:grouping val="clustered"/>
        <c:varyColors val="0"/>
        <c:ser>
          <c:idx val="3"/>
          <c:order val="3"/>
          <c:tx>
            <c:strRef>
              <c:f>'GB5'!$J$14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'GB5'!$K$14:$U$14</c:f>
              <c:numCache>
                <c:formatCode>#,##0</c:formatCode>
                <c:ptCount val="11"/>
                <c:pt idx="0">
                  <c:v>25037</c:v>
                </c:pt>
                <c:pt idx="1">
                  <c:v>25255</c:v>
                </c:pt>
                <c:pt idx="2">
                  <c:v>25863</c:v>
                </c:pt>
                <c:pt idx="3">
                  <c:v>26807</c:v>
                </c:pt>
                <c:pt idx="4">
                  <c:v>28076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04549888"/>
        <c:axId val="-877892720"/>
      </c:barChar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'GB5'!$K$11:$U$11</c:f>
              <c:numCache>
                <c:formatCode>#,##0</c:formatCode>
                <c:ptCount val="11"/>
                <c:pt idx="0">
                  <c:v>22600.393453874563</c:v>
                </c:pt>
                <c:pt idx="1">
                  <c:v>22736.160423889331</c:v>
                </c:pt>
                <c:pt idx="2">
                  <c:v>23105.298815983475</c:v>
                </c:pt>
                <c:pt idx="3">
                  <c:v>23637.347321692072</c:v>
                </c:pt>
                <c:pt idx="4">
                  <c:v>24814.030370938573</c:v>
                </c:pt>
                <c:pt idx="5">
                  <c:v>26608.581841436888</c:v>
                </c:pt>
                <c:pt idx="6">
                  <c:v>29476</c:v>
                </c:pt>
                <c:pt idx="7">
                  <c:v>33529.755754785801</c:v>
                </c:pt>
                <c:pt idx="8">
                  <c:v>36857.887269735802</c:v>
                </c:pt>
                <c:pt idx="9">
                  <c:v>39591.418094570479</c:v>
                </c:pt>
                <c:pt idx="10">
                  <c:v>40174.665115771437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7-4FED-9896-80D5644BDCEE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34045.430593587327</c:v>
                </c:pt>
                <c:pt idx="1">
                  <c:v>35419.874999124579</c:v>
                </c:pt>
                <c:pt idx="2">
                  <c:v>36056.28842744798</c:v>
                </c:pt>
                <c:pt idx="3">
                  <c:v>36324.305553551218</c:v>
                </c:pt>
                <c:pt idx="4">
                  <c:v>36821.266196005054</c:v>
                </c:pt>
                <c:pt idx="5">
                  <c:v>39040.686979288279</c:v>
                </c:pt>
                <c:pt idx="6">
                  <c:v>42921.621923629071</c:v>
                </c:pt>
                <c:pt idx="7">
                  <c:v>46179.960465726399</c:v>
                </c:pt>
                <c:pt idx="8">
                  <c:v>46981.989961512139</c:v>
                </c:pt>
                <c:pt idx="9">
                  <c:v>49030.761876597491</c:v>
                </c:pt>
                <c:pt idx="10">
                  <c:v>51227.329816811674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6391680"/>
        <c:axId val="-1360017920"/>
      </c:lineChart>
      <c:catAx>
        <c:axId val="-926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3600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60017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nominální
mzda v Kč</a:t>
                </a:r>
              </a:p>
            </c:rich>
          </c:tx>
          <c:layout>
            <c:manualLayout>
              <c:xMode val="edge"/>
              <c:yMode val="edge"/>
              <c:x val="1.0600597135053721E-2"/>
              <c:y val="0.29032284953038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91680"/>
        <c:crosses val="autoZero"/>
        <c:crossBetween val="between"/>
      </c:valAx>
      <c:catAx>
        <c:axId val="-12045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2720"/>
        <c:crosses val="autoZero"/>
        <c:auto val="0"/>
        <c:lblAlgn val="ctr"/>
        <c:lblOffset val="100"/>
        <c:noMultiLvlLbl val="0"/>
      </c:catAx>
      <c:valAx>
        <c:axId val="-877892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0454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72078818666796"/>
          <c:y val="0.92060586020045621"/>
          <c:w val="0.84329199549041711"/>
          <c:h val="4.1587940088112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3608016110525"/>
          <c:y val="6.6666038241468786E-2"/>
          <c:w val="0.83316062176165806"/>
          <c:h val="0.76409185803757829"/>
        </c:manualLayout>
      </c:layout>
      <c:areaChart>
        <c:grouping val="stacked"/>
        <c:varyColors val="0"/>
        <c:ser>
          <c:idx val="2"/>
          <c:order val="2"/>
          <c:tx>
            <c:strRef>
              <c:f>'GB6'!$J$13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'GB6'!$K$13:$U$13</c:f>
              <c:numCache>
                <c:formatCode>#,##0</c:formatCode>
                <c:ptCount val="11"/>
                <c:pt idx="0">
                  <c:v>25604.698672114402</c:v>
                </c:pt>
                <c:pt idx="1">
                  <c:v>25211.480362537764</c:v>
                </c:pt>
                <c:pt idx="2">
                  <c:v>25845.536609829487</c:v>
                </c:pt>
                <c:pt idx="3">
                  <c:v>26591.000000000004</c:v>
                </c:pt>
                <c:pt idx="4">
                  <c:v>27383.316782522343</c:v>
                </c:pt>
                <c:pt idx="5">
                  <c:v>28616.876818622699</c:v>
                </c:pt>
                <c:pt idx="6">
                  <c:v>30280.151946818616</c:v>
                </c:pt>
                <c:pt idx="7">
                  <c:v>31509.695290858723</c:v>
                </c:pt>
                <c:pt idx="8">
                  <c:v>31852.415026833631</c:v>
                </c:pt>
                <c:pt idx="9">
                  <c:v>32874.891398783664</c:v>
                </c:pt>
                <c:pt idx="10">
                  <c:v>30993.087557603689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7893264"/>
        <c:axId val="-877895984"/>
      </c:areaChart>
      <c:barChart>
        <c:barDir val="col"/>
        <c:grouping val="clustered"/>
        <c:varyColors val="0"/>
        <c:ser>
          <c:idx val="3"/>
          <c:order val="3"/>
          <c:tx>
            <c:strRef>
              <c:f>'GB6'!$J$14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'GB6'!$K$14:$U$14</c:f>
              <c:numCache>
                <c:formatCode>#,##0</c:formatCode>
                <c:ptCount val="11"/>
                <c:pt idx="0">
                  <c:v>25574.05515832482</c:v>
                </c:pt>
                <c:pt idx="1">
                  <c:v>25433.031218529708</c:v>
                </c:pt>
                <c:pt idx="2">
                  <c:v>25940.822467402206</c:v>
                </c:pt>
                <c:pt idx="3">
                  <c:v>26807</c:v>
                </c:pt>
                <c:pt idx="4">
                  <c:v>27880.834160873885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7893264"/>
        <c:axId val="-877895984"/>
      </c:barChart>
      <c:lineChart>
        <c:grouping val="standard"/>
        <c:varyColors val="0"/>
        <c:ser>
          <c:idx val="1"/>
          <c:order val="0"/>
          <c:tx>
            <c:strRef>
              <c:f>'GB6'!$J$11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'GB6'!$K$11:$U$11</c:f>
              <c:numCache>
                <c:formatCode>#,##0</c:formatCode>
                <c:ptCount val="11"/>
                <c:pt idx="0">
                  <c:v>23085.182281792197</c:v>
                </c:pt>
                <c:pt idx="1">
                  <c:v>22896.435472194695</c:v>
                </c:pt>
                <c:pt idx="2">
                  <c:v>23174.823285840997</c:v>
                </c:pt>
                <c:pt idx="3">
                  <c:v>23637.347321692072</c:v>
                </c:pt>
                <c:pt idx="4">
                  <c:v>24641.539593782098</c:v>
                </c:pt>
                <c:pt idx="5">
                  <c:v>25808.517789948484</c:v>
                </c:pt>
                <c:pt idx="6">
                  <c:v>27992.402659069325</c:v>
                </c:pt>
                <c:pt idx="7">
                  <c:v>30960.069949017361</c:v>
                </c:pt>
                <c:pt idx="8">
                  <c:v>32967.698810139358</c:v>
                </c:pt>
                <c:pt idx="9">
                  <c:v>34397.409291546901</c:v>
                </c:pt>
                <c:pt idx="10">
                  <c:v>30856.117600438891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6-47E3-BD56-ABB877BE705A}"/>
            </c:ext>
          </c:extLst>
        </c:ser>
        <c:ser>
          <c:idx val="0"/>
          <c:order val="1"/>
          <c:tx>
            <c:strRef>
              <c:f>'GB6'!$J$12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'GB6'!$K$12:$U$12</c:f>
              <c:numCache>
                <c:formatCode>#,##0</c:formatCode>
                <c:ptCount val="11"/>
                <c:pt idx="0">
                  <c:v>34775.720728894099</c:v>
                </c:pt>
                <c:pt idx="1">
                  <c:v>35669.561932653152</c:v>
                </c:pt>
                <c:pt idx="2">
                  <c:v>36164.782775775311</c:v>
                </c:pt>
                <c:pt idx="3">
                  <c:v>36324.305553551218</c:v>
                </c:pt>
                <c:pt idx="4">
                  <c:v>36565.309032775622</c:v>
                </c:pt>
                <c:pt idx="5">
                  <c:v>37866.815692811142</c:v>
                </c:pt>
                <c:pt idx="6">
                  <c:v>40761.274381414129</c:v>
                </c:pt>
                <c:pt idx="7">
                  <c:v>42640.77605330231</c:v>
                </c:pt>
                <c:pt idx="8">
                  <c:v>42023.246834984027</c:v>
                </c:pt>
                <c:pt idx="9">
                  <c:v>42598.403020501733</c:v>
                </c:pt>
                <c:pt idx="10">
                  <c:v>39345.107386184085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7891632"/>
        <c:axId val="-877888368"/>
      </c:lineChart>
      <c:catAx>
        <c:axId val="-877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8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788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reálná mzda v Kč</a:t>
                </a:r>
              </a:p>
            </c:rich>
          </c:tx>
          <c:layout>
            <c:manualLayout>
              <c:xMode val="edge"/>
              <c:yMode val="edge"/>
              <c:x val="9.4340069793758842E-3"/>
              <c:y val="0.281395459816994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91632"/>
        <c:crosses val="autoZero"/>
        <c:crossBetween val="between"/>
      </c:valAx>
      <c:catAx>
        <c:axId val="-87789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5984"/>
        <c:crosses val="autoZero"/>
        <c:auto val="0"/>
        <c:lblAlgn val="ctr"/>
        <c:lblOffset val="100"/>
        <c:noMultiLvlLbl val="0"/>
      </c:catAx>
      <c:valAx>
        <c:axId val="-877895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87789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2922690716025"/>
          <c:y val="0.91584994615337234"/>
          <c:w val="0.83446818301348169"/>
          <c:h val="4.4397463002114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1.8!A1"/><Relationship Id="rId13" Type="http://schemas.openxmlformats.org/officeDocument/2006/relationships/hyperlink" Target="#B1.14!A1"/><Relationship Id="rId18" Type="http://schemas.openxmlformats.org/officeDocument/2006/relationships/hyperlink" Target="#'GB4'!A1"/><Relationship Id="rId3" Type="http://schemas.openxmlformats.org/officeDocument/2006/relationships/hyperlink" Target="#B1.3!A1"/><Relationship Id="rId7" Type="http://schemas.openxmlformats.org/officeDocument/2006/relationships/hyperlink" Target="#B1.7!A1"/><Relationship Id="rId12" Type="http://schemas.openxmlformats.org/officeDocument/2006/relationships/hyperlink" Target="#B1.12!A1"/><Relationship Id="rId17" Type="http://schemas.openxmlformats.org/officeDocument/2006/relationships/hyperlink" Target="#'GB3'!A1"/><Relationship Id="rId2" Type="http://schemas.openxmlformats.org/officeDocument/2006/relationships/hyperlink" Target="#B1.2!A1"/><Relationship Id="rId16" Type="http://schemas.openxmlformats.org/officeDocument/2006/relationships/hyperlink" Target="#'GB2'!A1"/><Relationship Id="rId20" Type="http://schemas.openxmlformats.org/officeDocument/2006/relationships/hyperlink" Target="#'GB6'!A1"/><Relationship Id="rId1" Type="http://schemas.openxmlformats.org/officeDocument/2006/relationships/hyperlink" Target="#B1.1!A1"/><Relationship Id="rId6" Type="http://schemas.openxmlformats.org/officeDocument/2006/relationships/hyperlink" Target="#B1.6!A1"/><Relationship Id="rId11" Type="http://schemas.openxmlformats.org/officeDocument/2006/relationships/hyperlink" Target="#B1.11!A1"/><Relationship Id="rId5" Type="http://schemas.openxmlformats.org/officeDocument/2006/relationships/hyperlink" Target="#B1.5!A1"/><Relationship Id="rId15" Type="http://schemas.openxmlformats.org/officeDocument/2006/relationships/hyperlink" Target="#'GB1'!A1"/><Relationship Id="rId10" Type="http://schemas.openxmlformats.org/officeDocument/2006/relationships/hyperlink" Target="#B1.10!A1"/><Relationship Id="rId19" Type="http://schemas.openxmlformats.org/officeDocument/2006/relationships/hyperlink" Target="#'GB5'!A1"/><Relationship Id="rId4" Type="http://schemas.openxmlformats.org/officeDocument/2006/relationships/hyperlink" Target="#B1.4!A1"/><Relationship Id="rId9" Type="http://schemas.openxmlformats.org/officeDocument/2006/relationships/hyperlink" Target="#B1.9!A1"/><Relationship Id="rId14" Type="http://schemas.openxmlformats.org/officeDocument/2006/relationships/hyperlink" Target="#B1.13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5" name="Kryt" hidden="1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6" name="Kryt" hidden="1">
          <a:extLst>
            <a:ext uri="{FF2B5EF4-FFF2-40B4-BE49-F238E27FC236}">
              <a16:creationId xmlns:a16="http://schemas.microsoft.com/office/drawing/2014/main" id="{00000000-0008-0000-0000-000006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4</xdr:col>
      <xdr:colOff>9525</xdr:colOff>
      <xdr:row>6</xdr:row>
      <xdr:rowOff>0</xdr:rowOff>
    </xdr:from>
    <xdr:to>
      <xdr:col>5</xdr:col>
      <xdr:colOff>9525</xdr:colOff>
      <xdr:row>7</xdr:row>
      <xdr:rowOff>9525</xdr:rowOff>
    </xdr:to>
    <xdr:sp macro="[0]!List1.TL_1" textlink="">
      <xdr:nvSpPr>
        <xdr:cNvPr id="2" name="TL_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9810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5</xdr:col>
      <xdr:colOff>9525</xdr:colOff>
      <xdr:row>9</xdr:row>
      <xdr:rowOff>9525</xdr:rowOff>
    </xdr:to>
    <xdr:sp macro="[0]!List1.TL_2" textlink="">
      <xdr:nvSpPr>
        <xdr:cNvPr id="3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295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</a:t>
          </a:r>
        </a:p>
      </xdr:txBody>
    </xdr:sp>
    <xdr:clientData/>
  </xdr:twoCellAnchor>
  <xdr:twoCellAnchor>
    <xdr:from>
      <xdr:col>4</xdr:col>
      <xdr:colOff>9525</xdr:colOff>
      <xdr:row>10</xdr:row>
      <xdr:rowOff>0</xdr:rowOff>
    </xdr:from>
    <xdr:to>
      <xdr:col>5</xdr:col>
      <xdr:colOff>9525</xdr:colOff>
      <xdr:row>11</xdr:row>
      <xdr:rowOff>0</xdr:rowOff>
    </xdr:to>
    <xdr:sp macro="[0]!List1.TL_3" textlink="">
      <xdr:nvSpPr>
        <xdr:cNvPr id="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67425" y="1685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B1.2</a:t>
          </a:r>
        </a:p>
      </xdr:txBody>
    </xdr:sp>
    <xdr:clientData/>
  </xdr:twoCellAnchor>
  <xdr:twoCellAnchor>
    <xdr:from>
      <xdr:col>4</xdr:col>
      <xdr:colOff>9525</xdr:colOff>
      <xdr:row>12</xdr:row>
      <xdr:rowOff>0</xdr:rowOff>
    </xdr:from>
    <xdr:to>
      <xdr:col>5</xdr:col>
      <xdr:colOff>9525</xdr:colOff>
      <xdr:row>13</xdr:row>
      <xdr:rowOff>0</xdr:rowOff>
    </xdr:to>
    <xdr:sp macro="[0]!List1.TL_4" textlink="">
      <xdr:nvSpPr>
        <xdr:cNvPr id="5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67425" y="2085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B1.3</a:t>
          </a:r>
        </a:p>
      </xdr:txBody>
    </xdr:sp>
    <xdr:clientData/>
  </xdr:twoCellAnchor>
  <xdr:twoCellAnchor>
    <xdr:from>
      <xdr:col>4</xdr:col>
      <xdr:colOff>9525</xdr:colOff>
      <xdr:row>14</xdr:row>
      <xdr:rowOff>0</xdr:rowOff>
    </xdr:from>
    <xdr:to>
      <xdr:col>5</xdr:col>
      <xdr:colOff>9525</xdr:colOff>
      <xdr:row>15</xdr:row>
      <xdr:rowOff>9525</xdr:rowOff>
    </xdr:to>
    <xdr:sp macro="[0]!List1.TL_5" textlink="">
      <xdr:nvSpPr>
        <xdr:cNvPr id="2560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640000}"/>
            </a:ext>
          </a:extLst>
        </xdr:cNvPr>
        <xdr:cNvSpPr txBox="1">
          <a:spLocks noChangeArrowheads="1"/>
        </xdr:cNvSpPr>
      </xdr:nvSpPr>
      <xdr:spPr bwMode="auto">
        <a:xfrm>
          <a:off x="6067425" y="248602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B1.4</a:t>
          </a:r>
        </a:p>
      </xdr:txBody>
    </xdr:sp>
    <xdr:clientData/>
  </xdr:twoCellAnchor>
  <xdr:twoCellAnchor>
    <xdr:from>
      <xdr:col>4</xdr:col>
      <xdr:colOff>9525</xdr:colOff>
      <xdr:row>16</xdr:row>
      <xdr:rowOff>0</xdr:rowOff>
    </xdr:from>
    <xdr:to>
      <xdr:col>5</xdr:col>
      <xdr:colOff>9525</xdr:colOff>
      <xdr:row>17</xdr:row>
      <xdr:rowOff>9525</xdr:rowOff>
    </xdr:to>
    <xdr:sp macro="[0]!List1.TL_6" textlink="">
      <xdr:nvSpPr>
        <xdr:cNvPr id="2560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640000}"/>
            </a:ext>
          </a:extLst>
        </xdr:cNvPr>
        <xdr:cNvSpPr txBox="1">
          <a:spLocks noChangeArrowheads="1"/>
        </xdr:cNvSpPr>
      </xdr:nvSpPr>
      <xdr:spPr bwMode="auto">
        <a:xfrm>
          <a:off x="6067425" y="28670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B1.5</a:t>
          </a:r>
        </a:p>
      </xdr:txBody>
    </xdr:sp>
    <xdr:clientData/>
  </xdr:twoCellAnchor>
  <xdr:twoCellAnchor>
    <xdr:from>
      <xdr:col>4</xdr:col>
      <xdr:colOff>9525</xdr:colOff>
      <xdr:row>18</xdr:row>
      <xdr:rowOff>9525</xdr:rowOff>
    </xdr:from>
    <xdr:to>
      <xdr:col>5</xdr:col>
      <xdr:colOff>9525</xdr:colOff>
      <xdr:row>19</xdr:row>
      <xdr:rowOff>9525</xdr:rowOff>
    </xdr:to>
    <xdr:sp macro="[0]!List1.TL_7" textlink="">
      <xdr:nvSpPr>
        <xdr:cNvPr id="2560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640000}"/>
            </a:ext>
          </a:extLst>
        </xdr:cNvPr>
        <xdr:cNvSpPr txBox="1">
          <a:spLocks noChangeArrowheads="1"/>
        </xdr:cNvSpPr>
      </xdr:nvSpPr>
      <xdr:spPr bwMode="auto">
        <a:xfrm>
          <a:off x="6067425" y="3181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B1.6</a:t>
          </a:r>
        </a:p>
      </xdr:txBody>
    </xdr:sp>
    <xdr:clientData/>
  </xdr:twoCellAnchor>
  <xdr:twoCellAnchor>
    <xdr:from>
      <xdr:col>4</xdr:col>
      <xdr:colOff>9525</xdr:colOff>
      <xdr:row>20</xdr:row>
      <xdr:rowOff>0</xdr:rowOff>
    </xdr:from>
    <xdr:to>
      <xdr:col>5</xdr:col>
      <xdr:colOff>9525</xdr:colOff>
      <xdr:row>21</xdr:row>
      <xdr:rowOff>0</xdr:rowOff>
    </xdr:to>
    <xdr:sp macro="[0]!List1.TL_8" textlink="">
      <xdr:nvSpPr>
        <xdr:cNvPr id="2561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640000}"/>
            </a:ext>
          </a:extLst>
        </xdr:cNvPr>
        <xdr:cNvSpPr txBox="1">
          <a:spLocks noChangeArrowheads="1"/>
        </xdr:cNvSpPr>
      </xdr:nvSpPr>
      <xdr:spPr bwMode="auto">
        <a:xfrm>
          <a:off x="6067425" y="3571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B1.7</a:t>
          </a:r>
        </a:p>
      </xdr:txBody>
    </xdr:sp>
    <xdr:clientData/>
  </xdr:twoCellAnchor>
  <xdr:twoCellAnchor>
    <xdr:from>
      <xdr:col>4</xdr:col>
      <xdr:colOff>9525</xdr:colOff>
      <xdr:row>22</xdr:row>
      <xdr:rowOff>0</xdr:rowOff>
    </xdr:from>
    <xdr:to>
      <xdr:col>5</xdr:col>
      <xdr:colOff>9525</xdr:colOff>
      <xdr:row>23</xdr:row>
      <xdr:rowOff>0</xdr:rowOff>
    </xdr:to>
    <xdr:sp macro="[0]!List1.TL_9" textlink="">
      <xdr:nvSpPr>
        <xdr:cNvPr id="2561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640000}"/>
            </a:ext>
          </a:extLst>
        </xdr:cNvPr>
        <xdr:cNvSpPr txBox="1">
          <a:spLocks noChangeArrowheads="1"/>
        </xdr:cNvSpPr>
      </xdr:nvSpPr>
      <xdr:spPr bwMode="auto">
        <a:xfrm>
          <a:off x="6067425" y="3971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B1.8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25</xdr:row>
      <xdr:rowOff>0</xdr:rowOff>
    </xdr:to>
    <xdr:sp macro="[0]!List1.TL_10" textlink="">
      <xdr:nvSpPr>
        <xdr:cNvPr id="2561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640000}"/>
            </a:ext>
          </a:extLst>
        </xdr:cNvPr>
        <xdr:cNvSpPr txBox="1">
          <a:spLocks noChangeArrowheads="1"/>
        </xdr:cNvSpPr>
      </xdr:nvSpPr>
      <xdr:spPr bwMode="auto">
        <a:xfrm>
          <a:off x="6067425" y="4371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B1.9</a:t>
          </a:r>
        </a:p>
      </xdr:txBody>
    </xdr:sp>
    <xdr:clientData/>
  </xdr:twoCellAnchor>
  <xdr:twoCellAnchor>
    <xdr:from>
      <xdr:col>4</xdr:col>
      <xdr:colOff>9525</xdr:colOff>
      <xdr:row>26</xdr:row>
      <xdr:rowOff>9525</xdr:rowOff>
    </xdr:from>
    <xdr:to>
      <xdr:col>5</xdr:col>
      <xdr:colOff>9525</xdr:colOff>
      <xdr:row>27</xdr:row>
      <xdr:rowOff>9525</xdr:rowOff>
    </xdr:to>
    <xdr:sp macro="[0]!List1.TL_11" textlink="">
      <xdr:nvSpPr>
        <xdr:cNvPr id="2561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640000}"/>
            </a:ext>
          </a:extLst>
        </xdr:cNvPr>
        <xdr:cNvSpPr txBox="1">
          <a:spLocks noChangeArrowheads="1"/>
        </xdr:cNvSpPr>
      </xdr:nvSpPr>
      <xdr:spPr bwMode="auto">
        <a:xfrm>
          <a:off x="6067425" y="4781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B1.10</a:t>
          </a:r>
        </a:p>
      </xdr:txBody>
    </xdr:sp>
    <xdr:clientData/>
  </xdr:twoCellAnchor>
  <xdr:twoCellAnchor>
    <xdr:from>
      <xdr:col>4</xdr:col>
      <xdr:colOff>9525</xdr:colOff>
      <xdr:row>28</xdr:row>
      <xdr:rowOff>0</xdr:rowOff>
    </xdr:from>
    <xdr:to>
      <xdr:col>5</xdr:col>
      <xdr:colOff>9525</xdr:colOff>
      <xdr:row>29</xdr:row>
      <xdr:rowOff>0</xdr:rowOff>
    </xdr:to>
    <xdr:sp macro="[0]!List1.TL_12" textlink="">
      <xdr:nvSpPr>
        <xdr:cNvPr id="2561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640000}"/>
            </a:ext>
          </a:extLst>
        </xdr:cNvPr>
        <xdr:cNvSpPr txBox="1">
          <a:spLocks noChangeArrowheads="1"/>
        </xdr:cNvSpPr>
      </xdr:nvSpPr>
      <xdr:spPr bwMode="auto">
        <a:xfrm>
          <a:off x="6067425" y="5172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B1.11</a:t>
          </a:r>
        </a:p>
      </xdr:txBody>
    </xdr:sp>
    <xdr:clientData/>
  </xdr:twoCellAnchor>
  <xdr:twoCellAnchor>
    <xdr:from>
      <xdr:col>4</xdr:col>
      <xdr:colOff>9525</xdr:colOff>
      <xdr:row>30</xdr:row>
      <xdr:rowOff>0</xdr:rowOff>
    </xdr:from>
    <xdr:to>
      <xdr:col>5</xdr:col>
      <xdr:colOff>9525</xdr:colOff>
      <xdr:row>31</xdr:row>
      <xdr:rowOff>9525</xdr:rowOff>
    </xdr:to>
    <xdr:sp macro="[0]!List1.TL_13" textlink="">
      <xdr:nvSpPr>
        <xdr:cNvPr id="25615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640000}"/>
            </a:ext>
          </a:extLst>
        </xdr:cNvPr>
        <xdr:cNvSpPr txBox="1">
          <a:spLocks noChangeArrowheads="1"/>
        </xdr:cNvSpPr>
      </xdr:nvSpPr>
      <xdr:spPr bwMode="auto">
        <a:xfrm>
          <a:off x="6067425" y="557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B1.12</a:t>
          </a:r>
        </a:p>
      </xdr:txBody>
    </xdr:sp>
    <xdr:clientData/>
  </xdr:twoCellAnchor>
  <xdr:twoCellAnchor>
    <xdr:from>
      <xdr:col>4</xdr:col>
      <xdr:colOff>9525</xdr:colOff>
      <xdr:row>33</xdr:row>
      <xdr:rowOff>57150</xdr:rowOff>
    </xdr:from>
    <xdr:to>
      <xdr:col>5</xdr:col>
      <xdr:colOff>9525</xdr:colOff>
      <xdr:row>34</xdr:row>
      <xdr:rowOff>266700</xdr:rowOff>
    </xdr:to>
    <xdr:sp macro="[0]!List1.TL_15" textlink="">
      <xdr:nvSpPr>
        <xdr:cNvPr id="25616" name="Text Box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640000}"/>
            </a:ext>
          </a:extLst>
        </xdr:cNvPr>
        <xdr:cNvSpPr txBox="1">
          <a:spLocks noChangeArrowheads="1"/>
        </xdr:cNvSpPr>
      </xdr:nvSpPr>
      <xdr:spPr bwMode="auto">
        <a:xfrm>
          <a:off x="6067425" y="62960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B1.14</a:t>
          </a:r>
        </a:p>
      </xdr:txBody>
    </xdr:sp>
    <xdr:clientData/>
  </xdr:twoCellAnchor>
  <xdr:twoCellAnchor>
    <xdr:from>
      <xdr:col>4</xdr:col>
      <xdr:colOff>9525</xdr:colOff>
      <xdr:row>31</xdr:row>
      <xdr:rowOff>66675</xdr:rowOff>
    </xdr:from>
    <xdr:to>
      <xdr:col>5</xdr:col>
      <xdr:colOff>9525</xdr:colOff>
      <xdr:row>33</xdr:row>
      <xdr:rowOff>0</xdr:rowOff>
    </xdr:to>
    <xdr:sp macro="[0]!List1.TL_14" textlink="">
      <xdr:nvSpPr>
        <xdr:cNvPr id="25617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640000}"/>
            </a:ext>
          </a:extLst>
        </xdr:cNvPr>
        <xdr:cNvSpPr txBox="1">
          <a:spLocks noChangeArrowheads="1"/>
        </xdr:cNvSpPr>
      </xdr:nvSpPr>
      <xdr:spPr bwMode="auto">
        <a:xfrm>
          <a:off x="6067425" y="59531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B1.13</a:t>
          </a:r>
        </a:p>
      </xdr:txBody>
    </xdr:sp>
    <xdr:clientData/>
  </xdr:twoCellAnchor>
  <xdr:twoCellAnchor>
    <xdr:from>
      <xdr:col>4</xdr:col>
      <xdr:colOff>9525</xdr:colOff>
      <xdr:row>36</xdr:row>
      <xdr:rowOff>57150</xdr:rowOff>
    </xdr:from>
    <xdr:to>
      <xdr:col>5</xdr:col>
      <xdr:colOff>9525</xdr:colOff>
      <xdr:row>37</xdr:row>
      <xdr:rowOff>266700</xdr:rowOff>
    </xdr:to>
    <xdr:sp macro="[0]!List1.TL_16" textlink="">
      <xdr:nvSpPr>
        <xdr:cNvPr id="25618" name="Text Box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640000}"/>
            </a:ext>
          </a:extLst>
        </xdr:cNvPr>
        <xdr:cNvSpPr txBox="1">
          <a:spLocks noChangeArrowheads="1"/>
        </xdr:cNvSpPr>
      </xdr:nvSpPr>
      <xdr:spPr bwMode="auto">
        <a:xfrm>
          <a:off x="6067425" y="69246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9525</xdr:colOff>
      <xdr:row>38</xdr:row>
      <xdr:rowOff>57150</xdr:rowOff>
    </xdr:from>
    <xdr:to>
      <xdr:col>5</xdr:col>
      <xdr:colOff>9525</xdr:colOff>
      <xdr:row>39</xdr:row>
      <xdr:rowOff>266700</xdr:rowOff>
    </xdr:to>
    <xdr:sp macro="[0]!List1.TL_17" textlink="">
      <xdr:nvSpPr>
        <xdr:cNvPr id="25619" name="Text Box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364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9525</xdr:colOff>
      <xdr:row>40</xdr:row>
      <xdr:rowOff>57150</xdr:rowOff>
    </xdr:from>
    <xdr:to>
      <xdr:col>5</xdr:col>
      <xdr:colOff>9525</xdr:colOff>
      <xdr:row>41</xdr:row>
      <xdr:rowOff>266700</xdr:rowOff>
    </xdr:to>
    <xdr:sp macro="[0]!List1.TL_18" textlink="">
      <xdr:nvSpPr>
        <xdr:cNvPr id="25620" name="Text Box 20">
          <a:extLst>
            <a:ext uri="{FF2B5EF4-FFF2-40B4-BE49-F238E27FC236}">
              <a16:creationId xmlns:a16="http://schemas.microsoft.com/office/drawing/2014/main" id="{00000000-0008-0000-0000-000014640000}"/>
            </a:ext>
          </a:extLst>
        </xdr:cNvPr>
        <xdr:cNvSpPr txBox="1">
          <a:spLocks noChangeArrowheads="1"/>
        </xdr:cNvSpPr>
      </xdr:nvSpPr>
      <xdr:spPr bwMode="auto">
        <a:xfrm>
          <a:off x="6067425" y="76295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</a:t>
          </a:r>
        </a:p>
      </xdr:txBody>
    </xdr:sp>
    <xdr:clientData/>
  </xdr:twoCellAnchor>
  <xdr:twoCellAnchor>
    <xdr:from>
      <xdr:col>4</xdr:col>
      <xdr:colOff>9525</xdr:colOff>
      <xdr:row>42</xdr:row>
      <xdr:rowOff>57150</xdr:rowOff>
    </xdr:from>
    <xdr:to>
      <xdr:col>5</xdr:col>
      <xdr:colOff>9525</xdr:colOff>
      <xdr:row>43</xdr:row>
      <xdr:rowOff>266700</xdr:rowOff>
    </xdr:to>
    <xdr:sp macro="[0]!List1.TL_19" textlink="">
      <xdr:nvSpPr>
        <xdr:cNvPr id="25621" name="Text Box 21">
          <a:extLst>
            <a:ext uri="{FF2B5EF4-FFF2-40B4-BE49-F238E27FC236}">
              <a16:creationId xmlns:a16="http://schemas.microsoft.com/office/drawing/2014/main" id="{00000000-0008-0000-0000-00001564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44</xdr:row>
      <xdr:rowOff>57150</xdr:rowOff>
    </xdr:from>
    <xdr:to>
      <xdr:col>5</xdr:col>
      <xdr:colOff>9525</xdr:colOff>
      <xdr:row>45</xdr:row>
      <xdr:rowOff>266700</xdr:rowOff>
    </xdr:to>
    <xdr:sp macro="[0]!List1.TL_20" textlink="">
      <xdr:nvSpPr>
        <xdr:cNvPr id="25622" name="Text Box 22">
          <a:extLst>
            <a:ext uri="{FF2B5EF4-FFF2-40B4-BE49-F238E27FC236}">
              <a16:creationId xmlns:a16="http://schemas.microsoft.com/office/drawing/2014/main" id="{00000000-0008-0000-0000-000016640000}"/>
            </a:ext>
          </a:extLst>
        </xdr:cNvPr>
        <xdr:cNvSpPr txBox="1">
          <a:spLocks noChangeArrowheads="1"/>
        </xdr:cNvSpPr>
      </xdr:nvSpPr>
      <xdr:spPr bwMode="auto">
        <a:xfrm>
          <a:off x="6067425" y="83343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</a:t>
          </a:r>
        </a:p>
      </xdr:txBody>
    </xdr:sp>
    <xdr:clientData/>
  </xdr:twoCellAnchor>
  <xdr:twoCellAnchor>
    <xdr:from>
      <xdr:col>4</xdr:col>
      <xdr:colOff>9525</xdr:colOff>
      <xdr:row>46</xdr:row>
      <xdr:rowOff>57150</xdr:rowOff>
    </xdr:from>
    <xdr:to>
      <xdr:col>5</xdr:col>
      <xdr:colOff>9525</xdr:colOff>
      <xdr:row>47</xdr:row>
      <xdr:rowOff>266700</xdr:rowOff>
    </xdr:to>
    <xdr:sp macro="[0]!List1.TL_21" textlink="">
      <xdr:nvSpPr>
        <xdr:cNvPr id="25623" name="Text Box 23">
          <a:extLst>
            <a:ext uri="{FF2B5EF4-FFF2-40B4-BE49-F238E27FC236}">
              <a16:creationId xmlns:a16="http://schemas.microsoft.com/office/drawing/2014/main" id="{00000000-0008-0000-0000-000017640000}"/>
            </a:ext>
          </a:extLst>
        </xdr:cNvPr>
        <xdr:cNvSpPr txBox="1">
          <a:spLocks noChangeArrowheads="1"/>
        </xdr:cNvSpPr>
      </xdr:nvSpPr>
      <xdr:spPr bwMode="auto">
        <a:xfrm>
          <a:off x="6067425" y="86868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</a:t>
          </a:r>
        </a:p>
      </xdr:txBody>
    </xdr:sp>
    <xdr:clientData/>
  </xdr:twoCellAnchor>
  <xdr:twoCellAnchor>
    <xdr:from>
      <xdr:col>4</xdr:col>
      <xdr:colOff>9525</xdr:colOff>
      <xdr:row>40</xdr:row>
      <xdr:rowOff>60325</xdr:rowOff>
    </xdr:from>
    <xdr:to>
      <xdr:col>5</xdr:col>
      <xdr:colOff>9525</xdr:colOff>
      <xdr:row>41</xdr:row>
      <xdr:rowOff>260421</xdr:rowOff>
    </xdr:to>
    <xdr:sp macro="[0]!List1.TL_18" textlink="">
      <xdr:nvSpPr>
        <xdr:cNvPr id="6" name="Text 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9525</xdr:colOff>
      <xdr:row>42</xdr:row>
      <xdr:rowOff>53975</xdr:rowOff>
    </xdr:from>
    <xdr:to>
      <xdr:col>5</xdr:col>
      <xdr:colOff>9525</xdr:colOff>
      <xdr:row>43</xdr:row>
      <xdr:rowOff>263525</xdr:rowOff>
    </xdr:to>
    <xdr:sp macro="[0]!List1.TL_19" textlink="">
      <xdr:nvSpPr>
        <xdr:cNvPr id="7" name="Text Box 4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9525</xdr:colOff>
      <xdr:row>44</xdr:row>
      <xdr:rowOff>60325</xdr:rowOff>
    </xdr:from>
    <xdr:to>
      <xdr:col>5</xdr:col>
      <xdr:colOff>9525</xdr:colOff>
      <xdr:row>45</xdr:row>
      <xdr:rowOff>269875</xdr:rowOff>
    </xdr:to>
    <xdr:sp macro="[0]!List1.TL_19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44</xdr:row>
      <xdr:rowOff>57150</xdr:rowOff>
    </xdr:from>
    <xdr:to>
      <xdr:col>5</xdr:col>
      <xdr:colOff>9525</xdr:colOff>
      <xdr:row>45</xdr:row>
      <xdr:rowOff>266700</xdr:rowOff>
    </xdr:to>
    <xdr:sp macro="[0]!List1.TL_20" textlink="">
      <xdr:nvSpPr>
        <xdr:cNvPr id="9" name="Text Box 4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9525</xdr:colOff>
      <xdr:row>46</xdr:row>
      <xdr:rowOff>63500</xdr:rowOff>
    </xdr:from>
    <xdr:to>
      <xdr:col>5</xdr:col>
      <xdr:colOff>9525</xdr:colOff>
      <xdr:row>47</xdr:row>
      <xdr:rowOff>263596</xdr:rowOff>
    </xdr:to>
    <xdr:sp macro="[0]!List1.TL_19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46</xdr:row>
      <xdr:rowOff>60325</xdr:rowOff>
    </xdr:from>
    <xdr:to>
      <xdr:col>5</xdr:col>
      <xdr:colOff>9525</xdr:colOff>
      <xdr:row>47</xdr:row>
      <xdr:rowOff>260421</xdr:rowOff>
    </xdr:to>
    <xdr:sp macro="[0]!List1.TL_21" textlink="">
      <xdr:nvSpPr>
        <xdr:cNvPr id="11" name="Text Box 5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34" name="Kryt" hidden="1">
          <a:extLst>
            <a:ext uri="{FF2B5EF4-FFF2-40B4-BE49-F238E27FC236}">
              <a16:creationId xmlns:a16="http://schemas.microsoft.com/office/drawing/2014/main" id="{00000000-0008-0000-0000-000022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35" name="Label 2" hidden="1">
          <a:extLst>
            <a:ext uri="{FF2B5EF4-FFF2-40B4-BE49-F238E27FC236}">
              <a16:creationId xmlns:a16="http://schemas.microsoft.com/office/drawing/2014/main" id="{00000000-0008-0000-0000-000023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12" name="Label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13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1" name="Kryt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1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2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2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276225</xdr:rowOff>
        </xdr:from>
        <xdr:to>
          <xdr:col>2</xdr:col>
          <xdr:colOff>2171700</xdr:colOff>
          <xdr:row>6</xdr:row>
          <xdr:rowOff>85725</xdr:rowOff>
        </xdr:to>
        <xdr:sp macro="" textlink="">
          <xdr:nvSpPr>
            <xdr:cNvPr id="25604" name="Label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3076575</xdr:colOff>
          <xdr:row>3</xdr:row>
          <xdr:rowOff>314325</xdr:rowOff>
        </xdr:from>
        <xdr:to>
          <xdr:col>2</xdr:col>
          <xdr:colOff>3467100</xdr:colOff>
          <xdr:row>5</xdr:row>
          <xdr:rowOff>123825</xdr:rowOff>
        </xdr:to>
        <xdr:sp macro="" textlink="">
          <xdr:nvSpPr>
            <xdr:cNvPr id="14" name="Label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" name="Label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Label -1013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276225</xdr:rowOff>
        </xdr:from>
        <xdr:to>
          <xdr:col>2</xdr:col>
          <xdr:colOff>942975</xdr:colOff>
          <xdr:row>5</xdr:row>
          <xdr:rowOff>85725</xdr:rowOff>
        </xdr:to>
        <xdr:sp macro="" textlink="">
          <xdr:nvSpPr>
            <xdr:cNvPr id="25626" name="Label -1014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0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113993</xdr:colOff>
      <xdr:row>4</xdr:row>
      <xdr:rowOff>194483</xdr:rowOff>
    </xdr:from>
    <xdr:to>
      <xdr:col>21</xdr:col>
      <xdr:colOff>0</xdr:colOff>
      <xdr:row>37</xdr:row>
      <xdr:rowOff>35983</xdr:rowOff>
    </xdr:to>
    <xdr:graphicFrame macro="">
      <xdr:nvGraphicFramePr>
        <xdr:cNvPr id="26625" name="graf 1">
          <a:extLst>
            <a:ext uri="{FF2B5EF4-FFF2-40B4-BE49-F238E27FC236}">
              <a16:creationId xmlns:a16="http://schemas.microsoft.com/office/drawing/2014/main" id="{00000000-0008-0000-0F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183093</xdr:rowOff>
    </xdr:from>
    <xdr:to>
      <xdr:col>20</xdr:col>
      <xdr:colOff>0</xdr:colOff>
      <xdr:row>38</xdr:row>
      <xdr:rowOff>137583</xdr:rowOff>
    </xdr:to>
    <xdr:graphicFrame macro="">
      <xdr:nvGraphicFramePr>
        <xdr:cNvPr id="27649" name="graf 1">
          <a:extLst>
            <a:ext uri="{FF2B5EF4-FFF2-40B4-BE49-F238E27FC236}">
              <a16:creationId xmlns:a16="http://schemas.microsoft.com/office/drawing/2014/main" id="{00000000-0008-0000-10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2116</xdr:colOff>
      <xdr:row>4</xdr:row>
      <xdr:rowOff>170392</xdr:rowOff>
    </xdr:from>
    <xdr:to>
      <xdr:col>29</xdr:col>
      <xdr:colOff>1059</xdr:colOff>
      <xdr:row>34</xdr:row>
      <xdr:rowOff>141816</xdr:rowOff>
    </xdr:to>
    <xdr:graphicFrame macro="">
      <xdr:nvGraphicFramePr>
        <xdr:cNvPr id="28673" name="graf 1">
          <a:extLst>
            <a:ext uri="{FF2B5EF4-FFF2-40B4-BE49-F238E27FC236}">
              <a16:creationId xmlns:a16="http://schemas.microsoft.com/office/drawing/2014/main" id="{00000000-0008-0000-11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4</xdr:row>
      <xdr:rowOff>175681</xdr:rowOff>
    </xdr:from>
    <xdr:to>
      <xdr:col>26</xdr:col>
      <xdr:colOff>592666</xdr:colOff>
      <xdr:row>34</xdr:row>
      <xdr:rowOff>118532</xdr:rowOff>
    </xdr:to>
    <xdr:graphicFrame macro="">
      <xdr:nvGraphicFramePr>
        <xdr:cNvPr id="29697" name="graf 1">
          <a:extLst>
            <a:ext uri="{FF2B5EF4-FFF2-40B4-BE49-F238E27FC236}">
              <a16:creationId xmlns:a16="http://schemas.microsoft.com/office/drawing/2014/main" id="{00000000-0008-0000-1200-00000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14816</xdr:rowOff>
    </xdr:from>
    <xdr:to>
      <xdr:col>21</xdr:col>
      <xdr:colOff>0</xdr:colOff>
      <xdr:row>34</xdr:row>
      <xdr:rowOff>101599</xdr:rowOff>
    </xdr:to>
    <xdr:graphicFrame macro="">
      <xdr:nvGraphicFramePr>
        <xdr:cNvPr id="30721" name="graf 1">
          <a:extLst>
            <a:ext uri="{FF2B5EF4-FFF2-40B4-BE49-F238E27FC236}">
              <a16:creationId xmlns:a16="http://schemas.microsoft.com/office/drawing/2014/main" id="{00000000-0008-0000-13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115355</xdr:colOff>
      <xdr:row>4</xdr:row>
      <xdr:rowOff>152403</xdr:rowOff>
    </xdr:from>
    <xdr:to>
      <xdr:col>21</xdr:col>
      <xdr:colOff>0</xdr:colOff>
      <xdr:row>28</xdr:row>
      <xdr:rowOff>95251</xdr:rowOff>
    </xdr:to>
    <xdr:graphicFrame macro="">
      <xdr:nvGraphicFramePr>
        <xdr:cNvPr id="31745" name="graf 1">
          <a:extLst>
            <a:ext uri="{FF2B5EF4-FFF2-40B4-BE49-F238E27FC236}">
              <a16:creationId xmlns:a16="http://schemas.microsoft.com/office/drawing/2014/main" id="{00000000-0008-0000-1400-00000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2:I70"/>
  <sheetViews>
    <sheetView showGridLines="0" showZeros="0" tabSelected="1" showOutlineSymbols="0" zoomScale="90" zoomScaleNormal="90" workbookViewId="0"/>
  </sheetViews>
  <sheetFormatPr defaultColWidth="6.28515625" defaultRowHeight="12.75" x14ac:dyDescent="0.2"/>
  <cols>
    <col min="1" max="1" width="10.7109375" style="627" customWidth="1"/>
    <col min="2" max="2" width="3.7109375" style="45" customWidth="1"/>
    <col min="3" max="3" width="76.7109375" style="45" customWidth="1"/>
    <col min="4" max="4" width="3.7109375" style="45" customWidth="1"/>
    <col min="5" max="5" width="10.7109375" style="45" customWidth="1"/>
    <col min="6" max="16384" width="6.28515625" style="45"/>
  </cols>
  <sheetData>
    <row r="2" spans="1:9" s="46" customFormat="1" x14ac:dyDescent="0.2">
      <c r="A2" s="624"/>
    </row>
    <row r="3" spans="1:9" s="46" customFormat="1" ht="18" x14ac:dyDescent="0.2">
      <c r="A3" s="625"/>
      <c r="B3" s="47"/>
      <c r="C3" s="465" t="s">
        <v>171</v>
      </c>
      <c r="D3" s="48"/>
      <c r="E3" s="49"/>
    </row>
    <row r="4" spans="1:9" s="46" customFormat="1" ht="18" x14ac:dyDescent="0.2">
      <c r="A4" s="626"/>
      <c r="B4" s="626"/>
      <c r="C4" s="628" t="s">
        <v>21</v>
      </c>
      <c r="D4" s="50"/>
      <c r="E4" s="51"/>
    </row>
    <row r="5" spans="1:9" s="46" customFormat="1" x14ac:dyDescent="0.2">
      <c r="A5" s="57"/>
      <c r="B5" s="52"/>
      <c r="C5" s="52"/>
    </row>
    <row r="6" spans="1:9" s="46" customFormat="1" ht="15" customHeight="1" x14ac:dyDescent="0.2">
      <c r="A6" s="57"/>
      <c r="B6" s="630" t="s">
        <v>281</v>
      </c>
      <c r="C6" s="52"/>
    </row>
    <row r="7" spans="1:9" s="46" customFormat="1" ht="25.5" customHeight="1" x14ac:dyDescent="0.2">
      <c r="A7" s="57"/>
      <c r="B7" s="53"/>
      <c r="C7" s="54" t="s">
        <v>158</v>
      </c>
      <c r="D7" s="55"/>
      <c r="E7" s="56"/>
      <c r="F7" s="57"/>
      <c r="G7" s="52"/>
      <c r="H7" s="52"/>
      <c r="I7" s="52"/>
    </row>
    <row r="8" spans="1:9" s="46" customFormat="1" ht="6" customHeight="1" x14ac:dyDescent="0.2">
      <c r="A8" s="57"/>
      <c r="B8" s="58"/>
      <c r="C8" s="59"/>
      <c r="D8" s="60"/>
      <c r="E8" s="52"/>
      <c r="F8" s="57"/>
      <c r="G8" s="52"/>
      <c r="H8" s="52"/>
      <c r="I8" s="52"/>
    </row>
    <row r="9" spans="1:9" s="46" customFormat="1" ht="25.5" customHeight="1" x14ac:dyDescent="0.2">
      <c r="A9" s="57" t="s">
        <v>22</v>
      </c>
      <c r="B9" s="53"/>
      <c r="C9" s="54" t="str">
        <f>'B1.1'!H4&amp;" "&amp;'B1.1'!D5</f>
        <v>Školství celkem – počty škol  ve školním/akademickém roce 2012/13 až 2022/23 – podle druhu školy</v>
      </c>
      <c r="D9" s="55"/>
      <c r="E9" s="56"/>
      <c r="F9" s="52"/>
      <c r="G9" s="52"/>
      <c r="H9" s="52"/>
      <c r="I9" s="52"/>
    </row>
    <row r="10" spans="1:9" s="46" customFormat="1" ht="6" customHeight="1" x14ac:dyDescent="0.2">
      <c r="A10" s="57"/>
      <c r="B10" s="58"/>
      <c r="C10" s="59"/>
      <c r="D10" s="60"/>
      <c r="E10" s="52"/>
      <c r="G10" s="52"/>
      <c r="H10" s="52"/>
      <c r="I10" s="52"/>
    </row>
    <row r="11" spans="1:9" s="46" customFormat="1" ht="25.5" customHeight="1" x14ac:dyDescent="0.2">
      <c r="A11" s="57" t="s">
        <v>23</v>
      </c>
      <c r="B11" s="53"/>
      <c r="C11" s="54" t="str">
        <f>'B1.2'!H4&amp;" "&amp;'B1.2'!D5</f>
        <v>Školství celkem – počty dětí/žáků/studentů  ve školním/akademickém roce 2012/13 až 2022/23 – podle druhu školy</v>
      </c>
      <c r="D11" s="55"/>
      <c r="E11" s="56"/>
      <c r="F11" s="52"/>
      <c r="G11" s="52"/>
      <c r="H11" s="52"/>
      <c r="I11" s="52"/>
    </row>
    <row r="12" spans="1:9" s="46" customFormat="1" ht="6" customHeight="1" x14ac:dyDescent="0.2">
      <c r="A12" s="57"/>
      <c r="B12" s="58"/>
      <c r="C12" s="59"/>
      <c r="D12" s="60"/>
      <c r="E12" s="52"/>
      <c r="F12" s="52"/>
      <c r="G12" s="52"/>
      <c r="H12" s="52"/>
      <c r="I12" s="52"/>
    </row>
    <row r="13" spans="1:9" s="46" customFormat="1" ht="25.5" customHeight="1" x14ac:dyDescent="0.2">
      <c r="A13" s="57" t="s">
        <v>24</v>
      </c>
      <c r="B13" s="53"/>
      <c r="C13" s="54" t="str">
        <f>'B1.3'!H4&amp;" "&amp;'B1.3'!D5</f>
        <v>Školství celkem – počty cizinců ve školním/akademickém roce 2012/13 až 2022/23 – podle druhu školy</v>
      </c>
      <c r="D13" s="55"/>
      <c r="E13" s="56"/>
      <c r="F13" s="52"/>
      <c r="G13" s="52"/>
      <c r="H13" s="52"/>
      <c r="I13" s="52"/>
    </row>
    <row r="14" spans="1:9" s="46" customFormat="1" ht="6" customHeight="1" x14ac:dyDescent="0.2">
      <c r="A14" s="57"/>
      <c r="B14" s="58"/>
      <c r="C14" s="59"/>
      <c r="D14" s="60"/>
      <c r="E14" s="52"/>
      <c r="F14" s="61"/>
      <c r="G14" s="52"/>
      <c r="H14" s="52"/>
      <c r="I14" s="52"/>
    </row>
    <row r="15" spans="1:9" s="46" customFormat="1" ht="25.5" customHeight="1" x14ac:dyDescent="0.2">
      <c r="A15" s="57" t="s">
        <v>25</v>
      </c>
      <c r="B15" s="53"/>
      <c r="C15" s="54" t="str">
        <f>'B1.4'!H4&amp;" "&amp;'B1.4'!D5</f>
        <v>Školství celkem – přepočtené počty učitelů/akademických pracovníků, z toho nekvalifikovaných ve školním/akademickém roce 2012/13 až 2022/23 – podle druhu školy</v>
      </c>
      <c r="D15" s="55"/>
      <c r="E15" s="56"/>
      <c r="F15" s="52"/>
      <c r="G15" s="52"/>
      <c r="H15" s="52"/>
      <c r="I15" s="52"/>
    </row>
    <row r="16" spans="1:9" s="46" customFormat="1" ht="6" customHeight="1" x14ac:dyDescent="0.2">
      <c r="A16" s="57"/>
      <c r="B16" s="58"/>
      <c r="C16" s="59"/>
      <c r="D16" s="60"/>
      <c r="E16" s="52"/>
      <c r="F16" s="52"/>
      <c r="G16" s="52"/>
      <c r="H16" s="52"/>
      <c r="I16" s="52"/>
    </row>
    <row r="17" spans="1:9" s="46" customFormat="1" ht="25.5" hidden="1" customHeight="1" x14ac:dyDescent="0.2">
      <c r="A17" s="57" t="s">
        <v>26</v>
      </c>
      <c r="B17" s="53"/>
      <c r="C17" s="54" t="str">
        <f>'B1.5'!H4&amp;" "&amp;'B1.5'!D5</f>
        <v>Školství celkem – veřejné výdaje na školství v běžných cenách v letech 2012 až 2022</v>
      </c>
      <c r="D17" s="55"/>
      <c r="E17" s="56"/>
      <c r="G17" s="52"/>
      <c r="H17" s="52"/>
      <c r="I17" s="52"/>
    </row>
    <row r="18" spans="1:9" s="46" customFormat="1" ht="6" hidden="1" customHeight="1" x14ac:dyDescent="0.2">
      <c r="A18" s="57"/>
      <c r="B18" s="58"/>
      <c r="C18" s="59"/>
      <c r="D18" s="60"/>
      <c r="E18" s="52"/>
      <c r="G18" s="52"/>
      <c r="H18" s="52"/>
      <c r="I18" s="52"/>
    </row>
    <row r="19" spans="1:9" s="46" customFormat="1" ht="25.5" hidden="1" customHeight="1" x14ac:dyDescent="0.2">
      <c r="A19" s="57" t="s">
        <v>27</v>
      </c>
      <c r="B19" s="53"/>
      <c r="C19" s="54" t="str">
        <f>'B1.6'!H4&amp;" "&amp;'B1.6'!D5</f>
        <v>Školství celkem – veřejné výdaje na školství ve stálých cenách roku 2015 v letech 2012 až 2022</v>
      </c>
      <c r="D19" s="55"/>
      <c r="E19" s="56"/>
      <c r="G19" s="52"/>
      <c r="H19" s="52"/>
      <c r="I19" s="52"/>
    </row>
    <row r="20" spans="1:9" s="46" customFormat="1" ht="6" hidden="1" customHeight="1" x14ac:dyDescent="0.2">
      <c r="A20" s="57"/>
      <c r="B20" s="58"/>
      <c r="C20" s="59"/>
      <c r="D20" s="60"/>
      <c r="E20" s="52"/>
      <c r="G20" s="52"/>
      <c r="H20" s="52"/>
      <c r="I20" s="52"/>
    </row>
    <row r="21" spans="1:9" s="46" customFormat="1" ht="25.5" hidden="1" customHeight="1" x14ac:dyDescent="0.2">
      <c r="A21" s="57" t="s">
        <v>28</v>
      </c>
      <c r="B21" s="53"/>
      <c r="C21" s="54" t="str">
        <f>'B1.7'!H4&amp;" "&amp;'B1.7'!D5</f>
        <v>Školství celkem – veřejné výdaje na školství v běžných cenách  v letech 2012 až 2022 – podle jednotlivých kapitol státního rozpočtu</v>
      </c>
      <c r="D21" s="55"/>
      <c r="E21" s="56"/>
      <c r="G21" s="52"/>
      <c r="H21" s="52"/>
      <c r="I21" s="52"/>
    </row>
    <row r="22" spans="1:9" s="46" customFormat="1" ht="6" hidden="1" customHeight="1" x14ac:dyDescent="0.2">
      <c r="A22" s="57"/>
      <c r="B22" s="58"/>
      <c r="C22" s="59"/>
      <c r="D22" s="60"/>
      <c r="E22" s="52"/>
      <c r="G22" s="52"/>
      <c r="H22" s="52"/>
      <c r="I22" s="52"/>
    </row>
    <row r="23" spans="1:9" s="46" customFormat="1" ht="25.5" hidden="1" customHeight="1" x14ac:dyDescent="0.2">
      <c r="A23" s="57" t="s">
        <v>29</v>
      </c>
      <c r="B23" s="53"/>
      <c r="C23" s="54" t="str">
        <f>'B1.8'!H4&amp;" "&amp;'B1.8'!D5</f>
        <v>Školství celkem – veřejné výdaje v běžných cenách  v letech 2012 až 2022 – podle druhu/typu školy/zařízení</v>
      </c>
      <c r="D23" s="55"/>
      <c r="E23" s="56"/>
      <c r="G23" s="52"/>
      <c r="H23" s="52"/>
      <c r="I23" s="52"/>
    </row>
    <row r="24" spans="1:9" s="46" customFormat="1" ht="6" hidden="1" customHeight="1" x14ac:dyDescent="0.2">
      <c r="A24" s="57"/>
      <c r="B24" s="58"/>
      <c r="C24" s="59"/>
      <c r="D24" s="60"/>
      <c r="E24" s="52"/>
      <c r="G24" s="52"/>
      <c r="H24" s="52"/>
      <c r="I24" s="52"/>
    </row>
    <row r="25" spans="1:9" s="46" customFormat="1" ht="25.5" hidden="1" customHeight="1" x14ac:dyDescent="0.2">
      <c r="A25" s="57" t="s">
        <v>30</v>
      </c>
      <c r="B25" s="53"/>
      <c r="C25" s="54" t="str">
        <f>'B1.9'!H4&amp;" "&amp;'B1.9'!D5</f>
        <v>Školství celkem – veřejné výdaje ve stálých cenách roku 2015 v letech 2012 až 2022 – podle druhu/typu školy/zařízení</v>
      </c>
      <c r="D25" s="55"/>
      <c r="E25" s="56"/>
      <c r="G25" s="52"/>
      <c r="H25" s="52"/>
      <c r="I25" s="52"/>
    </row>
    <row r="26" spans="1:9" s="46" customFormat="1" ht="6" hidden="1" customHeight="1" x14ac:dyDescent="0.2">
      <c r="A26" s="57"/>
      <c r="B26" s="58"/>
      <c r="C26" s="59"/>
      <c r="D26" s="60"/>
      <c r="E26" s="52"/>
      <c r="G26" s="52"/>
      <c r="H26" s="52"/>
      <c r="I26" s="52"/>
    </row>
    <row r="27" spans="1:9" s="46" customFormat="1" ht="25.5" hidden="1" customHeight="1" x14ac:dyDescent="0.2">
      <c r="A27" s="57" t="s">
        <v>31</v>
      </c>
      <c r="B27" s="53"/>
      <c r="C27" s="54" t="str">
        <f>'B1.10'!H4&amp;" "&amp;'B1.10'!D5</f>
        <v>Školství celkem – jednotkové výdaje na žáka/studenta v běžných cenách v letech 2012 až 2022 – podle druhu/typu školy/zařízení</v>
      </c>
      <c r="D27" s="55"/>
      <c r="E27" s="56"/>
      <c r="G27" s="52"/>
      <c r="H27" s="52"/>
      <c r="I27" s="52"/>
    </row>
    <row r="28" spans="1:9" s="46" customFormat="1" ht="6" hidden="1" customHeight="1" x14ac:dyDescent="0.2">
      <c r="A28" s="57"/>
      <c r="B28" s="58"/>
      <c r="C28" s="59"/>
      <c r="D28" s="60"/>
      <c r="E28" s="52"/>
      <c r="G28" s="52"/>
      <c r="H28" s="52"/>
      <c r="I28" s="52"/>
    </row>
    <row r="29" spans="1:9" s="46" customFormat="1" ht="25.5" hidden="1" customHeight="1" x14ac:dyDescent="0.2">
      <c r="A29" s="57" t="s">
        <v>32</v>
      </c>
      <c r="B29" s="53"/>
      <c r="C29" s="54" t="str">
        <f>'B1.11'!H4&amp;" "&amp;'B1.11'!D5</f>
        <v>Školství celkem – jednotkové výdaje na žáka/studenta ve stálých cenách roku 2015 v letech 2012 až 2022 – podle druhu/typu školy/zařízení</v>
      </c>
      <c r="D29" s="55"/>
      <c r="E29" s="56"/>
      <c r="G29" s="52"/>
      <c r="H29" s="52"/>
      <c r="I29" s="52"/>
    </row>
    <row r="30" spans="1:9" s="46" customFormat="1" ht="6" hidden="1" customHeight="1" x14ac:dyDescent="0.2">
      <c r="A30" s="57"/>
      <c r="B30" s="58"/>
      <c r="C30" s="59"/>
      <c r="D30" s="60"/>
      <c r="E30" s="52"/>
      <c r="G30" s="52"/>
      <c r="H30" s="52"/>
      <c r="I30" s="52"/>
    </row>
    <row r="31" spans="1:9" s="46" customFormat="1" ht="25.5" hidden="1" customHeight="1" x14ac:dyDescent="0.2">
      <c r="A31" s="57" t="s">
        <v>33</v>
      </c>
      <c r="B31" s="53"/>
      <c r="C31" s="54" t="str">
        <f>'B1.12'!H4&amp;" "&amp;'B1.12'!D5</f>
        <v>Školství celkem, neveřejné školy a školská zařízení – výše dotací  z rozpočtu kapitoly 333-MŠMT v letech 2012 až 2022 – podle zřizovatele</v>
      </c>
      <c r="D31" s="55"/>
      <c r="E31" s="56"/>
      <c r="G31" s="57"/>
      <c r="H31" s="52"/>
      <c r="I31" s="52"/>
    </row>
    <row r="32" spans="1:9" s="46" customFormat="1" ht="6" hidden="1" customHeight="1" x14ac:dyDescent="0.2">
      <c r="A32" s="57"/>
      <c r="B32" s="58"/>
      <c r="C32" s="59"/>
      <c r="D32" s="60"/>
      <c r="E32" s="52"/>
      <c r="G32" s="52"/>
      <c r="H32" s="52"/>
      <c r="I32" s="52"/>
    </row>
    <row r="33" spans="1:9" s="46" customFormat="1" ht="25.5" customHeight="1" x14ac:dyDescent="0.2">
      <c r="A33" s="57" t="s">
        <v>34</v>
      </c>
      <c r="B33" s="53"/>
      <c r="C33" s="54" t="str">
        <f>'B1.13'!H4&amp;" "&amp;'B1.13'!D5</f>
        <v>Školství celkem – přepočtené počty zaměstnanců  v letech 2012 až 2022</v>
      </c>
      <c r="D33" s="55"/>
      <c r="E33" s="56"/>
      <c r="G33" s="52"/>
      <c r="H33" s="52"/>
      <c r="I33" s="52"/>
    </row>
    <row r="34" spans="1:9" s="46" customFormat="1" ht="6" customHeight="1" x14ac:dyDescent="0.2">
      <c r="A34" s="57"/>
      <c r="B34" s="58"/>
      <c r="C34" s="59"/>
      <c r="D34" s="60"/>
      <c r="E34" s="52"/>
      <c r="G34" s="52"/>
      <c r="H34" s="52"/>
      <c r="I34" s="52"/>
    </row>
    <row r="35" spans="1:9" s="46" customFormat="1" ht="25.5" customHeight="1" x14ac:dyDescent="0.2">
      <c r="A35" s="57" t="s">
        <v>35</v>
      </c>
      <c r="B35" s="53"/>
      <c r="C35" s="54" t="str">
        <f>'B1.14'!$H$4&amp;" "&amp;'B1.14'!$D$5</f>
        <v>Školství celkem – průměrné měsíční mzdy  v letech 2012 až 2022</v>
      </c>
      <c r="D35" s="55"/>
      <c r="E35" s="56"/>
      <c r="G35" s="57"/>
      <c r="H35" s="52"/>
      <c r="I35" s="52"/>
    </row>
    <row r="36" spans="1:9" s="46" customFormat="1" ht="25.5" customHeight="1" x14ac:dyDescent="0.2">
      <c r="A36" s="57"/>
      <c r="B36" s="53" t="s">
        <v>36</v>
      </c>
      <c r="C36" s="62"/>
      <c r="D36" s="55"/>
      <c r="E36" s="56"/>
      <c r="F36" s="52"/>
      <c r="G36" s="57"/>
      <c r="H36" s="52"/>
      <c r="I36" s="52"/>
    </row>
    <row r="37" spans="1:9" s="46" customFormat="1" ht="6" customHeight="1" x14ac:dyDescent="0.2">
      <c r="A37" s="57"/>
      <c r="B37" s="58"/>
      <c r="C37" s="59"/>
      <c r="D37" s="60"/>
      <c r="E37" s="52"/>
      <c r="F37" s="52"/>
      <c r="G37" s="52"/>
      <c r="H37" s="52"/>
      <c r="I37" s="52"/>
    </row>
    <row r="38" spans="1:9" s="46" customFormat="1" ht="25.5" customHeight="1" x14ac:dyDescent="0.2">
      <c r="A38" s="57" t="s">
        <v>37</v>
      </c>
      <c r="B38" s="53"/>
      <c r="C38" s="54" t="str">
        <f>'GB1'!$H$4&amp;" "&amp;'GB1'!$D$5</f>
        <v xml:space="preserve">Školství celkem – počet škol ve školním roce 2012/13 až 2022/23 – podle druhu školy </v>
      </c>
      <c r="D38" s="55"/>
      <c r="E38" s="56"/>
      <c r="F38" s="52"/>
      <c r="G38" s="57"/>
      <c r="H38" s="52"/>
      <c r="I38" s="52"/>
    </row>
    <row r="39" spans="1:9" s="46" customFormat="1" ht="6" customHeight="1" x14ac:dyDescent="0.2">
      <c r="A39" s="57"/>
      <c r="B39" s="58"/>
      <c r="C39" s="59"/>
      <c r="D39" s="60"/>
      <c r="E39" s="52"/>
      <c r="F39" s="52"/>
      <c r="G39" s="52"/>
      <c r="H39" s="52"/>
      <c r="I39" s="52"/>
    </row>
    <row r="40" spans="1:9" s="46" customFormat="1" ht="25.5" customHeight="1" x14ac:dyDescent="0.2">
      <c r="A40" s="57" t="s">
        <v>38</v>
      </c>
      <c r="B40" s="53"/>
      <c r="C40" s="54" t="str">
        <f>'GB2'!$G$4&amp;" "&amp;'GB2'!$D$5</f>
        <v xml:space="preserve">Školství celkem – struktura dětí/žáků/studentů ve školním roce 2012/13 až 2022/23 – podle druhu školy </v>
      </c>
      <c r="D40" s="55"/>
      <c r="E40" s="56"/>
      <c r="F40" s="52"/>
      <c r="G40" s="57"/>
      <c r="H40" s="52"/>
      <c r="I40" s="52"/>
    </row>
    <row r="41" spans="1:9" s="46" customFormat="1" ht="3" customHeight="1" x14ac:dyDescent="0.2">
      <c r="A41" s="57"/>
      <c r="B41" s="58"/>
      <c r="C41" s="59"/>
      <c r="D41" s="60"/>
      <c r="E41" s="52"/>
      <c r="F41" s="52"/>
      <c r="G41" s="52"/>
      <c r="H41" s="52"/>
      <c r="I41" s="52"/>
    </row>
    <row r="42" spans="1:9" s="46" customFormat="1" ht="25.5" hidden="1" customHeight="1" x14ac:dyDescent="0.2">
      <c r="A42" s="57" t="s">
        <v>39</v>
      </c>
      <c r="B42" s="53"/>
      <c r="C42" s="54" t="str">
        <f>'GB3'!$G$4&amp;" "&amp;'GB3'!$D$5</f>
        <v xml:space="preserve">Školství celkem – struktura veřejných výdajů (v %) v letech 2012 až 2022 </v>
      </c>
      <c r="D42" s="55"/>
      <c r="E42" s="56"/>
      <c r="F42" s="52"/>
      <c r="G42" s="57"/>
      <c r="H42" s="52"/>
      <c r="I42" s="52"/>
    </row>
    <row r="43" spans="1:9" s="46" customFormat="1" ht="6" hidden="1" customHeight="1" x14ac:dyDescent="0.2">
      <c r="A43" s="57"/>
      <c r="B43" s="58"/>
      <c r="C43" s="59"/>
      <c r="D43" s="60"/>
      <c r="E43" s="52"/>
      <c r="F43" s="61"/>
      <c r="G43" s="52"/>
      <c r="H43" s="52"/>
      <c r="I43" s="52"/>
    </row>
    <row r="44" spans="1:9" s="46" customFormat="1" ht="25.5" hidden="1" customHeight="1" x14ac:dyDescent="0.2">
      <c r="A44" s="57" t="s">
        <v>40</v>
      </c>
      <c r="B44" s="53"/>
      <c r="C44" s="54" t="str">
        <f>'GB4'!$G$4&amp;" "&amp;'GB4'!$D$5</f>
        <v xml:space="preserve">Školství celkem – jednotkové výdaje na dítě, žáka, studenta v tis. Kč v letech 2012 až 2022 – podle úrovně vzdělávání </v>
      </c>
      <c r="D44" s="55"/>
      <c r="E44" s="56"/>
      <c r="F44" s="52"/>
      <c r="G44" s="57"/>
      <c r="H44" s="52"/>
      <c r="I44" s="52"/>
    </row>
    <row r="45" spans="1:9" s="46" customFormat="1" ht="6" hidden="1" customHeight="1" x14ac:dyDescent="0.2">
      <c r="A45" s="57"/>
      <c r="B45" s="58"/>
      <c r="C45" s="59"/>
      <c r="D45" s="60"/>
      <c r="E45" s="52"/>
      <c r="F45" s="61"/>
      <c r="G45" s="52"/>
      <c r="H45" s="52"/>
      <c r="I45" s="52"/>
    </row>
    <row r="46" spans="1:9" s="46" customFormat="1" ht="25.5" customHeight="1" x14ac:dyDescent="0.2">
      <c r="A46" s="57" t="s">
        <v>41</v>
      </c>
      <c r="B46" s="53"/>
      <c r="C46" s="54" t="str">
        <f>'GB5'!$H$4&amp;" "&amp;'GB5'!$D$5</f>
        <v xml:space="preserve">Školství celkem – průměrné nominální měsíční mzdy v letech 2012 až 2022 </v>
      </c>
      <c r="D46" s="55"/>
      <c r="E46" s="56"/>
      <c r="F46" s="52"/>
      <c r="G46" s="57"/>
      <c r="H46" s="52"/>
      <c r="I46" s="52"/>
    </row>
    <row r="47" spans="1:9" s="46" customFormat="1" ht="6" customHeight="1" x14ac:dyDescent="0.2">
      <c r="A47" s="57"/>
      <c r="B47" s="58"/>
      <c r="C47" s="59"/>
      <c r="D47" s="60"/>
      <c r="E47" s="52"/>
      <c r="F47" s="61"/>
      <c r="G47" s="52"/>
      <c r="H47" s="52"/>
      <c r="I47" s="52"/>
    </row>
    <row r="48" spans="1:9" s="46" customFormat="1" ht="25.5" customHeight="1" x14ac:dyDescent="0.2">
      <c r="A48" s="57" t="s">
        <v>42</v>
      </c>
      <c r="B48" s="53"/>
      <c r="C48" s="54" t="str">
        <f>'GB6'!$H$4&amp;" "&amp;'GB6'!$D$5</f>
        <v xml:space="preserve">Školství celkem – průměrné reálné měsíční mzdy v letech 2012 až 2022 </v>
      </c>
      <c r="D48" s="55"/>
      <c r="E48" s="56"/>
      <c r="F48" s="52"/>
      <c r="G48" s="57"/>
      <c r="H48" s="52"/>
      <c r="I48" s="52"/>
    </row>
    <row r="49" spans="1:9" ht="13.5" x14ac:dyDescent="0.2">
      <c r="A49" s="624"/>
      <c r="E49" s="63"/>
      <c r="F49" s="52"/>
      <c r="G49" s="52"/>
      <c r="H49" s="52"/>
      <c r="I49" s="52"/>
    </row>
    <row r="50" spans="1:9" x14ac:dyDescent="0.2">
      <c r="A50" s="624"/>
      <c r="E50" s="56"/>
      <c r="F50" s="52"/>
      <c r="G50" s="52"/>
      <c r="H50" s="52"/>
      <c r="I50" s="52"/>
    </row>
    <row r="51" spans="1:9" x14ac:dyDescent="0.2">
      <c r="A51" s="624"/>
      <c r="E51" s="52"/>
      <c r="F51" s="52"/>
      <c r="G51" s="52"/>
      <c r="H51" s="52"/>
      <c r="I51" s="52"/>
    </row>
    <row r="52" spans="1:9" x14ac:dyDescent="0.2">
      <c r="A52" s="624"/>
      <c r="E52" s="56"/>
      <c r="F52" s="52"/>
      <c r="G52" s="52"/>
      <c r="H52" s="52"/>
      <c r="I52" s="52"/>
    </row>
    <row r="53" spans="1:9" x14ac:dyDescent="0.2">
      <c r="A53" s="624"/>
      <c r="E53" s="52"/>
      <c r="F53" s="52"/>
      <c r="G53" s="52"/>
      <c r="H53" s="52"/>
      <c r="I53" s="52"/>
    </row>
    <row r="54" spans="1:9" x14ac:dyDescent="0.2">
      <c r="A54" s="624"/>
      <c r="E54" s="56"/>
      <c r="F54" s="52"/>
      <c r="G54" s="52"/>
      <c r="H54" s="52"/>
      <c r="I54" s="52"/>
    </row>
    <row r="55" spans="1:9" x14ac:dyDescent="0.2">
      <c r="E55" s="52"/>
      <c r="F55" s="52"/>
      <c r="G55" s="52"/>
      <c r="H55" s="52"/>
      <c r="I55" s="52"/>
    </row>
    <row r="56" spans="1:9" x14ac:dyDescent="0.2">
      <c r="E56" s="56"/>
      <c r="F56" s="52"/>
      <c r="G56" s="52"/>
      <c r="H56" s="52"/>
      <c r="I56" s="52"/>
    </row>
    <row r="57" spans="1:9" x14ac:dyDescent="0.2">
      <c r="E57" s="52"/>
      <c r="F57" s="52"/>
      <c r="G57" s="52"/>
      <c r="H57" s="52"/>
      <c r="I57" s="52"/>
    </row>
    <row r="58" spans="1:9" x14ac:dyDescent="0.2">
      <c r="E58" s="56"/>
      <c r="F58" s="52"/>
      <c r="G58" s="52"/>
      <c r="H58" s="52"/>
      <c r="I58" s="52"/>
    </row>
    <row r="59" spans="1:9" x14ac:dyDescent="0.2">
      <c r="E59" s="52"/>
      <c r="F59" s="52"/>
      <c r="G59" s="52"/>
      <c r="H59" s="52"/>
      <c r="I59" s="52"/>
    </row>
    <row r="60" spans="1:9" x14ac:dyDescent="0.2">
      <c r="E60" s="56"/>
      <c r="F60" s="52"/>
      <c r="G60" s="52"/>
      <c r="H60" s="52"/>
      <c r="I60" s="52"/>
    </row>
    <row r="61" spans="1:9" x14ac:dyDescent="0.2">
      <c r="E61" s="52"/>
      <c r="F61" s="52"/>
      <c r="G61" s="52"/>
      <c r="H61" s="52"/>
      <c r="I61" s="52"/>
    </row>
    <row r="62" spans="1:9" x14ac:dyDescent="0.2">
      <c r="E62" s="56"/>
      <c r="F62" s="52"/>
      <c r="G62" s="52"/>
      <c r="H62" s="52"/>
      <c r="I62" s="52"/>
    </row>
    <row r="63" spans="1:9" x14ac:dyDescent="0.2">
      <c r="E63" s="52"/>
      <c r="F63" s="52"/>
      <c r="G63" s="52"/>
      <c r="H63" s="52"/>
      <c r="I63" s="52"/>
    </row>
    <row r="64" spans="1:9" x14ac:dyDescent="0.2">
      <c r="E64" s="56"/>
      <c r="F64" s="52"/>
      <c r="G64" s="52"/>
      <c r="H64" s="52"/>
      <c r="I64" s="52"/>
    </row>
    <row r="65" spans="5:9" x14ac:dyDescent="0.2">
      <c r="E65" s="52"/>
      <c r="F65" s="52"/>
      <c r="G65" s="52"/>
      <c r="H65" s="52"/>
      <c r="I65" s="52"/>
    </row>
    <row r="66" spans="5:9" x14ac:dyDescent="0.2">
      <c r="E66" s="56"/>
      <c r="F66" s="52"/>
      <c r="G66" s="52"/>
      <c r="H66" s="52"/>
      <c r="I66" s="52"/>
    </row>
    <row r="67" spans="5:9" x14ac:dyDescent="0.2">
      <c r="E67" s="52"/>
      <c r="F67" s="52"/>
      <c r="G67" s="52"/>
      <c r="H67" s="52"/>
      <c r="I67" s="52"/>
    </row>
    <row r="68" spans="5:9" x14ac:dyDescent="0.2">
      <c r="E68" s="56"/>
      <c r="F68" s="52"/>
      <c r="G68" s="52"/>
      <c r="H68" s="52"/>
      <c r="I68" s="52"/>
    </row>
    <row r="69" spans="5:9" ht="13.5" x14ac:dyDescent="0.2">
      <c r="E69" s="63"/>
      <c r="F69" s="64"/>
      <c r="G69" s="64"/>
      <c r="H69" s="64"/>
      <c r="I69" s="64"/>
    </row>
    <row r="70" spans="5:9" x14ac:dyDescent="0.2">
      <c r="E70" s="64"/>
      <c r="F70" s="64"/>
      <c r="G70" s="64"/>
      <c r="H70" s="64"/>
      <c r="I70" s="64"/>
    </row>
  </sheetData>
  <sheetProtection selectLockedCells="1" selectUnlockedCells="1"/>
  <phoneticPr fontId="0" type="noConversion"/>
  <conditionalFormatting sqref="B3">
    <cfRule type="cellIs" dxfId="54" priority="1" stopIfTrue="1" operator="equal">
      <formula>"Do buňky D3 zadejte NÁZEV KAPITOLY (ODDÍLU)"</formula>
    </cfRule>
  </conditionalFormatting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4" name="Label 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276225</xdr:rowOff>
                  </from>
                  <to>
                    <xdr:col>2</xdr:col>
                    <xdr:colOff>2171700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5" name="Label 14">
              <controlPr defaultSize="0" print="0" disabled="1" autoFill="0" autoPict="0">
                <anchor moveWithCells="1">
                  <from>
                    <xdr:col>2</xdr:col>
                    <xdr:colOff>3076575</xdr:colOff>
                    <xdr:row>3</xdr:row>
                    <xdr:rowOff>314325</xdr:rowOff>
                  </from>
                  <to>
                    <xdr:col>2</xdr:col>
                    <xdr:colOff>3467100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6" name="Label 21">
              <controlPr defaultSize="0" print="0" disabled="1" autoFill="0" autoPict="0" altText="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7" name="Label -101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276225</xdr:rowOff>
                  </from>
                  <to>
                    <xdr:col>2</xdr:col>
                    <xdr:colOff>942975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7">
    <tabColor rgb="FFFF0000"/>
    <pageSetUpPr autoPageBreaks="0"/>
  </sheetPr>
  <dimension ref="C1:AH4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21.28515625" style="1" customWidth="1"/>
    <col min="9" max="9" width="1.140625" style="1" customWidth="1"/>
    <col min="10" max="15" width="9.5703125" style="1" hidden="1" customWidth="1"/>
    <col min="16" max="18" width="10.28515625" style="1" hidden="1" customWidth="1"/>
    <col min="19" max="29" width="10.140625" style="1" customWidth="1"/>
    <col min="30" max="30" width="11.7109375" style="1" customWidth="1"/>
    <col min="31" max="32" width="1.7109375" style="1" customWidth="1"/>
    <col min="33" max="33" width="13.140625" style="1" customWidth="1"/>
    <col min="34" max="34" width="11.140625" style="1" customWidth="1"/>
    <col min="35" max="53" width="1.7109375" style="1" customWidth="1"/>
    <col min="54" max="16384" width="9.140625" style="1"/>
  </cols>
  <sheetData>
    <row r="1" spans="3:34" hidden="1" x14ac:dyDescent="0.2"/>
    <row r="2" spans="3:34" hidden="1" x14ac:dyDescent="0.2"/>
    <row r="3" spans="3:34" ht="9" customHeight="1" x14ac:dyDescent="0.2">
      <c r="C3" s="65"/>
    </row>
    <row r="4" spans="3:34" s="2" customFormat="1" ht="15.75" x14ac:dyDescent="0.2">
      <c r="D4" s="3" t="s">
        <v>99</v>
      </c>
      <c r="E4" s="3"/>
      <c r="F4" s="3"/>
      <c r="G4" s="3"/>
      <c r="H4" s="4" t="s">
        <v>166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34" s="2" customFormat="1" ht="15.75" x14ac:dyDescent="0.2">
      <c r="D5" s="66" t="s">
        <v>270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34" s="6" customFormat="1" ht="21" customHeight="1" thickBot="1" x14ac:dyDescent="0.25">
      <c r="D6" s="68" t="s">
        <v>261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90</v>
      </c>
      <c r="AD6" s="7"/>
    </row>
    <row r="7" spans="3:34" ht="6" customHeight="1" x14ac:dyDescent="0.2">
      <c r="C7" s="72"/>
      <c r="D7" s="640" t="s">
        <v>91</v>
      </c>
      <c r="E7" s="641"/>
      <c r="F7" s="641"/>
      <c r="G7" s="641"/>
      <c r="H7" s="641"/>
      <c r="I7" s="642"/>
      <c r="J7" s="632">
        <v>2003</v>
      </c>
      <c r="K7" s="632">
        <v>2004</v>
      </c>
      <c r="L7" s="632">
        <v>2005</v>
      </c>
      <c r="M7" s="632">
        <v>2006</v>
      </c>
      <c r="N7" s="634">
        <v>2007</v>
      </c>
      <c r="O7" s="651">
        <v>2008</v>
      </c>
      <c r="P7" s="632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34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5"/>
      <c r="O8" s="652"/>
      <c r="P8" s="633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  <c r="AD8" s="73"/>
    </row>
    <row r="9" spans="3:34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5"/>
      <c r="O9" s="652"/>
      <c r="P9" s="633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  <c r="AD9" s="73"/>
    </row>
    <row r="10" spans="3:34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5"/>
      <c r="O10" s="652"/>
      <c r="P10" s="633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  <c r="AD10" s="73"/>
    </row>
    <row r="11" spans="3:34" ht="15" customHeight="1" thickBot="1" x14ac:dyDescent="0.25">
      <c r="C11" s="72"/>
      <c r="D11" s="646"/>
      <c r="E11" s="647"/>
      <c r="F11" s="647"/>
      <c r="G11" s="647"/>
      <c r="H11" s="647"/>
      <c r="I11" s="648"/>
      <c r="J11" s="230" t="s">
        <v>46</v>
      </c>
      <c r="K11" s="230" t="s">
        <v>46</v>
      </c>
      <c r="L11" s="230" t="s">
        <v>46</v>
      </c>
      <c r="M11" s="230" t="s">
        <v>46</v>
      </c>
      <c r="N11" s="188" t="s">
        <v>46</v>
      </c>
      <c r="O11" s="241" t="s">
        <v>92</v>
      </c>
      <c r="P11" s="230"/>
      <c r="Q11" s="230"/>
      <c r="R11" s="230"/>
      <c r="S11" s="230"/>
      <c r="T11" s="230"/>
      <c r="U11" s="230"/>
      <c r="V11" s="230"/>
      <c r="W11" s="231"/>
      <c r="X11" s="231"/>
      <c r="Y11" s="241"/>
      <c r="Z11" s="230"/>
      <c r="AA11" s="230"/>
      <c r="AB11" s="230"/>
      <c r="AC11" s="491"/>
    </row>
    <row r="12" spans="3:34" ht="14.25" thickTop="1" thickBot="1" x14ac:dyDescent="0.25">
      <c r="C12" s="81"/>
      <c r="D12" s="256"/>
      <c r="E12" s="157" t="s">
        <v>216</v>
      </c>
      <c r="F12" s="157"/>
      <c r="G12" s="157"/>
      <c r="H12" s="257"/>
      <c r="I12" s="258"/>
      <c r="J12" s="259">
        <f>'B1.8'!J12/'B1.5'!J$17*100</f>
        <v>121315805.68586385</v>
      </c>
      <c r="K12" s="259">
        <f>'B1.8'!K12/'B1.5'!K$17*100</f>
        <v>125424702.803262</v>
      </c>
      <c r="L12" s="259">
        <f>'B1.8'!L12/'B1.5'!L$17*100</f>
        <v>130319162.68999995</v>
      </c>
      <c r="M12" s="259">
        <f>'B1.8'!M12/'B1.5'!M$17*100</f>
        <v>172089267.08433732</v>
      </c>
      <c r="N12" s="161">
        <f>'B1.8'!N12/'B1.5'!N$17*100</f>
        <v>179352601.19577962</v>
      </c>
      <c r="O12" s="261">
        <f>'B1.8'!O12/'B1.5'!O$17*100</f>
        <v>166486207.59647185</v>
      </c>
      <c r="P12" s="259">
        <f>'B1.8'!P12/'B1.5'!P$17*100</f>
        <v>178781908.59323886</v>
      </c>
      <c r="Q12" s="259">
        <f>'B1.8'!Q12/'B1.5'!Q$17*100</f>
        <v>175231245.6451613</v>
      </c>
      <c r="R12" s="259">
        <f>'B1.8'!R12/'B1.5'!R$17*100</f>
        <v>183251022.05090719</v>
      </c>
      <c r="S12" s="259">
        <f>'B1.8'!S12/'B1.5'!S$17*100</f>
        <v>175045832.23124608</v>
      </c>
      <c r="T12" s="259">
        <f>'B1.8'!T12/'B1.5'!T$17*100</f>
        <v>174023337.61660632</v>
      </c>
      <c r="U12" s="259">
        <f>'B1.8'!U12/'B1.5'!U$17*100</f>
        <v>179250430.75608829</v>
      </c>
      <c r="V12" s="259">
        <f>'B1.8'!V12/'B1.5'!V$17*100</f>
        <v>182848145.49344999</v>
      </c>
      <c r="W12" s="460">
        <f>'B1.8'!W12/'B1.5'!W$17*100</f>
        <v>172242772.13657397</v>
      </c>
      <c r="X12" s="460">
        <f>'B1.8'!X12/'B1.5'!X$17*100</f>
        <v>188965145.53203684</v>
      </c>
      <c r="Y12" s="261">
        <f>'B1.8'!Y12/'B1.5'!Y$17*100</f>
        <v>210353827.94998097</v>
      </c>
      <c r="Z12" s="259">
        <f>'B1.8'!Z12/'B1.5'!Z$17*100</f>
        <v>228896116.08359203</v>
      </c>
      <c r="AA12" s="259">
        <f>'B1.8'!AA12/'B1.5'!AA$17*100</f>
        <v>234686452.53606433</v>
      </c>
      <c r="AB12" s="259">
        <f>'B1.8'!AB12/'B1.5'!AB$17*100</f>
        <v>240896137.5461413</v>
      </c>
      <c r="AC12" s="260" t="e">
        <f>'B1.8'!AC12/'B1.5'!AC$17*100</f>
        <v>#DIV/0!</v>
      </c>
      <c r="AD12" s="279"/>
      <c r="AE12" s="280"/>
      <c r="AG12" s="11"/>
      <c r="AH12" s="278"/>
    </row>
    <row r="13" spans="3:34" ht="15" x14ac:dyDescent="0.2">
      <c r="C13" s="81"/>
      <c r="D13" s="262"/>
      <c r="E13" s="243" t="s">
        <v>217</v>
      </c>
      <c r="F13" s="243"/>
      <c r="G13" s="243"/>
      <c r="H13" s="244"/>
      <c r="I13" s="245"/>
      <c r="J13" s="263">
        <f>'B1.8'!J13/'B1.5'!J$17*100</f>
        <v>10224476.596858637</v>
      </c>
      <c r="K13" s="263">
        <f>'B1.8'!K13/'B1.5'!K$17*100</f>
        <v>10489352.986748215</v>
      </c>
      <c r="L13" s="263">
        <f>'B1.8'!L13/'B1.5'!L$17*100</f>
        <v>11034349.75</v>
      </c>
      <c r="M13" s="263">
        <f>'B1.8'!M13/'B1.5'!M$17*100</f>
        <v>14427679.445783131</v>
      </c>
      <c r="N13" s="264">
        <f>'B1.8'!N13/'B1.5'!N$17*100</f>
        <v>14862577.268464243</v>
      </c>
      <c r="O13" s="265">
        <f>'B1.8'!O13/'B1.5'!O$17*100</f>
        <v>15539675.016538037</v>
      </c>
      <c r="P13" s="263">
        <f>'B1.8'!P13/'B1.5'!P$17*100</f>
        <v>17430094.187568154</v>
      </c>
      <c r="Q13" s="263">
        <f>'B1.8'!Q13/'B1.5'!Q$17*100</f>
        <v>17508962.311827958</v>
      </c>
      <c r="R13" s="263">
        <f>'B1.8'!R13/'B1.5'!R$17*100</f>
        <v>17172327.805907175</v>
      </c>
      <c r="S13" s="263">
        <f>'B1.8'!S13/'B1.5'!S$17*100</f>
        <v>17296769.376915216</v>
      </c>
      <c r="T13" s="263">
        <f>'B1.8'!T13/'B1.5'!T$17*100</f>
        <v>17972109.765800603</v>
      </c>
      <c r="U13" s="263">
        <f>'B1.8'!U13/'B1.5'!U$17*100</f>
        <v>19375826.30694082</v>
      </c>
      <c r="V13" s="263">
        <f>'B1.8'!V13/'B1.5'!V$17*100</f>
        <v>19325226.799660005</v>
      </c>
      <c r="W13" s="461">
        <f>'B1.8'!W13/'B1.5'!W$17*100</f>
        <v>18680813.200476665</v>
      </c>
      <c r="X13" s="461">
        <f>'B1.8'!X13/'B1.5'!X$17*100</f>
        <v>20881992.021804076</v>
      </c>
      <c r="Y13" s="265">
        <f>'B1.8'!Y13/'B1.5'!Y$17*100</f>
        <v>23601456.138850901</v>
      </c>
      <c r="Z13" s="263">
        <f>'B1.8'!Z13/'B1.5'!Z$17*100</f>
        <v>25972525.908587258</v>
      </c>
      <c r="AA13" s="263">
        <f>'B1.8'!AA13/'B1.5'!AA$17*100</f>
        <v>27201668.509758495</v>
      </c>
      <c r="AB13" s="263">
        <f>'B1.8'!AB13/'B1.5'!AB$17*100</f>
        <v>28287097.880844101</v>
      </c>
      <c r="AC13" s="533" t="e">
        <f>'B1.8'!AC13/'B1.5'!AC$17*100</f>
        <v>#DIV/0!</v>
      </c>
      <c r="AD13" s="279"/>
      <c r="AG13" s="11"/>
      <c r="AH13" s="278"/>
    </row>
    <row r="14" spans="3:34" ht="15" x14ac:dyDescent="0.2">
      <c r="C14" s="81"/>
      <c r="D14" s="266"/>
      <c r="E14" s="130"/>
      <c r="F14" s="130" t="s">
        <v>218</v>
      </c>
      <c r="G14" s="130"/>
      <c r="H14" s="131"/>
      <c r="I14" s="132"/>
      <c r="J14" s="133">
        <f>'B1.8'!J14/'B1.5'!J$17*100</f>
        <v>9839525.1099476423</v>
      </c>
      <c r="K14" s="133">
        <f>'B1.8'!K14/'B1.5'!K$17*100</f>
        <v>10103491.569826707</v>
      </c>
      <c r="L14" s="133">
        <f>'B1.8'!L14/'B1.5'!L$17*100</f>
        <v>10617936.950000001</v>
      </c>
      <c r="M14" s="133">
        <f>'B1.8'!M14/'B1.5'!M$17*100</f>
        <v>13945860.734939758</v>
      </c>
      <c r="N14" s="134">
        <f>'B1.8'!N14/'B1.5'!N$17*100</f>
        <v>14437762.06330598</v>
      </c>
      <c r="O14" s="135">
        <f>'B1.8'!O14/'B1.5'!O$17*100</f>
        <v>15126896.295479603</v>
      </c>
      <c r="P14" s="133">
        <f>'B1.8'!P14/'B1.5'!P$17*100</f>
        <v>17034371.134133045</v>
      </c>
      <c r="Q14" s="133">
        <f>'B1.8'!Q14/'B1.5'!Q$17*100</f>
        <v>17096162.07526882</v>
      </c>
      <c r="R14" s="133">
        <f>'B1.8'!R14/'B1.5'!R$17*100</f>
        <v>16800745.981012661</v>
      </c>
      <c r="S14" s="133">
        <f>'B1.8'!S14/'B1.5'!S$17*100</f>
        <v>16921270.643513791</v>
      </c>
      <c r="T14" s="133">
        <f>'B1.8'!T14/'B1.5'!T$17*100</f>
        <v>17847753.425075527</v>
      </c>
      <c r="U14" s="133">
        <f>'B1.8'!U14/'B1.5'!U$17*100</f>
        <v>19014224.68574724</v>
      </c>
      <c r="V14" s="133">
        <f>'B1.8'!V14/'B1.5'!V$17*100</f>
        <v>18958940.478960004</v>
      </c>
      <c r="W14" s="137">
        <f>'B1.8'!W14/'B1.5'!W$17*100</f>
        <v>18280489.11180735</v>
      </c>
      <c r="X14" s="137">
        <f>'B1.8'!X14/'B1.5'!X$17*100</f>
        <v>20464548.538632397</v>
      </c>
      <c r="Y14" s="135">
        <f>'B1.8'!Y14/'B1.5'!Y$17*100</f>
        <v>23063918.986752138</v>
      </c>
      <c r="Z14" s="133">
        <f>'B1.8'!Z14/'B1.5'!Z$17*100</f>
        <v>25368491.426823642</v>
      </c>
      <c r="AA14" s="133">
        <f>'B1.8'!AA14/'B1.5'!AA$17*100</f>
        <v>26652256.514168158</v>
      </c>
      <c r="AB14" s="133">
        <f>'B1.8'!AB14/'B1.5'!AB$17*100</f>
        <v>27701972.805099055</v>
      </c>
      <c r="AC14" s="481" t="e">
        <f>'B1.8'!AC14/'B1.5'!AC$17*100</f>
        <v>#DIV/0!</v>
      </c>
      <c r="AD14" s="279"/>
      <c r="AG14" s="11"/>
      <c r="AH14" s="278"/>
    </row>
    <row r="15" spans="3:34" ht="15" x14ac:dyDescent="0.2">
      <c r="C15" s="81"/>
      <c r="D15" s="237"/>
      <c r="E15" s="116" t="s">
        <v>219</v>
      </c>
      <c r="F15" s="116"/>
      <c r="G15" s="116"/>
      <c r="H15" s="116"/>
      <c r="I15" s="118"/>
      <c r="J15" s="119">
        <f>'B1.8'!J15/'B1.5'!J$17*100</f>
        <v>44730318.607329845</v>
      </c>
      <c r="K15" s="119">
        <f>'B1.8'!K15/'B1.5'!K$17*100</f>
        <v>45739715.851172276</v>
      </c>
      <c r="L15" s="119">
        <f>'B1.8'!L15/'B1.5'!L$17*100</f>
        <v>43975300.419999987</v>
      </c>
      <c r="M15" s="119">
        <f>'B1.8'!M15/'B1.5'!M$17*100</f>
        <v>58010724.421686746</v>
      </c>
      <c r="N15" s="120">
        <f>'B1.8'!N15/'B1.5'!N$17*100</f>
        <v>56115362.075029314</v>
      </c>
      <c r="O15" s="121">
        <f>'B1.8'!O15/'B1.5'!O$17*100</f>
        <v>54622941.069459751</v>
      </c>
      <c r="P15" s="119">
        <f>'B1.8'!P15/'B1.5'!P$17*100</f>
        <v>59001135.496183217</v>
      </c>
      <c r="Q15" s="119">
        <f>'B1.8'!Q15/'B1.5'!Q$17*100</f>
        <v>56279918.268817209</v>
      </c>
      <c r="R15" s="119">
        <f>'B1.8'!R15/'B1.5'!R$17*100</f>
        <v>57535278.556962021</v>
      </c>
      <c r="S15" s="119">
        <f>'B1.8'!S15/'B1.5'!S$17*100</f>
        <v>54119888.120725229</v>
      </c>
      <c r="T15" s="119">
        <f>'B1.8'!T15/'B1.5'!T$17*100</f>
        <v>54946999.716213495</v>
      </c>
      <c r="U15" s="119">
        <f>'B1.8'!U15/'B1.5'!U$17*100</f>
        <v>58355068.744854562</v>
      </c>
      <c r="V15" s="119">
        <f>'B1.8'!V15/'B1.5'!V$17*100</f>
        <v>60849168.643530004</v>
      </c>
      <c r="W15" s="123">
        <f>'B1.8'!W15/'B1.5'!W$17*100</f>
        <v>60675215.639721952</v>
      </c>
      <c r="X15" s="123">
        <f>'B1.8'!X15/'B1.5'!X$17*100</f>
        <v>69010047.336857423</v>
      </c>
      <c r="Y15" s="121">
        <f>'B1.8'!Y15/'B1.5'!Y$17*100</f>
        <v>79302965.79278253</v>
      </c>
      <c r="Z15" s="119">
        <f>'B1.8'!Z15/'B1.5'!Z$17*100</f>
        <v>92994617.163194835</v>
      </c>
      <c r="AA15" s="119">
        <f>'B1.8'!AA15/'B1.5'!AA$17*100</f>
        <v>97082808.297450811</v>
      </c>
      <c r="AB15" s="119">
        <f>'B1.8'!AB15/'B1.5'!AB$17*100</f>
        <v>100646432.0366236</v>
      </c>
      <c r="AC15" s="480" t="e">
        <f>'B1.8'!AC15/'B1.5'!AC$17*100</f>
        <v>#DIV/0!</v>
      </c>
      <c r="AD15" s="279"/>
      <c r="AG15" s="11"/>
      <c r="AH15" s="278"/>
    </row>
    <row r="16" spans="3:34" ht="15" x14ac:dyDescent="0.2">
      <c r="C16" s="81"/>
      <c r="D16" s="266"/>
      <c r="E16" s="130"/>
      <c r="F16" s="130" t="s">
        <v>220</v>
      </c>
      <c r="G16" s="130"/>
      <c r="H16" s="130"/>
      <c r="I16" s="132"/>
      <c r="J16" s="133">
        <f>'B1.8'!J16/'B1.5'!J$17*100</f>
        <v>40882540.29319372</v>
      </c>
      <c r="K16" s="133">
        <f>'B1.8'!K16/'B1.5'!K$17*100</f>
        <v>41647320.59123344</v>
      </c>
      <c r="L16" s="133">
        <f>'B1.8'!L16/'B1.5'!L$17*100</f>
        <v>39818749.29999999</v>
      </c>
      <c r="M16" s="133">
        <f>'B1.8'!M16/'B1.5'!M$17*100</f>
        <v>52887219.156626523</v>
      </c>
      <c r="N16" s="134">
        <f>'B1.8'!N16/'B1.5'!N$17*100</f>
        <v>51018426.670574434</v>
      </c>
      <c r="O16" s="135">
        <f>'B1.8'!O16/'B1.5'!O$17*100</f>
        <v>49773047.453142226</v>
      </c>
      <c r="P16" s="133">
        <f>'B1.8'!P16/'B1.5'!P$17*100</f>
        <v>53881524.612868041</v>
      </c>
      <c r="Q16" s="133">
        <f>'B1.8'!Q16/'B1.5'!Q$17*100</f>
        <v>51391669.784946248</v>
      </c>
      <c r="R16" s="133">
        <f>'B1.8'!R16/'B1.5'!R$17*100</f>
        <v>52539580.172995783</v>
      </c>
      <c r="S16" s="133">
        <f>'B1.8'!S16/'B1.5'!S$17*100</f>
        <v>49519344.61715015</v>
      </c>
      <c r="T16" s="133">
        <f>'B1.8'!T16/'B1.5'!T$17*100</f>
        <v>50654493.010433033</v>
      </c>
      <c r="U16" s="133">
        <f>'B1.8'!U16/'B1.5'!U$17*100</f>
        <v>54134280.192156471</v>
      </c>
      <c r="V16" s="133">
        <f>'B1.8'!V16/'B1.5'!V$17*100</f>
        <v>56462551.039540008</v>
      </c>
      <c r="W16" s="137">
        <f>'B1.8'!W16/'B1.5'!W$17*100</f>
        <v>56170051.165958293</v>
      </c>
      <c r="X16" s="137">
        <f>'B1.8'!X16/'B1.5'!X$17*100</f>
        <v>64102533.289311349</v>
      </c>
      <c r="Y16" s="135">
        <f>'B1.8'!Y16/'B1.5'!Y$17*100</f>
        <v>73188768.598812833</v>
      </c>
      <c r="Z16" s="133">
        <f>'B1.8'!Z16/'B1.5'!Z$17*100</f>
        <v>86158118.467516154</v>
      </c>
      <c r="AA16" s="133">
        <f>'B1.8'!AA16/'B1.5'!AA$17*100</f>
        <v>89646450.263157412</v>
      </c>
      <c r="AB16" s="133">
        <f>'B1.8'!AB16/'B1.5'!AB$17*100</f>
        <v>92903829.618802756</v>
      </c>
      <c r="AC16" s="481" t="e">
        <f>'B1.8'!AC16/'B1.5'!AC$17*100</f>
        <v>#DIV/0!</v>
      </c>
      <c r="AD16" s="279"/>
      <c r="AG16" s="11"/>
      <c r="AH16" s="278"/>
    </row>
    <row r="17" spans="3:34" ht="15" x14ac:dyDescent="0.2">
      <c r="C17" s="81"/>
      <c r="D17" s="267"/>
      <c r="E17" s="268" t="s">
        <v>221</v>
      </c>
      <c r="F17" s="268"/>
      <c r="G17" s="268"/>
      <c r="H17" s="269"/>
      <c r="I17" s="270"/>
      <c r="J17" s="271">
        <f>'B1.8'!J17/'B1.5'!J$17*100</f>
        <v>2596747.1308900518</v>
      </c>
      <c r="K17" s="271">
        <f>'B1.8'!K17/'B1.5'!K$17*100</f>
        <v>2838022.2833843017</v>
      </c>
      <c r="L17" s="271">
        <f>'B1.8'!L17/'B1.5'!L$17*100</f>
        <v>3037719.11</v>
      </c>
      <c r="M17" s="271">
        <f>'B1.8'!M17/'B1.5'!M$17*100</f>
        <v>3790471.9156626505</v>
      </c>
      <c r="N17" s="272">
        <f>'B1.8'!N17/'B1.5'!N$17*100</f>
        <v>3928877.9366940209</v>
      </c>
      <c r="O17" s="273">
        <f>'B1.8'!O17/'B1.5'!O$17*100</f>
        <v>3907773.0871003303</v>
      </c>
      <c r="P17" s="271">
        <f>'B1.8'!P17/'B1.5'!P$17*100</f>
        <v>4147861.3304252997</v>
      </c>
      <c r="Q17" s="271">
        <f>'B1.8'!Q17/'B1.5'!Q$17*100</f>
        <v>4144249.462365591</v>
      </c>
      <c r="R17" s="271">
        <f>'B1.8'!R17/'B1.5'!R$17*100</f>
        <v>4023147.3206751058</v>
      </c>
      <c r="S17" s="271">
        <f>'B1.8'!S17/'B1.5'!S$17*100</f>
        <v>4046811.1031664959</v>
      </c>
      <c r="T17" s="271">
        <f>'B1.8'!T17/'B1.5'!T$17*100</f>
        <v>4037342.1348439064</v>
      </c>
      <c r="U17" s="271">
        <f>'B1.8'!U17/'B1.5'!U$17*100</f>
        <v>4145508.8284954866</v>
      </c>
      <c r="V17" s="271">
        <f>'B1.8'!V17/'B1.5'!V$17*100</f>
        <v>4273547.4857199993</v>
      </c>
      <c r="W17" s="421">
        <f>'B1.8'!W17/'B1.5'!W$17*100</f>
        <v>4515758.8515888778</v>
      </c>
      <c r="X17" s="421">
        <f>'B1.8'!X17/'B1.5'!X$17*100</f>
        <v>4826137.2687778855</v>
      </c>
      <c r="Y17" s="273">
        <f>'B1.8'!Y17/'B1.5'!Y$17*100</f>
        <v>5463754.7529629637</v>
      </c>
      <c r="Z17" s="271">
        <f>'B1.8'!Z17/'B1.5'!Z$17*100</f>
        <v>6179756.4350046171</v>
      </c>
      <c r="AA17" s="271">
        <f>'B1.8'!AA17/'B1.5'!AA$17*100</f>
        <v>6551840.9765295172</v>
      </c>
      <c r="AB17" s="271">
        <f>'B1.8'!AB17/'B1.5'!AB$17*100</f>
        <v>6758773.5872868234</v>
      </c>
      <c r="AC17" s="534" t="e">
        <f>'B1.8'!AC17/'B1.5'!AC$17*100</f>
        <v>#DIV/0!</v>
      </c>
      <c r="AD17" s="279"/>
      <c r="AG17" s="11"/>
      <c r="AH17" s="278"/>
    </row>
    <row r="18" spans="3:34" ht="15" x14ac:dyDescent="0.2">
      <c r="C18" s="81"/>
      <c r="D18" s="237"/>
      <c r="E18" s="116" t="s">
        <v>222</v>
      </c>
      <c r="F18" s="116"/>
      <c r="G18" s="116"/>
      <c r="H18" s="117"/>
      <c r="I18" s="118"/>
      <c r="J18" s="119">
        <f>'B1.8'!J18/'B1.5'!J$17*100</f>
        <v>27787149.172774866</v>
      </c>
      <c r="K18" s="119">
        <f>'B1.8'!K18/'B1.5'!K$17*100</f>
        <v>28519561.294597354</v>
      </c>
      <c r="L18" s="119">
        <f>'B1.8'!L18/'B1.5'!L$17*100</f>
        <v>29350786.43</v>
      </c>
      <c r="M18" s="119">
        <f>'B1.8'!M18/'B1.5'!M$17*100</f>
        <v>37946428.409638554</v>
      </c>
      <c r="N18" s="120">
        <f>'B1.8'!N18/'B1.5'!N$17*100</f>
        <v>37977759.449003518</v>
      </c>
      <c r="O18" s="121">
        <f>'B1.8'!O18/'B1.5'!O$17*100</f>
        <v>37146282.480705619</v>
      </c>
      <c r="P18" s="119">
        <f>'B1.8'!P18/'B1.5'!P$17*100</f>
        <v>38806817.971646667</v>
      </c>
      <c r="Q18" s="119">
        <f>'B1.8'!Q18/'B1.5'!Q$17*100</f>
        <v>37082252.268817209</v>
      </c>
      <c r="R18" s="119">
        <f>'B1.8'!R18/'B1.5'!R$17*100</f>
        <v>35828715.83558017</v>
      </c>
      <c r="S18" s="119">
        <f>'B1.8'!S18/'B1.5'!S$17*100</f>
        <v>34054242.125066385</v>
      </c>
      <c r="T18" s="119">
        <f>'B1.8'!T18/'B1.5'!T$17*100</f>
        <v>32344702.096565966</v>
      </c>
      <c r="U18" s="119">
        <f>'B1.8'!U18/'B1.5'!U$17*100</f>
        <v>32656212.070862588</v>
      </c>
      <c r="V18" s="119">
        <f>'B1.8'!V18/'B1.5'!V$17*100</f>
        <v>34001218.754309997</v>
      </c>
      <c r="W18" s="123">
        <f>'B1.8'!W18/'B1.5'!W$17*100</f>
        <v>32528723.556941416</v>
      </c>
      <c r="X18" s="123">
        <f>'B1.8'!X18/'B1.5'!X$17*100</f>
        <v>34462272.313084386</v>
      </c>
      <c r="Y18" s="121">
        <f>'B1.8'!Y18/'B1.5'!Y$17*100</f>
        <v>41005739.937530868</v>
      </c>
      <c r="Z18" s="119">
        <f>'B1.8'!Z18/'B1.5'!Z$17*100</f>
        <v>44196604.101181902</v>
      </c>
      <c r="AA18" s="119">
        <f>'B1.8'!AA18/'B1.5'!AA$17*100</f>
        <v>45601846.686565295</v>
      </c>
      <c r="AB18" s="119">
        <f>'B1.8'!AB18/'B1.5'!AB$17*100</f>
        <v>46632661.962592594</v>
      </c>
      <c r="AC18" s="480" t="e">
        <f>'B1.8'!AC18/'B1.5'!AC$17*100</f>
        <v>#DIV/0!</v>
      </c>
      <c r="AD18" s="279"/>
      <c r="AG18" s="11"/>
      <c r="AH18" s="278"/>
    </row>
    <row r="19" spans="3:34" ht="15" x14ac:dyDescent="0.2">
      <c r="C19" s="81"/>
      <c r="D19" s="274"/>
      <c r="E19" s="676" t="s">
        <v>51</v>
      </c>
      <c r="F19" s="86" t="s">
        <v>223</v>
      </c>
      <c r="G19" s="86"/>
      <c r="H19" s="87"/>
      <c r="I19" s="88"/>
      <c r="J19" s="89">
        <f>'B1.8'!J19/'B1.5'!J$17*100</f>
        <v>5570378.2094240841</v>
      </c>
      <c r="K19" s="89">
        <f>'B1.8'!K19/'B1.5'!K$17*100</f>
        <v>5843607.4209989803</v>
      </c>
      <c r="L19" s="89">
        <f>'B1.8'!L19/'B1.5'!L$17*100</f>
        <v>6115290.1499999994</v>
      </c>
      <c r="M19" s="89">
        <f>'B1.8'!M19/'B1.5'!M$17*100</f>
        <v>8149627.5542168701</v>
      </c>
      <c r="N19" s="90">
        <f>'B1.8'!N19/'B1.5'!N$17*100</f>
        <v>8363853.728018756</v>
      </c>
      <c r="O19" s="91">
        <f>'B1.8'!O19/'B1.5'!O$17*100</f>
        <v>8326569.2502756324</v>
      </c>
      <c r="P19" s="89">
        <f>'B1.8'!P19/'B1.5'!P$17*100</f>
        <v>8494738.8331515808</v>
      </c>
      <c r="Q19" s="89">
        <f>'B1.8'!Q19/'B1.5'!Q$17*100</f>
        <v>8077820.9139784947</v>
      </c>
      <c r="R19" s="89">
        <f>'B1.8'!R19/'B1.5'!R$17*100</f>
        <v>7970868.0693143466</v>
      </c>
      <c r="S19" s="89">
        <f>'B1.8'!S19/'B1.5'!S$17*100</f>
        <v>7701598.3778753802</v>
      </c>
      <c r="T19" s="89">
        <f>'B1.8'!T19/'B1.5'!T$17*100</f>
        <v>7655158.6423061453</v>
      </c>
      <c r="U19" s="89">
        <f>'B1.8'!U19/'B1.5'!U$17*100</f>
        <v>7749245.2865596786</v>
      </c>
      <c r="V19" s="89">
        <f>'B1.8'!V19/'B1.5'!V$17*100</f>
        <v>7970890.8058400005</v>
      </c>
      <c r="W19" s="125">
        <f>'B1.8'!W19/'B1.5'!W$17*100</f>
        <v>7560274.7731976155</v>
      </c>
      <c r="X19" s="125">
        <f>'B1.8'!X19/'B1.5'!X$17*100</f>
        <v>8166729.9185159951</v>
      </c>
      <c r="Y19" s="91">
        <f>'B1.8'!Y19/'B1.5'!Y$17*100</f>
        <v>9497762.5788509026</v>
      </c>
      <c r="Z19" s="89">
        <f>'B1.8'!Z19/'B1.5'!Z$17*100</f>
        <v>10159806.768984303</v>
      </c>
      <c r="AA19" s="89">
        <f>'B1.8'!AA19/'B1.5'!AA$17*100</f>
        <v>10114886.458774598</v>
      </c>
      <c r="AB19" s="89">
        <f>'B1.8'!AB19/'B1.5'!AB$17*100</f>
        <v>10240684.526287684</v>
      </c>
      <c r="AC19" s="476" t="e">
        <f>'B1.8'!AC19/'B1.5'!AC$17*100</f>
        <v>#DIV/0!</v>
      </c>
      <c r="AD19" s="279"/>
      <c r="AG19" s="11"/>
      <c r="AH19" s="278"/>
    </row>
    <row r="20" spans="3:34" ht="15" x14ac:dyDescent="0.2">
      <c r="C20" s="81"/>
      <c r="D20" s="82"/>
      <c r="E20" s="677"/>
      <c r="F20" s="86" t="s">
        <v>224</v>
      </c>
      <c r="G20" s="86"/>
      <c r="H20" s="87"/>
      <c r="I20" s="88"/>
      <c r="J20" s="89">
        <f>'B1.8'!J20/'B1.5'!J$17*100</f>
        <v>10322566.062827226</v>
      </c>
      <c r="K20" s="89">
        <f>'B1.8'!K20/'B1.5'!K$17*100</f>
        <v>10611936.534148827</v>
      </c>
      <c r="L20" s="89">
        <f>'B1.8'!L20/'B1.5'!L$17*100</f>
        <v>11065998.390000002</v>
      </c>
      <c r="M20" s="89">
        <f>'B1.8'!M20/'B1.5'!M$17*100</f>
        <v>14581498.987951808</v>
      </c>
      <c r="N20" s="90">
        <f>'B1.8'!N20/'B1.5'!N$17*100</f>
        <v>14593844.232121922</v>
      </c>
      <c r="O20" s="91">
        <f>'B1.8'!O20/'B1.5'!O$17*100</f>
        <v>14374593.484013228</v>
      </c>
      <c r="P20" s="89">
        <f>'B1.8'!P20/'B1.5'!P$17*100</f>
        <v>15746392.377317339</v>
      </c>
      <c r="Q20" s="89">
        <f>'B1.8'!Q20/'B1.5'!Q$17*100</f>
        <v>15244585.462365588</v>
      </c>
      <c r="R20" s="89">
        <f>'B1.8'!R20/'B1.5'!R$17*100</f>
        <v>14811866.254852319</v>
      </c>
      <c r="S20" s="89">
        <f>'B1.8'!S20/'B1.5'!S$17*100</f>
        <v>14111636.168426963</v>
      </c>
      <c r="T20" s="89">
        <f>'B1.8'!T20/'B1.5'!T$17*100</f>
        <v>13630709.844300101</v>
      </c>
      <c r="U20" s="89">
        <f>'B1.8'!U20/'B1.5'!U$17*100</f>
        <v>13863571.1790672</v>
      </c>
      <c r="V20" s="89">
        <f>'B1.8'!V20/'B1.5'!V$17*100</f>
        <v>13337240.874919998</v>
      </c>
      <c r="W20" s="125">
        <f>'B1.8'!W20/'B1.5'!W$17*100</f>
        <v>16055999.094458785</v>
      </c>
      <c r="X20" s="125">
        <f>'B1.8'!X20/'B1.5'!X$17*100</f>
        <v>17062971.503802136</v>
      </c>
      <c r="Y20" s="91">
        <f>'B1.8'!Y20/'B1.5'!Y$17*100</f>
        <v>22533968.370275404</v>
      </c>
      <c r="Z20" s="89">
        <f>'B1.8'!Z20/'B1.5'!Z$17*100</f>
        <v>24046977.93477378</v>
      </c>
      <c r="AA20" s="89">
        <f>'B1.8'!AA20/'B1.5'!AA$17*100</f>
        <v>27862328.870107338</v>
      </c>
      <c r="AB20" s="89">
        <f>'B1.8'!AB20/'B1.5'!AB$17*100</f>
        <v>29335492.947502155</v>
      </c>
      <c r="AC20" s="476" t="e">
        <f>'B1.8'!AC20/'B1.5'!AC$17*100</f>
        <v>#DIV/0!</v>
      </c>
      <c r="AD20" s="279"/>
      <c r="AG20" s="11"/>
      <c r="AH20" s="278"/>
    </row>
    <row r="21" spans="3:34" ht="15" x14ac:dyDescent="0.2">
      <c r="C21" s="81"/>
      <c r="D21" s="128"/>
      <c r="E21" s="678"/>
      <c r="F21" s="130" t="s">
        <v>225</v>
      </c>
      <c r="G21" s="130"/>
      <c r="H21" s="131"/>
      <c r="I21" s="132"/>
      <c r="J21" s="133">
        <f>'B1.8'!J21/'B1.5'!J$17*100</f>
        <v>10540077.235602094</v>
      </c>
      <c r="K21" s="133">
        <f>'B1.8'!K21/'B1.5'!K$17*100</f>
        <v>10652949.133537209</v>
      </c>
      <c r="L21" s="133">
        <f>'B1.8'!L21/'B1.5'!L$17*100</f>
        <v>10762925.719999999</v>
      </c>
      <c r="M21" s="133">
        <f>'B1.8'!M21/'B1.5'!M$17*100</f>
        <v>13439787.481927708</v>
      </c>
      <c r="N21" s="134">
        <f>'B1.8'!N21/'B1.5'!N$17*100</f>
        <v>13482697.584994134</v>
      </c>
      <c r="O21" s="135">
        <f>'B1.8'!O21/'B1.5'!O$17*100</f>
        <v>13126932.976846749</v>
      </c>
      <c r="P21" s="133">
        <f>'B1.8'!P21/'B1.5'!P$17*100</f>
        <v>13291458.996728465</v>
      </c>
      <c r="Q21" s="133">
        <f>'B1.8'!Q21/'B1.5'!Q$17*100</f>
        <v>12505426.311827959</v>
      </c>
      <c r="R21" s="133">
        <f>'B1.8'!R21/'B1.5'!R$17*100</f>
        <v>11818706.600611813</v>
      </c>
      <c r="S21" s="137">
        <f>'B1.8'!S21/'B1.5'!S$17*100</f>
        <v>11028247.564055156</v>
      </c>
      <c r="T21" s="137">
        <f>'B1.8'!T21/'B1.5'!T$17*100</f>
        <v>9883037.6712084599</v>
      </c>
      <c r="U21" s="133">
        <f>'B1.8'!U21/'B1.5'!U$17*100</f>
        <v>9856961.2955767289</v>
      </c>
      <c r="V21" s="133">
        <f>'B1.8'!V21/'B1.5'!V$17*100</f>
        <v>11462069.515749998</v>
      </c>
      <c r="W21" s="137">
        <f>'B1.8'!W21/'B1.5'!W$17*100</f>
        <v>7605531.8385004969</v>
      </c>
      <c r="X21" s="137">
        <f>'B1.8'!X21/'B1.5'!X$17*100</f>
        <v>7858597.7987487875</v>
      </c>
      <c r="Y21" s="135">
        <f>'B1.8'!Y21/'B1.5'!Y$17*100</f>
        <v>8973492.9295251779</v>
      </c>
      <c r="Z21" s="133">
        <f>'B1.8'!Z21/'B1.5'!Z$17*100</f>
        <v>9989213.1693536472</v>
      </c>
      <c r="AA21" s="133">
        <f>'B1.8'!AA21/'B1.5'!AA$17*100</f>
        <v>7624109.812066189</v>
      </c>
      <c r="AB21" s="133">
        <f>'B1.8'!AB21/'B1.5'!AB$17*100</f>
        <v>7055960.2691645138</v>
      </c>
      <c r="AC21" s="481" t="e">
        <f>'B1.8'!AC21/'B1.5'!AC$17*100</f>
        <v>#DIV/0!</v>
      </c>
      <c r="AD21" s="279"/>
      <c r="AG21" s="11"/>
      <c r="AH21" s="278"/>
    </row>
    <row r="22" spans="3:34" ht="15" x14ac:dyDescent="0.2">
      <c r="C22" s="81"/>
      <c r="D22" s="267"/>
      <c r="E22" s="268" t="s">
        <v>258</v>
      </c>
      <c r="F22" s="268"/>
      <c r="G22" s="268"/>
      <c r="H22" s="269"/>
      <c r="I22" s="270"/>
      <c r="J22" s="271">
        <f>'B1.8'!J22/'B1.5'!J$17*100</f>
        <v>2161480.104712042</v>
      </c>
      <c r="K22" s="271">
        <f>'B1.8'!K22/'B1.5'!K$17*100</f>
        <v>2108202.7624872578</v>
      </c>
      <c r="L22" s="271">
        <f>'B1.8'!L22/'B1.5'!L$17*100</f>
        <v>3419642.22</v>
      </c>
      <c r="M22" s="271">
        <f>'B1.8'!M22/'B1.5'!M$17*100</f>
        <v>4107636.2168674697</v>
      </c>
      <c r="N22" s="272">
        <f>'B1.8'!N22/'B1.5'!N$17*100</f>
        <v>4040483.4232121925</v>
      </c>
      <c r="O22" s="273">
        <f>'B1.8'!O22/'B1.5'!O$17*100</f>
        <v>3986887.8390297685</v>
      </c>
      <c r="P22" s="271">
        <f>'B1.8'!P22/'B1.5'!P$17*100</f>
        <v>4164657.8953107959</v>
      </c>
      <c r="Q22" s="271">
        <f>'B1.8'!Q22/'B1.5'!Q$17*100</f>
        <v>3977516.5161290322</v>
      </c>
      <c r="R22" s="271">
        <f>'B1.8'!R22/'B1.5'!R$17*100</f>
        <v>3455212.5843881853</v>
      </c>
      <c r="S22" s="421">
        <f>'B1.8'!S22/'B1.5'!S$17*100</f>
        <v>3146118.60061287</v>
      </c>
      <c r="T22" s="421">
        <f>'B1.8'!T22/'B1.5'!T$17*100</f>
        <v>3144279.5005135955</v>
      </c>
      <c r="U22" s="271">
        <f>'B1.8'!U22/'B1.5'!U$17*100</f>
        <v>3220562.7263891669</v>
      </c>
      <c r="V22" s="271">
        <f>'B1.8'!V22/'B1.5'!V$17*100</f>
        <v>3307233.1695699999</v>
      </c>
      <c r="W22" s="421">
        <f>'B1.8'!W22/'B1.5'!W$17*100</f>
        <v>3449863.8058987088</v>
      </c>
      <c r="X22" s="421">
        <f>'B1.8'!X22/'B1.5'!X$17*100</f>
        <v>3647685.5641416097</v>
      </c>
      <c r="Y22" s="273">
        <f>'B1.8'!Y22/'B1.5'!Y$17*100</f>
        <v>4108572.0085660024</v>
      </c>
      <c r="Z22" s="271">
        <f>'B1.8'!Z22/'B1.5'!Z$17*100</f>
        <v>4513553.0416805176</v>
      </c>
      <c r="AA22" s="271">
        <f>'B1.8'!AA22/'B1.5'!AA$17*100</f>
        <v>4777175.4999463335</v>
      </c>
      <c r="AB22" s="271">
        <f>'B1.8'!AB22/'B1.5'!AB$17*100</f>
        <v>4805308.2238156768</v>
      </c>
      <c r="AC22" s="534" t="e">
        <f>'B1.8'!AC22/'B1.5'!AC$17*100</f>
        <v>#DIV/0!</v>
      </c>
      <c r="AD22" s="279"/>
      <c r="AG22" s="11"/>
      <c r="AH22" s="278"/>
    </row>
    <row r="23" spans="3:34" ht="15" x14ac:dyDescent="0.2">
      <c r="C23" s="81"/>
      <c r="D23" s="267"/>
      <c r="E23" s="268" t="s">
        <v>226</v>
      </c>
      <c r="F23" s="268"/>
      <c r="G23" s="268"/>
      <c r="H23" s="269"/>
      <c r="I23" s="270"/>
      <c r="J23" s="271">
        <f>'B1.8'!J23/'B1.5'!J$17*100</f>
        <v>3430621.811518325</v>
      </c>
      <c r="K23" s="271">
        <f>'B1.8'!K23/'B1.5'!K$17*100</f>
        <v>3902853.82262997</v>
      </c>
      <c r="L23" s="271">
        <f>'B1.8'!L23/'B1.5'!L$17*100</f>
        <v>4055161.1899999995</v>
      </c>
      <c r="M23" s="271">
        <f>'B1.8'!M23/'B1.5'!M$17*100</f>
        <v>5062734.7590361442</v>
      </c>
      <c r="N23" s="272">
        <f>'B1.8'!N23/'B1.5'!N$17*100</f>
        <v>4776775.2286049239</v>
      </c>
      <c r="O23" s="273">
        <f>'B1.8'!O23/'B1.5'!O$17*100</f>
        <v>4586384.7519294377</v>
      </c>
      <c r="P23" s="271">
        <f>'B1.8'!P23/'B1.5'!P$17*100</f>
        <v>4985763.5659760088</v>
      </c>
      <c r="Q23" s="271">
        <f>'B1.8'!Q23/'B1.5'!Q$17*100</f>
        <v>4651345.602150538</v>
      </c>
      <c r="R23" s="271">
        <f>'B1.8'!R23/'B1.5'!R$17*100</f>
        <v>4416207.6654324895</v>
      </c>
      <c r="S23" s="421">
        <f>'B1.8'!S23/'B1.5'!S$17*100</f>
        <v>3211834.3149233912</v>
      </c>
      <c r="T23" s="421">
        <f>'B1.8'!T23/'B1.5'!T$17*100</f>
        <v>3885846.1479355479</v>
      </c>
      <c r="U23" s="271">
        <f>'B1.8'!U23/'B1.5'!U$17*100</f>
        <v>3772579.1481444328</v>
      </c>
      <c r="V23" s="271">
        <f>'B1.8'!V23/'B1.5'!V$17*100</f>
        <v>3750448.7447100002</v>
      </c>
      <c r="W23" s="421">
        <f>'B1.8'!W23/'B1.5'!W$17*100</f>
        <v>3963750.632969216</v>
      </c>
      <c r="X23" s="421">
        <f>'B1.8'!X23/'B1.5'!X$17*100</f>
        <v>3917308.7083608154</v>
      </c>
      <c r="Y23" s="273">
        <f>'B1.8'!Y23/'B1.5'!Y$17*100</f>
        <v>3391373.5629059831</v>
      </c>
      <c r="Z23" s="271">
        <f>'B1.8'!Z23/'B1.5'!Z$17*100</f>
        <v>3746876.7609695294</v>
      </c>
      <c r="AA23" s="271">
        <f>'B1.8'!AA23/'B1.5'!AA$17*100</f>
        <v>3986794.416806798</v>
      </c>
      <c r="AB23" s="271">
        <f>'B1.8'!AB23/'B1.5'!AB$17*100</f>
        <v>3962821.2949181749</v>
      </c>
      <c r="AC23" s="534" t="e">
        <f>'B1.8'!AC23/'B1.5'!AC$17*100</f>
        <v>#DIV/0!</v>
      </c>
      <c r="AD23" s="279"/>
      <c r="AG23" s="11"/>
      <c r="AH23" s="278"/>
    </row>
    <row r="24" spans="3:34" ht="15" x14ac:dyDescent="0.2">
      <c r="C24" s="81"/>
      <c r="D24" s="267"/>
      <c r="E24" s="268" t="s">
        <v>227</v>
      </c>
      <c r="F24" s="268"/>
      <c r="G24" s="268"/>
      <c r="H24" s="269"/>
      <c r="I24" s="270"/>
      <c r="J24" s="271">
        <f>'B1.8'!J24/'B1.5'!J$17*100</f>
        <v>21472563.068062827</v>
      </c>
      <c r="K24" s="271">
        <f>'B1.8'!K24/'B1.5'!K$17*100</f>
        <v>23287922.191641182</v>
      </c>
      <c r="L24" s="271">
        <f>'B1.8'!L24/'B1.5'!L$17*100</f>
        <v>26442456.139999993</v>
      </c>
      <c r="M24" s="271">
        <f>'B1.8'!M24/'B1.5'!M$17*100</f>
        <v>34950808.216867469</v>
      </c>
      <c r="N24" s="272">
        <f>'B1.8'!N24/'B1.5'!N$17*100</f>
        <v>40567289.566236809</v>
      </c>
      <c r="O24" s="273">
        <f>'B1.8'!O24/'B1.5'!O$17*100</f>
        <v>34447864.652701214</v>
      </c>
      <c r="P24" s="271">
        <f>'B1.8'!P24/'B1.5'!P$17*100</f>
        <v>36761513.718647771</v>
      </c>
      <c r="Q24" s="271">
        <f>'B1.8'!Q24/'B1.5'!Q$17*100</f>
        <v>34740731.473118275</v>
      </c>
      <c r="R24" s="271">
        <f>'B1.8'!R24/'B1.5'!R$17*100</f>
        <v>36102277.560537979</v>
      </c>
      <c r="S24" s="421">
        <f>'B1.8'!S24/'B1.5'!S$17*100</f>
        <v>34993503.509795718</v>
      </c>
      <c r="T24" s="421">
        <f>'B1.8'!T24/'B1.5'!T$17*100</f>
        <v>34470665.106132932</v>
      </c>
      <c r="U24" s="271">
        <f>'B1.8'!U24/'B1.5'!U$17*100</f>
        <v>32860021.211153463</v>
      </c>
      <c r="V24" s="271">
        <f>'B1.8'!V24/'B1.5'!V$17*100</f>
        <v>33650832.391229995</v>
      </c>
      <c r="W24" s="421">
        <f>'B1.8'!W24/'B1.5'!W$17*100</f>
        <v>31649615.047715988</v>
      </c>
      <c r="X24" s="421">
        <f>'B1.8'!X24/'B1.5'!X$17*100</f>
        <v>32701451.563540254</v>
      </c>
      <c r="Y24" s="273">
        <f>'B1.8'!Y24/'B1.5'!Y$17*100</f>
        <v>45222658.213010445</v>
      </c>
      <c r="Z24" s="271">
        <f>'B1.8'!Z24/'B1.5'!Z$17*100</f>
        <v>42941504.460018471</v>
      </c>
      <c r="AA24" s="271">
        <f>'B1.8'!AA24/'B1.5'!AA$17*100</f>
        <v>40928391.114677995</v>
      </c>
      <c r="AB24" s="271">
        <f>'B1.8'!AB24/'B1.5'!AB$17*100</f>
        <v>41183102.096606381</v>
      </c>
      <c r="AC24" s="534" t="e">
        <f>'B1.8'!AC24/'B1.5'!AC$17*100</f>
        <v>#DIV/0!</v>
      </c>
      <c r="AD24" s="279"/>
      <c r="AG24" s="11"/>
      <c r="AH24" s="278"/>
    </row>
    <row r="25" spans="3:34" ht="15" x14ac:dyDescent="0.2">
      <c r="C25" s="81"/>
      <c r="D25" s="237"/>
      <c r="E25" s="116" t="s">
        <v>228</v>
      </c>
      <c r="F25" s="116"/>
      <c r="G25" s="116"/>
      <c r="H25" s="117"/>
      <c r="I25" s="118"/>
      <c r="J25" s="119">
        <f>'B1.8'!J25/'B1.5'!J$17*100</f>
        <v>672795.97905759164</v>
      </c>
      <c r="K25" s="119">
        <f>'B1.8'!K25/'B1.5'!K$17*100</f>
        <v>717839.03160040767</v>
      </c>
      <c r="L25" s="119">
        <f>'B1.8'!L25/'B1.5'!L$17*100</f>
        <v>662073.87</v>
      </c>
      <c r="M25" s="119">
        <f>'B1.8'!M25/'B1.5'!M$17*100</f>
        <v>854461.1686746988</v>
      </c>
      <c r="N25" s="120">
        <f>'B1.8'!N25/'B1.5'!N$17*100</f>
        <v>945515.70926143031</v>
      </c>
      <c r="O25" s="121">
        <f>'B1.8'!O25/'B1.5'!O$17*100</f>
        <v>910755.03858875402</v>
      </c>
      <c r="P25" s="119">
        <f>'B1.8'!P25/'B1.5'!P$17*100</f>
        <v>818312.82442748093</v>
      </c>
      <c r="Q25" s="119">
        <f>'B1.8'!Q25/'B1.5'!Q$17*100</f>
        <v>819776.53763440868</v>
      </c>
      <c r="R25" s="119">
        <f>'B1.8'!R25/'B1.5'!R$17*100</f>
        <v>857476.17286919826</v>
      </c>
      <c r="S25" s="123">
        <f>'B1.8'!S25/'B1.5'!S$17*100</f>
        <v>801237.74597548519</v>
      </c>
      <c r="T25" s="123">
        <f>'B1.8'!T25/'B1.5'!T$17*100</f>
        <v>731049.30392749247</v>
      </c>
      <c r="U25" s="119">
        <f>'B1.8'!U25/'B1.5'!U$17*100</f>
        <v>760547.59961885645</v>
      </c>
      <c r="V25" s="119">
        <f>'B1.8'!V25/'B1.5'!V$17*100</f>
        <v>778852.67558999988</v>
      </c>
      <c r="W25" s="123">
        <f>'B1.8'!W25/'B1.5'!W$17*100</f>
        <v>752153.58119165862</v>
      </c>
      <c r="X25" s="123">
        <f>'B1.8'!X25/'B1.5'!X$17*100</f>
        <v>845339.73185257032</v>
      </c>
      <c r="Y25" s="121">
        <f>'B1.8'!Y25/'B1.5'!Y$17*100</f>
        <v>856410.10747388413</v>
      </c>
      <c r="Z25" s="119">
        <f>'B1.8'!Z25/'B1.5'!Z$17*100</f>
        <v>909969.44339796866</v>
      </c>
      <c r="AA25" s="119">
        <f>'B1.8'!AA25/'B1.5'!AA$17*100</f>
        <v>1056927.1109123435</v>
      </c>
      <c r="AB25" s="119">
        <f>'B1.8'!AB25/'B1.5'!AB$17*100</f>
        <v>0</v>
      </c>
      <c r="AC25" s="480" t="e">
        <f>'B1.8'!AC25/'B1.5'!AC$17*100</f>
        <v>#DIV/0!</v>
      </c>
      <c r="AD25" s="279"/>
      <c r="AG25" s="11"/>
      <c r="AH25" s="278"/>
    </row>
    <row r="26" spans="3:34" x14ac:dyDescent="0.2">
      <c r="C26" s="81"/>
      <c r="D26" s="274"/>
      <c r="E26" s="679" t="s">
        <v>48</v>
      </c>
      <c r="F26" s="86" t="s">
        <v>94</v>
      </c>
      <c r="G26" s="86"/>
      <c r="H26" s="87"/>
      <c r="I26" s="88"/>
      <c r="J26" s="89">
        <f>'B1.8'!J26/'B1.5'!J$17*100</f>
        <v>306758.41884816752</v>
      </c>
      <c r="K26" s="89">
        <f>'B1.8'!K26/'B1.5'!K$17*100</f>
        <v>402947.55351681955</v>
      </c>
      <c r="L26" s="89">
        <f>'B1.8'!L26/'B1.5'!L$17*100</f>
        <v>328208.63</v>
      </c>
      <c r="M26" s="89">
        <f>'B1.8'!M26/'B1.5'!M$17*100</f>
        <v>440337.98795180727</v>
      </c>
      <c r="N26" s="90">
        <f>'B1.8'!N26/'B1.5'!N$17*100</f>
        <v>472088.76905041037</v>
      </c>
      <c r="O26" s="91">
        <f>'B1.8'!O26/'B1.5'!O$17*100</f>
        <v>508128.12568908493</v>
      </c>
      <c r="P26" s="89">
        <f>'B1.8'!P26/'B1.5'!P$17*100</f>
        <v>433511.59214830969</v>
      </c>
      <c r="Q26" s="89">
        <f>'B1.8'!Q26/'B1.5'!Q$17*100</f>
        <v>415449.73118279566</v>
      </c>
      <c r="R26" s="89">
        <f>'B1.8'!R26/'B1.5'!R$17*100</f>
        <v>409034.59887130815</v>
      </c>
      <c r="S26" s="125">
        <f>'B1.8'!S26/'B1.5'!S$17*100</f>
        <v>357458.42910112365</v>
      </c>
      <c r="T26" s="125">
        <f>'B1.8'!T26/'B1.5'!T$17*100</f>
        <v>350678.91002014111</v>
      </c>
      <c r="U26" s="89">
        <f>'B1.8'!U26/'B1.5'!U$17*100</f>
        <v>363042.9901604816</v>
      </c>
      <c r="V26" s="89">
        <f>'B1.8'!V26/'B1.5'!V$17*100</f>
        <v>371121.49660999997</v>
      </c>
      <c r="W26" s="125">
        <f>'B1.8'!W26/'B1.5'!W$17*100</f>
        <v>414460.66703078459</v>
      </c>
      <c r="X26" s="125">
        <f>'B1.8'!X26/'B1.5'!X$17*100</f>
        <v>457639.50368574198</v>
      </c>
      <c r="Y26" s="91">
        <f>'B1.8'!Y26/'B1.5'!Y$17*100</f>
        <v>467888.70037986711</v>
      </c>
      <c r="Z26" s="89">
        <f>'B1.8'!Z26/'B1.5'!Z$17*100</f>
        <v>494351.3522714682</v>
      </c>
      <c r="AA26" s="89">
        <f>'B1.8'!AA26/'B1.5'!AA$17*100</f>
        <v>620263.07692307688</v>
      </c>
      <c r="AB26" s="89">
        <f>'B1.8'!AB26/'B1.5'!AB$17*100</f>
        <v>0</v>
      </c>
      <c r="AC26" s="476" t="e">
        <f>'B1.8'!AC26/'B1.5'!AC$17*100</f>
        <v>#DIV/0!</v>
      </c>
      <c r="AD26" s="279"/>
      <c r="AG26" s="11"/>
      <c r="AH26" s="278"/>
    </row>
    <row r="27" spans="3:34" x14ac:dyDescent="0.2">
      <c r="C27" s="81"/>
      <c r="D27" s="128"/>
      <c r="E27" s="680"/>
      <c r="F27" s="130" t="s">
        <v>95</v>
      </c>
      <c r="G27" s="130"/>
      <c r="H27" s="131"/>
      <c r="I27" s="132"/>
      <c r="J27" s="133">
        <f>'B1.8'!J27/'B1.5'!J$17*100</f>
        <v>354850.99476439791</v>
      </c>
      <c r="K27" s="133">
        <f>'B1.8'!K27/'B1.5'!K$17*100</f>
        <v>314891.47808358818</v>
      </c>
      <c r="L27" s="133">
        <f>'B1.8'!L27/'B1.5'!L$17*100</f>
        <v>333865.24</v>
      </c>
      <c r="M27" s="133">
        <f>'B1.8'!M27/'B1.5'!M$17*100</f>
        <v>414123.18072289153</v>
      </c>
      <c r="N27" s="134">
        <f>'B1.8'!N27/'B1.5'!N$17*100</f>
        <v>473426.94021101994</v>
      </c>
      <c r="O27" s="135">
        <f>'B1.8'!O27/'B1.5'!O$17*100</f>
        <v>402626.9128996692</v>
      </c>
      <c r="P27" s="133">
        <f>'B1.8'!P27/'B1.5'!P$17*100</f>
        <v>384801.23227917118</v>
      </c>
      <c r="Q27" s="133">
        <f>'B1.8'!Q27/'B1.5'!Q$17*100</f>
        <v>404326.80645161291</v>
      </c>
      <c r="R27" s="133">
        <f>'B1.8'!R27/'B1.5'!R$17*100</f>
        <v>448441.57399789029</v>
      </c>
      <c r="S27" s="137">
        <f>'B1.8'!S27/'B1.5'!S$17*100</f>
        <v>443779.3168743616</v>
      </c>
      <c r="T27" s="137">
        <f>'B1.8'!T27/'B1.5'!T$17*100</f>
        <v>380370.39390735136</v>
      </c>
      <c r="U27" s="133">
        <f>'B1.8'!U27/'B1.5'!U$17*100</f>
        <v>397504.60945837497</v>
      </c>
      <c r="V27" s="133">
        <f>'B1.8'!V27/'B1.5'!V$17*100</f>
        <v>407731.17897999991</v>
      </c>
      <c r="W27" s="137">
        <f>'B1.8'!W27/'B1.5'!W$17*100</f>
        <v>337692.91416087397</v>
      </c>
      <c r="X27" s="137">
        <f>'B1.8'!X27/'B1.5'!X$17*100</f>
        <v>387700.22816682834</v>
      </c>
      <c r="Y27" s="135">
        <f>'B1.8'!Y27/'B1.5'!Y$17*100</f>
        <v>388521.40709401708</v>
      </c>
      <c r="Z27" s="133">
        <f>'B1.8'!Z27/'B1.5'!Z$17*100</f>
        <v>415618.09112650045</v>
      </c>
      <c r="AA27" s="133">
        <f>'B1.8'!AA27/'B1.5'!AA$17*100</f>
        <v>436664.03398926661</v>
      </c>
      <c r="AB27" s="133">
        <f>'B1.8'!AB27/'B1.5'!AB$17*100</f>
        <v>0</v>
      </c>
      <c r="AC27" s="481" t="e">
        <f>'B1.8'!AC27/'B1.5'!AC$17*100</f>
        <v>#DIV/0!</v>
      </c>
      <c r="AD27" s="279"/>
      <c r="AG27" s="11"/>
      <c r="AH27" s="278"/>
    </row>
    <row r="28" spans="3:34" ht="15.75" thickBot="1" x14ac:dyDescent="0.25">
      <c r="C28" s="81"/>
      <c r="D28" s="96"/>
      <c r="E28" s="98" t="s">
        <v>229</v>
      </c>
      <c r="F28" s="98"/>
      <c r="G28" s="98"/>
      <c r="H28" s="99"/>
      <c r="I28" s="100"/>
      <c r="J28" s="275">
        <f>'B1.8'!J28/'B1.5'!J$17*100</f>
        <v>8239653.2146596583</v>
      </c>
      <c r="K28" s="275">
        <f>'B1.8'!K28/'B1.5'!K$17*100</f>
        <v>7821232.5790010467</v>
      </c>
      <c r="L28" s="275">
        <f>'B1.8'!L28/'B1.5'!L$17*100</f>
        <v>8341673.5599999959</v>
      </c>
      <c r="M28" s="275">
        <f>'B1.8'!M28/'B1.5'!M$17*100</f>
        <v>12938364.698795179</v>
      </c>
      <c r="N28" s="276">
        <f>'B1.8'!N28/'B1.5'!N$17*100</f>
        <v>16137960.539273156</v>
      </c>
      <c r="O28" s="277">
        <f>'B1.8'!O28/'B1.5'!O$17*100</f>
        <v>11337643.660418956</v>
      </c>
      <c r="P28" s="275">
        <f>'B1.8'!P28/'B1.5'!P$17*100</f>
        <v>12665751.603053434</v>
      </c>
      <c r="Q28" s="275">
        <f>'B1.8'!Q28/'B1.5'!Q$17*100</f>
        <v>16026493.204301074</v>
      </c>
      <c r="R28" s="275">
        <f>'B1.8'!R28/'B1.5'!R$17*100</f>
        <v>23860378.548554853</v>
      </c>
      <c r="S28" s="422">
        <f>'B1.8'!S28/'B1.5'!S$17*100</f>
        <v>23375427.334065348</v>
      </c>
      <c r="T28" s="422">
        <f>'B1.8'!T28/'B1.5'!T$17*100</f>
        <v>22490343.844672833</v>
      </c>
      <c r="U28" s="275">
        <f>'B1.8'!U28/'B1.5'!U$17*100</f>
        <v>24104104.119628876</v>
      </c>
      <c r="V28" s="275">
        <f>'B1.8'!V28/'B1.5'!V$17*100</f>
        <v>22911616.829129994</v>
      </c>
      <c r="W28" s="422">
        <f>'B1.8'!W28/'B1.5'!W$17*100</f>
        <v>16026877.820069499</v>
      </c>
      <c r="X28" s="422">
        <f>'B1.8'!X28/'B1.5'!X$17*100</f>
        <v>18672911.023617849</v>
      </c>
      <c r="Y28" s="277">
        <f>'B1.8'!Y28/'B1.5'!Y$17*100</f>
        <v>7400897.435897436</v>
      </c>
      <c r="Z28" s="275">
        <f>'B1.8'!Z28/'B1.5'!Z$17*100</f>
        <v>7440708.7695568977</v>
      </c>
      <c r="AA28" s="275">
        <f>'B1.8'!AA28/'B1.5'!AA$17*100</f>
        <v>7498999.9234167626</v>
      </c>
      <c r="AB28" s="275">
        <f>'B1.8'!AB28/'B1.5'!AB$17*100</f>
        <v>8619940.4634539206</v>
      </c>
      <c r="AC28" s="535" t="e">
        <f>'B1.8'!AC28/'B1.5'!AC$17*100</f>
        <v>#DIV/0!</v>
      </c>
      <c r="AD28" s="279"/>
      <c r="AG28" s="11"/>
      <c r="AH28" s="278"/>
    </row>
    <row r="29" spans="3:34" ht="13.5" x14ac:dyDescent="0.25">
      <c r="D29" s="103" t="s">
        <v>55</v>
      </c>
      <c r="E29" s="104"/>
      <c r="F29" s="104"/>
      <c r="G29" s="104"/>
      <c r="H29" s="104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5"/>
      <c r="Z29" s="105"/>
      <c r="AA29" s="105"/>
      <c r="AB29" s="105"/>
      <c r="AC29" s="105" t="s">
        <v>183</v>
      </c>
    </row>
    <row r="30" spans="3:34" ht="12.75" customHeight="1" x14ac:dyDescent="0.2">
      <c r="D30" s="106" t="s">
        <v>46</v>
      </c>
      <c r="E30" s="631" t="s">
        <v>178</v>
      </c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582"/>
      <c r="AA30" s="582"/>
      <c r="AB30" s="582"/>
      <c r="AC30" s="536"/>
    </row>
    <row r="31" spans="3:34" ht="12.75" customHeight="1" x14ac:dyDescent="0.2">
      <c r="D31" s="106" t="s">
        <v>56</v>
      </c>
      <c r="E31" s="631" t="s">
        <v>97</v>
      </c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582"/>
      <c r="AA31" s="582"/>
      <c r="AB31" s="582"/>
      <c r="AC31" s="575"/>
    </row>
    <row r="32" spans="3:34" ht="12.75" customHeight="1" x14ac:dyDescent="0.2">
      <c r="D32" s="106" t="s">
        <v>58</v>
      </c>
      <c r="E32" s="631" t="s">
        <v>230</v>
      </c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582"/>
      <c r="AA32" s="582"/>
      <c r="AB32" s="582"/>
      <c r="AC32" s="575"/>
    </row>
    <row r="33" spans="4:29" ht="12.75" customHeight="1" x14ac:dyDescent="0.2">
      <c r="D33" s="106" t="s">
        <v>231</v>
      </c>
      <c r="E33" s="631" t="s">
        <v>232</v>
      </c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582"/>
      <c r="AA33" s="582"/>
      <c r="AB33" s="582"/>
      <c r="AC33" s="575"/>
    </row>
    <row r="34" spans="4:29" ht="12.75" customHeight="1" x14ac:dyDescent="0.2">
      <c r="D34" s="106" t="s">
        <v>184</v>
      </c>
      <c r="E34" s="631" t="s">
        <v>233</v>
      </c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582"/>
      <c r="AA34" s="582"/>
      <c r="AB34" s="582"/>
      <c r="AC34" s="575"/>
    </row>
    <row r="35" spans="4:29" ht="12.75" customHeight="1" x14ac:dyDescent="0.2">
      <c r="D35" s="106" t="s">
        <v>188</v>
      </c>
      <c r="E35" s="631" t="s">
        <v>234</v>
      </c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582"/>
      <c r="AA35" s="582"/>
      <c r="AB35" s="582"/>
      <c r="AC35" s="575"/>
    </row>
    <row r="36" spans="4:29" ht="12.75" customHeight="1" x14ac:dyDescent="0.2">
      <c r="D36" s="106" t="s">
        <v>235</v>
      </c>
      <c r="E36" s="631" t="s">
        <v>236</v>
      </c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582"/>
      <c r="AA36" s="582"/>
      <c r="AB36" s="582"/>
      <c r="AC36" s="575"/>
    </row>
    <row r="37" spans="4:29" ht="12.75" customHeight="1" x14ac:dyDescent="0.2">
      <c r="D37" s="106" t="s">
        <v>237</v>
      </c>
      <c r="E37" s="631" t="s">
        <v>238</v>
      </c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582"/>
      <c r="AA37" s="582"/>
      <c r="AB37" s="582"/>
      <c r="AC37" s="575"/>
    </row>
    <row r="38" spans="4:29" ht="12.75" customHeight="1" x14ac:dyDescent="0.2">
      <c r="D38" s="106" t="s">
        <v>239</v>
      </c>
      <c r="E38" s="631" t="s">
        <v>240</v>
      </c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582"/>
      <c r="AA38" s="582"/>
      <c r="AB38" s="582"/>
      <c r="AC38" s="575"/>
    </row>
    <row r="39" spans="4:29" ht="12.75" customHeight="1" x14ac:dyDescent="0.2">
      <c r="D39" s="106" t="s">
        <v>241</v>
      </c>
      <c r="E39" s="631" t="s">
        <v>242</v>
      </c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582"/>
      <c r="AA39" s="582"/>
      <c r="AB39" s="582"/>
      <c r="AC39" s="575"/>
    </row>
    <row r="40" spans="4:29" ht="12.75" customHeight="1" x14ac:dyDescent="0.2">
      <c r="D40" s="106" t="s">
        <v>243</v>
      </c>
      <c r="E40" s="631" t="s">
        <v>244</v>
      </c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582"/>
      <c r="AA40" s="582"/>
      <c r="AB40" s="582"/>
      <c r="AC40" s="575"/>
    </row>
    <row r="41" spans="4:29" ht="12.75" customHeight="1" x14ac:dyDescent="0.2">
      <c r="D41" s="106" t="s">
        <v>245</v>
      </c>
      <c r="E41" s="631" t="s">
        <v>185</v>
      </c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582"/>
      <c r="AA41" s="582"/>
      <c r="AB41" s="582"/>
      <c r="AC41" s="575"/>
    </row>
    <row r="42" spans="4:29" x14ac:dyDescent="0.2">
      <c r="D42" s="106" t="s">
        <v>98</v>
      </c>
      <c r="E42" s="579" t="s">
        <v>179</v>
      </c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5"/>
    </row>
    <row r="43" spans="4:29" x14ac:dyDescent="0.2">
      <c r="D43" s="106" t="s">
        <v>246</v>
      </c>
      <c r="E43" s="580" t="s">
        <v>186</v>
      </c>
      <c r="F43" s="580"/>
      <c r="G43" s="580"/>
      <c r="H43" s="580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581"/>
      <c r="AB43" s="581"/>
      <c r="AC43" s="575"/>
    </row>
    <row r="44" spans="4:29" x14ac:dyDescent="0.2">
      <c r="D44" s="106" t="s">
        <v>247</v>
      </c>
      <c r="E44" s="681" t="s">
        <v>250</v>
      </c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  <c r="X44" s="681"/>
      <c r="Y44" s="681"/>
      <c r="Z44" s="583"/>
      <c r="AA44" s="583"/>
      <c r="AB44" s="583"/>
      <c r="AC44" s="575"/>
    </row>
    <row r="45" spans="4:29" x14ac:dyDescent="0.2">
      <c r="D45" s="106" t="s">
        <v>248</v>
      </c>
      <c r="E45" s="681" t="s">
        <v>251</v>
      </c>
      <c r="F45" s="681"/>
      <c r="G45" s="681"/>
      <c r="H45" s="681"/>
      <c r="I45" s="681"/>
      <c r="J45" s="681"/>
      <c r="K45" s="681"/>
      <c r="L45" s="681"/>
      <c r="M45" s="681"/>
      <c r="N45" s="681"/>
      <c r="O45" s="681"/>
      <c r="P45" s="681"/>
      <c r="Q45" s="681"/>
      <c r="R45" s="681"/>
      <c r="S45" s="681"/>
      <c r="T45" s="681"/>
      <c r="U45" s="681"/>
      <c r="V45" s="681"/>
      <c r="W45" s="681"/>
      <c r="X45" s="681"/>
      <c r="Y45" s="681"/>
      <c r="Z45" s="583"/>
      <c r="AA45" s="583"/>
      <c r="AB45" s="583"/>
      <c r="AC45" s="575"/>
    </row>
    <row r="46" spans="4:29" x14ac:dyDescent="0.2">
      <c r="D46" s="106" t="s">
        <v>249</v>
      </c>
      <c r="E46" s="580" t="s">
        <v>187</v>
      </c>
      <c r="F46" s="580"/>
      <c r="G46" s="580"/>
      <c r="H46" s="580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  <c r="T46" s="581"/>
      <c r="U46" s="581"/>
      <c r="V46" s="581"/>
      <c r="W46" s="581"/>
      <c r="X46" s="581"/>
      <c r="Y46" s="581"/>
      <c r="Z46" s="581"/>
      <c r="AA46" s="581"/>
      <c r="AB46" s="581"/>
      <c r="AC46" s="575"/>
    </row>
  </sheetData>
  <mergeCells count="37">
    <mergeCell ref="E35:Y35"/>
    <mergeCell ref="E30:Y30"/>
    <mergeCell ref="E31:Y31"/>
    <mergeCell ref="E32:Y32"/>
    <mergeCell ref="E33:Y33"/>
    <mergeCell ref="D7:I11"/>
    <mergeCell ref="M7:M10"/>
    <mergeCell ref="K7:K10"/>
    <mergeCell ref="E34:Y34"/>
    <mergeCell ref="E26:E27"/>
    <mergeCell ref="P7:P10"/>
    <mergeCell ref="L7:L10"/>
    <mergeCell ref="J7:J10"/>
    <mergeCell ref="E19:E21"/>
    <mergeCell ref="N7:N10"/>
    <mergeCell ref="O7:O10"/>
    <mergeCell ref="AC7:AC10"/>
    <mergeCell ref="R7:R10"/>
    <mergeCell ref="V7:V10"/>
    <mergeCell ref="Q7:Q10"/>
    <mergeCell ref="W7:W10"/>
    <mergeCell ref="X7:X10"/>
    <mergeCell ref="Y7:Y10"/>
    <mergeCell ref="T7:T10"/>
    <mergeCell ref="U7:U10"/>
    <mergeCell ref="S7:S10"/>
    <mergeCell ref="Z7:Z10"/>
    <mergeCell ref="AA7:AA10"/>
    <mergeCell ref="AB7:AB10"/>
    <mergeCell ref="E41:Y41"/>
    <mergeCell ref="E44:Y44"/>
    <mergeCell ref="E45:Y45"/>
    <mergeCell ref="E36:Y36"/>
    <mergeCell ref="E37:Y37"/>
    <mergeCell ref="E38:Y38"/>
    <mergeCell ref="E39:Y39"/>
    <mergeCell ref="E40:Y4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8" priority="3" stopIfTrue="1">
      <formula>#REF!=" ?"</formula>
    </cfRule>
  </conditionalFormatting>
  <conditionalFormatting sqref="G6">
    <cfRule type="expression" dxfId="27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tabColor rgb="FFFF0000"/>
    <pageSetUpPr autoPageBreaks="0"/>
  </sheetPr>
  <dimension ref="C1:AD2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7109375" style="1" customWidth="1"/>
    <col min="8" max="8" width="18" style="1" customWidth="1"/>
    <col min="9" max="9" width="1.140625" style="1" customWidth="1"/>
    <col min="10" max="15" width="0" style="1" hidden="1" customWidth="1"/>
    <col min="16" max="18" width="9.28515625" style="1" hidden="1" customWidth="1"/>
    <col min="19" max="29" width="9.28515625" style="1" customWidth="1"/>
    <col min="30" max="38" width="1.7109375" style="1" customWidth="1"/>
    <col min="39" max="39" width="10.42578125" style="1" bestFit="1" customWidth="1"/>
    <col min="40" max="40" width="12.28515625" style="1" customWidth="1"/>
    <col min="41" max="41" width="1.5703125" style="1" customWidth="1"/>
    <col min="42" max="53" width="1.7109375" style="1" customWidth="1"/>
    <col min="54" max="16384" width="9.140625" style="1"/>
  </cols>
  <sheetData>
    <row r="1" spans="3:30" hidden="1" x14ac:dyDescent="0.2"/>
    <row r="2" spans="3:30" hidden="1" x14ac:dyDescent="0.2"/>
    <row r="3" spans="3:30" ht="9" customHeight="1" x14ac:dyDescent="0.2">
      <c r="C3" s="65"/>
    </row>
    <row r="4" spans="3:30" s="2" customFormat="1" ht="15.75" x14ac:dyDescent="0.2">
      <c r="D4" s="3" t="s">
        <v>100</v>
      </c>
      <c r="E4" s="3"/>
      <c r="F4" s="3"/>
      <c r="G4" s="3"/>
      <c r="H4" s="4" t="s">
        <v>101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30" s="2" customFormat="1" ht="15.75" x14ac:dyDescent="0.2">
      <c r="D5" s="66" t="s">
        <v>270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30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  <c r="AD6" s="7" t="s">
        <v>20</v>
      </c>
    </row>
    <row r="7" spans="3:30" ht="6" customHeight="1" x14ac:dyDescent="0.2">
      <c r="C7" s="72"/>
      <c r="D7" s="640" t="s">
        <v>102</v>
      </c>
      <c r="E7" s="641"/>
      <c r="F7" s="641"/>
      <c r="G7" s="641"/>
      <c r="H7" s="641"/>
      <c r="I7" s="642"/>
      <c r="J7" s="632">
        <v>2003</v>
      </c>
      <c r="K7" s="632">
        <v>2004</v>
      </c>
      <c r="L7" s="658">
        <v>2005</v>
      </c>
      <c r="M7" s="651">
        <v>2006</v>
      </c>
      <c r="N7" s="653">
        <v>2007</v>
      </c>
      <c r="O7" s="632">
        <v>2008</v>
      </c>
      <c r="P7" s="658">
        <v>2009</v>
      </c>
      <c r="Q7" s="651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32">
        <v>2017</v>
      </c>
      <c r="Y7" s="653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30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59"/>
      <c r="M8" s="652"/>
      <c r="N8" s="654"/>
      <c r="O8" s="633"/>
      <c r="P8" s="659"/>
      <c r="Q8" s="652"/>
      <c r="R8" s="633"/>
      <c r="S8" s="633"/>
      <c r="T8" s="633"/>
      <c r="U8" s="633"/>
      <c r="V8" s="633"/>
      <c r="W8" s="633"/>
      <c r="X8" s="633"/>
      <c r="Y8" s="654"/>
      <c r="Z8" s="633"/>
      <c r="AA8" s="633"/>
      <c r="AB8" s="633"/>
      <c r="AC8" s="639"/>
      <c r="AD8" s="73"/>
    </row>
    <row r="9" spans="3:30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59"/>
      <c r="M9" s="652"/>
      <c r="N9" s="654"/>
      <c r="O9" s="633"/>
      <c r="P9" s="659"/>
      <c r="Q9" s="652"/>
      <c r="R9" s="633"/>
      <c r="S9" s="633"/>
      <c r="T9" s="633"/>
      <c r="U9" s="633"/>
      <c r="V9" s="633"/>
      <c r="W9" s="633"/>
      <c r="X9" s="633"/>
      <c r="Y9" s="654"/>
      <c r="Z9" s="633"/>
      <c r="AA9" s="633"/>
      <c r="AB9" s="633"/>
      <c r="AC9" s="639"/>
      <c r="AD9" s="73"/>
    </row>
    <row r="10" spans="3:30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59"/>
      <c r="M10" s="652"/>
      <c r="N10" s="654"/>
      <c r="O10" s="633"/>
      <c r="P10" s="659"/>
      <c r="Q10" s="652"/>
      <c r="R10" s="633"/>
      <c r="S10" s="633"/>
      <c r="T10" s="633"/>
      <c r="U10" s="633"/>
      <c r="V10" s="633"/>
      <c r="W10" s="633"/>
      <c r="X10" s="633"/>
      <c r="Y10" s="654"/>
      <c r="Z10" s="633"/>
      <c r="AA10" s="633"/>
      <c r="AB10" s="633"/>
      <c r="AC10" s="639"/>
      <c r="AD10" s="73"/>
    </row>
    <row r="11" spans="3:30" ht="15" customHeight="1" thickBot="1" x14ac:dyDescent="0.25">
      <c r="C11" s="72"/>
      <c r="D11" s="646"/>
      <c r="E11" s="647"/>
      <c r="F11" s="647"/>
      <c r="G11" s="647"/>
      <c r="H11" s="647"/>
      <c r="I11" s="648"/>
      <c r="J11" s="230"/>
      <c r="K11" s="230"/>
      <c r="L11" s="231"/>
      <c r="M11" s="76"/>
      <c r="N11" s="281"/>
      <c r="O11" s="230"/>
      <c r="P11" s="231"/>
      <c r="Q11" s="241"/>
      <c r="R11" s="230"/>
      <c r="S11" s="230"/>
      <c r="T11" s="230"/>
      <c r="U11" s="230"/>
      <c r="V11" s="230"/>
      <c r="W11" s="231"/>
      <c r="X11" s="230"/>
      <c r="Y11" s="281"/>
      <c r="Z11" s="230"/>
      <c r="AA11" s="230"/>
      <c r="AB11" s="230"/>
      <c r="AC11" s="491"/>
      <c r="AD11" s="73"/>
    </row>
    <row r="12" spans="3:30" ht="13.5" thickTop="1" x14ac:dyDescent="0.2">
      <c r="C12" s="81"/>
      <c r="D12" s="282"/>
      <c r="E12" s="283" t="s">
        <v>15</v>
      </c>
      <c r="F12" s="283"/>
      <c r="G12" s="283"/>
      <c r="H12" s="284"/>
      <c r="I12" s="285"/>
      <c r="J12" s="286">
        <v>32597.428828365875</v>
      </c>
      <c r="K12" s="286">
        <v>33621.193291497351</v>
      </c>
      <c r="L12" s="287">
        <v>35730.907887854934</v>
      </c>
      <c r="M12" s="288">
        <v>38924.164348098049</v>
      </c>
      <c r="N12" s="289">
        <v>40491.763828218878</v>
      </c>
      <c r="O12" s="286">
        <v>41978.733172905515</v>
      </c>
      <c r="P12" s="287">
        <v>44122.810316569383</v>
      </c>
      <c r="Q12" s="288">
        <v>51541.844416363601</v>
      </c>
      <c r="R12" s="286">
        <v>49113.066561828346</v>
      </c>
      <c r="S12" s="286">
        <v>49077.144847584939</v>
      </c>
      <c r="T12" s="286">
        <v>50642.219055785186</v>
      </c>
      <c r="U12" s="286">
        <v>52787.567040316731</v>
      </c>
      <c r="V12" s="286">
        <v>52455.005003533144</v>
      </c>
      <c r="W12" s="287">
        <v>51282.184005563358</v>
      </c>
      <c r="X12" s="286">
        <v>59172.526391823987</v>
      </c>
      <c r="Y12" s="289">
        <v>68222.100368694169</v>
      </c>
      <c r="Z12" s="286">
        <v>77018.460097860341</v>
      </c>
      <c r="AA12" s="286">
        <v>83685.772161241664</v>
      </c>
      <c r="AB12" s="286"/>
      <c r="AC12" s="587"/>
      <c r="AD12" s="73"/>
    </row>
    <row r="13" spans="3:30" ht="15" x14ac:dyDescent="0.2">
      <c r="C13" s="81"/>
      <c r="D13" s="266"/>
      <c r="E13" s="130"/>
      <c r="F13" s="130" t="s">
        <v>3</v>
      </c>
      <c r="G13" s="130"/>
      <c r="H13" s="131"/>
      <c r="I13" s="132"/>
      <c r="J13" s="290">
        <v>32057.833308876419</v>
      </c>
      <c r="K13" s="290">
        <v>33014.296605103686</v>
      </c>
      <c r="L13" s="291">
        <v>35183.398955692341</v>
      </c>
      <c r="M13" s="292">
        <v>38271.588665920455</v>
      </c>
      <c r="N13" s="293">
        <v>39946.132699359172</v>
      </c>
      <c r="O13" s="290">
        <v>41518.598071027584</v>
      </c>
      <c r="P13" s="291">
        <v>43651.19973253725</v>
      </c>
      <c r="Q13" s="292">
        <v>51099.21255567058</v>
      </c>
      <c r="R13" s="290">
        <v>48755.155931758789</v>
      </c>
      <c r="S13" s="290">
        <v>48681.973604714032</v>
      </c>
      <c r="T13" s="290">
        <v>50315.255421727794</v>
      </c>
      <c r="U13" s="290">
        <v>52471.616957301703</v>
      </c>
      <c r="V13" s="290">
        <v>52085.792872271457</v>
      </c>
      <c r="W13" s="291">
        <v>50753.428074289186</v>
      </c>
      <c r="X13" s="290">
        <v>58608.345208542829</v>
      </c>
      <c r="Y13" s="293">
        <v>67420.699071355397</v>
      </c>
      <c r="Z13" s="290">
        <v>76051.613165698902</v>
      </c>
      <c r="AA13" s="290">
        <v>82869.353047558805</v>
      </c>
      <c r="AB13" s="290"/>
      <c r="AC13" s="588"/>
      <c r="AD13" s="73"/>
    </row>
    <row r="14" spans="3:30" x14ac:dyDescent="0.2">
      <c r="C14" s="81"/>
      <c r="D14" s="237"/>
      <c r="E14" s="116" t="s">
        <v>103</v>
      </c>
      <c r="F14" s="116"/>
      <c r="G14" s="116"/>
      <c r="H14" s="116"/>
      <c r="I14" s="294"/>
      <c r="J14" s="295">
        <v>37533.988397701032</v>
      </c>
      <c r="K14" s="295">
        <v>40570.937756453488</v>
      </c>
      <c r="L14" s="296">
        <v>42236.690680472253</v>
      </c>
      <c r="M14" s="297">
        <v>46962.204614962204</v>
      </c>
      <c r="N14" s="298">
        <v>50370.710492801496</v>
      </c>
      <c r="O14" s="295">
        <v>52572.377975940188</v>
      </c>
      <c r="P14" s="296">
        <v>57642.830962434899</v>
      </c>
      <c r="Q14" s="297">
        <v>65455.474894776307</v>
      </c>
      <c r="R14" s="295">
        <v>68261.748810873716</v>
      </c>
      <c r="S14" s="295">
        <v>65637.488542221079</v>
      </c>
      <c r="T14" s="295">
        <v>66026.746846171314</v>
      </c>
      <c r="U14" s="295">
        <v>68840.43885120799</v>
      </c>
      <c r="V14" s="295">
        <v>69775.63837913984</v>
      </c>
      <c r="W14" s="296">
        <v>67969.667925033413</v>
      </c>
      <c r="X14" s="295">
        <v>77105.26852834491</v>
      </c>
      <c r="Y14" s="298">
        <v>88809.252703444043</v>
      </c>
      <c r="Z14" s="295">
        <v>105515.0688451998</v>
      </c>
      <c r="AA14" s="295">
        <v>112306.11768598325</v>
      </c>
      <c r="AB14" s="295"/>
      <c r="AC14" s="589"/>
      <c r="AD14" s="73"/>
    </row>
    <row r="15" spans="3:30" ht="15" x14ac:dyDescent="0.2">
      <c r="C15" s="81"/>
      <c r="D15" s="266"/>
      <c r="E15" s="299"/>
      <c r="F15" s="130" t="s">
        <v>4</v>
      </c>
      <c r="G15" s="299"/>
      <c r="H15" s="299"/>
      <c r="I15" s="132"/>
      <c r="J15" s="290">
        <v>35555.835442289987</v>
      </c>
      <c r="K15" s="290">
        <v>38377.208515022336</v>
      </c>
      <c r="L15" s="291">
        <v>40635.012249397718</v>
      </c>
      <c r="M15" s="292">
        <v>44373.893013712077</v>
      </c>
      <c r="N15" s="293">
        <v>46299.764477727993</v>
      </c>
      <c r="O15" s="290">
        <v>49739.994987042606</v>
      </c>
      <c r="P15" s="291">
        <v>54598.906165339329</v>
      </c>
      <c r="Q15" s="292">
        <v>61792.275518289927</v>
      </c>
      <c r="R15" s="290">
        <v>64127.063341786336</v>
      </c>
      <c r="S15" s="290">
        <v>61723.615808092574</v>
      </c>
      <c r="T15" s="290">
        <v>62281.734757919679</v>
      </c>
      <c r="U15" s="290">
        <v>65147.170217780826</v>
      </c>
      <c r="V15" s="290">
        <v>66201.339705464823</v>
      </c>
      <c r="W15" s="291">
        <v>64389.677735895806</v>
      </c>
      <c r="X15" s="290">
        <v>73103.035664072901</v>
      </c>
      <c r="Y15" s="293">
        <v>84243.478376262952</v>
      </c>
      <c r="Z15" s="290">
        <v>100435.99197325741</v>
      </c>
      <c r="AA15" s="290">
        <v>106528.73342652179</v>
      </c>
      <c r="AB15" s="290"/>
      <c r="AC15" s="588"/>
      <c r="AD15" s="73"/>
    </row>
    <row r="16" spans="3:30" x14ac:dyDescent="0.2">
      <c r="C16" s="81"/>
      <c r="D16" s="237"/>
      <c r="E16" s="116" t="s">
        <v>214</v>
      </c>
      <c r="F16" s="116"/>
      <c r="G16" s="116"/>
      <c r="H16" s="117"/>
      <c r="I16" s="118"/>
      <c r="J16" s="295">
        <v>43686.288508050202</v>
      </c>
      <c r="K16" s="295">
        <v>44972.255819400321</v>
      </c>
      <c r="L16" s="296">
        <v>47291.916139521782</v>
      </c>
      <c r="M16" s="297">
        <v>50514.830175093841</v>
      </c>
      <c r="N16" s="298">
        <v>53018.371269968149</v>
      </c>
      <c r="O16" s="295">
        <v>54812.844364482502</v>
      </c>
      <c r="P16" s="296">
        <v>57271.47679763307</v>
      </c>
      <c r="Q16" s="297">
        <v>63973.485643354921</v>
      </c>
      <c r="R16" s="295">
        <v>65548.422798334374</v>
      </c>
      <c r="S16" s="295">
        <v>68289.42121230223</v>
      </c>
      <c r="T16" s="295">
        <v>69166.907829121759</v>
      </c>
      <c r="U16" s="295">
        <v>73118.111948083329</v>
      </c>
      <c r="V16" s="295">
        <v>78211.567827899751</v>
      </c>
      <c r="W16" s="296">
        <v>76108.035419717373</v>
      </c>
      <c r="X16" s="295">
        <v>83331.682801067378</v>
      </c>
      <c r="Y16" s="298">
        <v>100887.30649513211</v>
      </c>
      <c r="Z16" s="295">
        <v>111689.07826103258</v>
      </c>
      <c r="AA16" s="295">
        <v>117478.3993962346</v>
      </c>
      <c r="AB16" s="295"/>
      <c r="AC16" s="589"/>
      <c r="AD16" s="73"/>
    </row>
    <row r="17" spans="3:30" ht="15" x14ac:dyDescent="0.2">
      <c r="C17" s="81"/>
      <c r="D17" s="274"/>
      <c r="E17" s="682" t="s">
        <v>51</v>
      </c>
      <c r="F17" s="86" t="s">
        <v>5</v>
      </c>
      <c r="G17" s="86"/>
      <c r="H17" s="87"/>
      <c r="I17" s="88"/>
      <c r="J17" s="300">
        <v>35515.477973488916</v>
      </c>
      <c r="K17" s="300">
        <v>37524.628204068715</v>
      </c>
      <c r="L17" s="301">
        <v>39927.186322012276</v>
      </c>
      <c r="M17" s="302">
        <v>43114.405690961044</v>
      </c>
      <c r="N17" s="303">
        <v>45484.376913282111</v>
      </c>
      <c r="O17" s="300">
        <v>47765.737593879305</v>
      </c>
      <c r="P17" s="301">
        <v>49668.045689806975</v>
      </c>
      <c r="Q17" s="302">
        <v>53590.074918353668</v>
      </c>
      <c r="R17" s="300">
        <v>55140.885954271725</v>
      </c>
      <c r="S17" s="300">
        <v>56685.569871140171</v>
      </c>
      <c r="T17" s="300">
        <v>58646.158803071172</v>
      </c>
      <c r="U17" s="300">
        <v>60461.984172513279</v>
      </c>
      <c r="V17" s="300">
        <v>62579.477574697739</v>
      </c>
      <c r="W17" s="301">
        <v>59477.224184604289</v>
      </c>
      <c r="X17" s="300">
        <v>65333.29015137926</v>
      </c>
      <c r="Y17" s="303">
        <v>77243.37565551851</v>
      </c>
      <c r="Z17" s="300">
        <v>84571.456881055259</v>
      </c>
      <c r="AA17" s="300">
        <v>86410.568305344088</v>
      </c>
      <c r="AB17" s="300"/>
      <c r="AC17" s="590"/>
      <c r="AD17" s="73"/>
    </row>
    <row r="18" spans="3:30" ht="15" x14ac:dyDescent="0.2">
      <c r="C18" s="81"/>
      <c r="D18" s="82"/>
      <c r="E18" s="683"/>
      <c r="F18" s="86" t="s">
        <v>215</v>
      </c>
      <c r="G18" s="86"/>
      <c r="H18" s="87"/>
      <c r="I18" s="88"/>
      <c r="J18" s="300">
        <v>40073.410086160155</v>
      </c>
      <c r="K18" s="300">
        <v>40981.256472749032</v>
      </c>
      <c r="L18" s="301">
        <v>43015.676921543556</v>
      </c>
      <c r="M18" s="302">
        <v>47724.162545110987</v>
      </c>
      <c r="N18" s="303">
        <v>48372.152611622798</v>
      </c>
      <c r="O18" s="300">
        <v>49484.379267963239</v>
      </c>
      <c r="P18" s="301">
        <v>52415.521989304725</v>
      </c>
      <c r="Q18" s="302">
        <v>69176.53084921898</v>
      </c>
      <c r="R18" s="300">
        <v>71333.049476792919</v>
      </c>
      <c r="S18" s="300">
        <v>75551.697681619364</v>
      </c>
      <c r="T18" s="300">
        <v>78470.004849228339</v>
      </c>
      <c r="U18" s="300">
        <v>84673.958819689156</v>
      </c>
      <c r="V18" s="300">
        <v>103678.60964266458</v>
      </c>
      <c r="W18" s="301">
        <v>101403.37549099217</v>
      </c>
      <c r="X18" s="300">
        <v>111254.60030872725</v>
      </c>
      <c r="Y18" s="303">
        <v>136901.22945408599</v>
      </c>
      <c r="Z18" s="300">
        <v>149698.44959866873</v>
      </c>
      <c r="AA18" s="300">
        <v>175945.26983443872</v>
      </c>
      <c r="AB18" s="300"/>
      <c r="AC18" s="590"/>
      <c r="AD18" s="73"/>
    </row>
    <row r="19" spans="3:30" ht="15" x14ac:dyDescent="0.2">
      <c r="C19" s="81"/>
      <c r="D19" s="128"/>
      <c r="E19" s="684"/>
      <c r="F19" s="130" t="s">
        <v>6</v>
      </c>
      <c r="G19" s="130"/>
      <c r="H19" s="131"/>
      <c r="I19" s="132"/>
      <c r="J19" s="290">
        <v>52216.225837300008</v>
      </c>
      <c r="K19" s="290">
        <v>53375.475030675108</v>
      </c>
      <c r="L19" s="291">
        <v>57072.366133108677</v>
      </c>
      <c r="M19" s="292">
        <v>58888.140425711033</v>
      </c>
      <c r="N19" s="293">
        <v>61375.551753084888</v>
      </c>
      <c r="O19" s="290">
        <v>63050.506066883703</v>
      </c>
      <c r="P19" s="291">
        <v>65486.069370147336</v>
      </c>
      <c r="Q19" s="292">
        <v>70445.908823446443</v>
      </c>
      <c r="R19" s="290">
        <v>71650.413239949063</v>
      </c>
      <c r="S19" s="290">
        <v>74017.113981983581</v>
      </c>
      <c r="T19" s="290">
        <v>71568.688477739299</v>
      </c>
      <c r="U19" s="290">
        <v>75443.167138757373</v>
      </c>
      <c r="V19" s="290">
        <v>64491.423143544198</v>
      </c>
      <c r="W19" s="291">
        <v>63467.230774421747</v>
      </c>
      <c r="X19" s="290">
        <v>68561.15363240955</v>
      </c>
      <c r="Y19" s="293">
        <v>81595.465227176173</v>
      </c>
      <c r="Z19" s="290">
        <v>94042.889725042609</v>
      </c>
      <c r="AA19" s="290">
        <v>73057.676311269737</v>
      </c>
      <c r="AB19" s="290"/>
      <c r="AC19" s="588"/>
      <c r="AD19" s="73"/>
    </row>
    <row r="20" spans="3:30" ht="13.5" thickBot="1" x14ac:dyDescent="0.25">
      <c r="C20" s="81"/>
      <c r="D20" s="96"/>
      <c r="E20" s="98" t="s">
        <v>104</v>
      </c>
      <c r="F20" s="98"/>
      <c r="G20" s="98"/>
      <c r="H20" s="99"/>
      <c r="I20" s="100"/>
      <c r="J20" s="304">
        <v>79169.84129644779</v>
      </c>
      <c r="K20" s="304">
        <v>83535.934096844867</v>
      </c>
      <c r="L20" s="305">
        <v>91400.349435681317</v>
      </c>
      <c r="M20" s="402">
        <v>95948.272785709909</v>
      </c>
      <c r="N20" s="403">
        <v>95130.060712868319</v>
      </c>
      <c r="O20" s="404">
        <v>88019.080012514329</v>
      </c>
      <c r="P20" s="420">
        <v>92087.995596269349</v>
      </c>
      <c r="Q20" s="402">
        <v>102327.17785089627</v>
      </c>
      <c r="R20" s="404">
        <v>106887.69452331713</v>
      </c>
      <c r="S20" s="420">
        <v>107856.52914340899</v>
      </c>
      <c r="T20" s="420">
        <v>109895.92511756327</v>
      </c>
      <c r="U20" s="404">
        <v>108878.45475906834</v>
      </c>
      <c r="V20" s="404">
        <v>118145.22981450881</v>
      </c>
      <c r="W20" s="420">
        <v>118215.76990978574</v>
      </c>
      <c r="X20" s="404">
        <v>131092.38702176153</v>
      </c>
      <c r="Y20" s="403">
        <v>190654.59438603968</v>
      </c>
      <c r="Z20" s="404">
        <v>189100.65166144382</v>
      </c>
      <c r="AA20" s="404">
        <v>182769.47056685766</v>
      </c>
      <c r="AB20" s="404"/>
      <c r="AC20" s="591"/>
      <c r="AD20" s="73"/>
    </row>
    <row r="21" spans="3:30" ht="13.5" x14ac:dyDescent="0.25">
      <c r="D21" s="103" t="s">
        <v>55</v>
      </c>
      <c r="E21" s="104"/>
      <c r="F21" s="104"/>
      <c r="G21" s="104"/>
      <c r="H21" s="104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575"/>
      <c r="Z21" s="575"/>
      <c r="AA21" s="575"/>
      <c r="AB21" s="575"/>
      <c r="AC21" s="105" t="s">
        <v>157</v>
      </c>
    </row>
    <row r="22" spans="3:30" ht="12.75" customHeight="1" x14ac:dyDescent="0.2">
      <c r="D22" s="106"/>
      <c r="E22" s="631" t="s">
        <v>106</v>
      </c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582"/>
      <c r="AA22" s="582"/>
      <c r="AB22" s="582"/>
      <c r="AC22" s="536"/>
    </row>
    <row r="23" spans="3:30" ht="12.75" customHeight="1" x14ac:dyDescent="0.2">
      <c r="D23" s="106"/>
      <c r="E23" s="631" t="s">
        <v>107</v>
      </c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</row>
    <row r="24" spans="3:30" ht="12.75" customHeight="1" x14ac:dyDescent="0.2">
      <c r="D24" s="106"/>
      <c r="E24" s="631" t="s">
        <v>108</v>
      </c>
      <c r="F24" s="631"/>
      <c r="G24" s="631"/>
      <c r="H24" s="631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  <c r="W24" s="631"/>
      <c r="X24" s="631"/>
      <c r="Y24" s="631"/>
      <c r="Z24" s="631"/>
      <c r="AA24" s="631"/>
      <c r="AB24" s="631"/>
      <c r="AC24" s="631"/>
    </row>
    <row r="25" spans="3:30" ht="12.75" customHeight="1" x14ac:dyDescent="0.2">
      <c r="D25" s="106"/>
      <c r="E25" s="631" t="s">
        <v>109</v>
      </c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</row>
    <row r="26" spans="3:30" ht="12.75" customHeight="1" x14ac:dyDescent="0.2">
      <c r="D26" s="106" t="s">
        <v>46</v>
      </c>
      <c r="E26" s="631" t="s">
        <v>97</v>
      </c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</row>
  </sheetData>
  <mergeCells count="27">
    <mergeCell ref="E26:AC26"/>
    <mergeCell ref="E25:AC25"/>
    <mergeCell ref="D7:I11"/>
    <mergeCell ref="AC7:AC10"/>
    <mergeCell ref="N7:N10"/>
    <mergeCell ref="O7:O10"/>
    <mergeCell ref="L7:L10"/>
    <mergeCell ref="M7:M10"/>
    <mergeCell ref="V7:V10"/>
    <mergeCell ref="W7:W10"/>
    <mergeCell ref="J7:J10"/>
    <mergeCell ref="K7:K10"/>
    <mergeCell ref="T7:T10"/>
    <mergeCell ref="P7:P10"/>
    <mergeCell ref="Q7:Q10"/>
    <mergeCell ref="U7:U10"/>
    <mergeCell ref="E24:AC24"/>
    <mergeCell ref="E23:AC23"/>
    <mergeCell ref="E22:Y22"/>
    <mergeCell ref="E17:E19"/>
    <mergeCell ref="X7:X10"/>
    <mergeCell ref="R7:R10"/>
    <mergeCell ref="S7:S10"/>
    <mergeCell ref="Y7:Y10"/>
    <mergeCell ref="Z7:Z10"/>
    <mergeCell ref="AA7:AA10"/>
    <mergeCell ref="AB7:AB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5" priority="3" stopIfTrue="1">
      <formula>#REF!=" ?"</formula>
    </cfRule>
  </conditionalFormatting>
  <conditionalFormatting sqref="G6">
    <cfRule type="expression" dxfId="24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8">
    <tabColor rgb="FFFF0000"/>
    <pageSetUpPr autoPageBreaks="0"/>
  </sheetPr>
  <dimension ref="C1:BC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7109375" style="1" customWidth="1"/>
    <col min="8" max="8" width="22.5703125" style="1" customWidth="1"/>
    <col min="9" max="9" width="1.140625" style="1" customWidth="1"/>
    <col min="10" max="15" width="9.42578125" style="1" hidden="1" customWidth="1"/>
    <col min="16" max="18" width="9.28515625" style="1" hidden="1" customWidth="1"/>
    <col min="19" max="29" width="9.140625" style="1" customWidth="1"/>
    <col min="30" max="53" width="1.7109375" style="1" customWidth="1"/>
    <col min="54" max="54" width="10.5703125" style="1" bestFit="1" customWidth="1"/>
    <col min="55" max="16384" width="9.140625" style="1"/>
  </cols>
  <sheetData>
    <row r="1" spans="3:55" hidden="1" x14ac:dyDescent="0.2"/>
    <row r="2" spans="3:55" hidden="1" x14ac:dyDescent="0.2"/>
    <row r="3" spans="3:55" ht="9" customHeight="1" x14ac:dyDescent="0.2">
      <c r="C3" s="65"/>
    </row>
    <row r="4" spans="3:55" s="2" customFormat="1" ht="15.75" x14ac:dyDescent="0.2">
      <c r="D4" s="3" t="s">
        <v>110</v>
      </c>
      <c r="E4" s="3"/>
      <c r="F4" s="3"/>
      <c r="G4" s="3"/>
      <c r="H4" s="4" t="s">
        <v>111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55" s="2" customFormat="1" ht="15.75" x14ac:dyDescent="0.2">
      <c r="D5" s="66" t="s">
        <v>271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55" s="6" customFormat="1" ht="10.5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  <c r="AD6" s="7" t="s">
        <v>20</v>
      </c>
    </row>
    <row r="7" spans="3:55" ht="6" customHeight="1" x14ac:dyDescent="0.2">
      <c r="C7" s="72"/>
      <c r="D7" s="640" t="s">
        <v>102</v>
      </c>
      <c r="E7" s="641"/>
      <c r="F7" s="641"/>
      <c r="G7" s="641"/>
      <c r="H7" s="641"/>
      <c r="I7" s="642"/>
      <c r="J7" s="632">
        <v>2003</v>
      </c>
      <c r="K7" s="632">
        <v>2004</v>
      </c>
      <c r="L7" s="658">
        <v>2005</v>
      </c>
      <c r="M7" s="651">
        <v>2006</v>
      </c>
      <c r="N7" s="653">
        <v>2007</v>
      </c>
      <c r="O7" s="632">
        <v>2008</v>
      </c>
      <c r="P7" s="658">
        <v>2009</v>
      </c>
      <c r="Q7" s="651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32">
        <v>2017</v>
      </c>
      <c r="Y7" s="632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55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59"/>
      <c r="M8" s="652"/>
      <c r="N8" s="654"/>
      <c r="O8" s="633"/>
      <c r="P8" s="659"/>
      <c r="Q8" s="652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9"/>
      <c r="AD8" s="73"/>
    </row>
    <row r="9" spans="3:55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59"/>
      <c r="M9" s="652"/>
      <c r="N9" s="654"/>
      <c r="O9" s="633"/>
      <c r="P9" s="659"/>
      <c r="Q9" s="652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9"/>
      <c r="AD9" s="73"/>
    </row>
    <row r="10" spans="3:55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59"/>
      <c r="M10" s="652"/>
      <c r="N10" s="654"/>
      <c r="O10" s="633"/>
      <c r="P10" s="659"/>
      <c r="Q10" s="652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9"/>
      <c r="AD10" s="73"/>
    </row>
    <row r="11" spans="3:55" ht="15" customHeight="1" thickBot="1" x14ac:dyDescent="0.25">
      <c r="C11" s="72"/>
      <c r="D11" s="646"/>
      <c r="E11" s="647"/>
      <c r="F11" s="647"/>
      <c r="G11" s="647"/>
      <c r="H11" s="647"/>
      <c r="I11" s="648"/>
      <c r="J11" s="230"/>
      <c r="K11" s="231"/>
      <c r="L11" s="231"/>
      <c r="M11" s="76"/>
      <c r="N11" s="281"/>
      <c r="O11" s="230"/>
      <c r="P11" s="231"/>
      <c r="Q11" s="241"/>
      <c r="R11" s="231"/>
      <c r="S11" s="230"/>
      <c r="T11" s="230"/>
      <c r="U11" s="230"/>
      <c r="V11" s="230"/>
      <c r="W11" s="231"/>
      <c r="X11" s="231"/>
      <c r="Y11" s="231"/>
      <c r="Z11" s="230"/>
      <c r="AA11" s="230"/>
      <c r="AB11" s="230"/>
      <c r="AC11" s="491"/>
      <c r="AD11" s="73"/>
    </row>
    <row r="12" spans="3:55" ht="13.5" thickTop="1" x14ac:dyDescent="0.2">
      <c r="C12" s="81"/>
      <c r="D12" s="262"/>
      <c r="E12" s="243" t="s">
        <v>15</v>
      </c>
      <c r="F12" s="243"/>
      <c r="G12" s="243"/>
      <c r="H12" s="244"/>
      <c r="I12" s="245"/>
      <c r="J12" s="286">
        <f>'B1.10'!J12/'B1.11'!J$22*100</f>
        <v>34133.433328131803</v>
      </c>
      <c r="K12" s="287">
        <f>'B1.10'!K12/'B1.11'!K$22*100</f>
        <v>34272.368288988131</v>
      </c>
      <c r="L12" s="287">
        <f>'B1.10'!L12/'B1.11'!L$22*100</f>
        <v>35730.907887854934</v>
      </c>
      <c r="M12" s="288">
        <f>'B1.10'!M12/'B1.11'!M$22*100</f>
        <v>46896.58355192536</v>
      </c>
      <c r="N12" s="306">
        <f>'B1.10'!N12/'B1.11'!N$22*100</f>
        <v>47469.828638005718</v>
      </c>
      <c r="O12" s="286">
        <f>'B1.10'!O12/'B1.11'!O$22*100</f>
        <v>46283.057522497809</v>
      </c>
      <c r="P12" s="287">
        <f>'B1.10'!P12/'B1.11'!P$22*100</f>
        <v>48116.477989715793</v>
      </c>
      <c r="Q12" s="288">
        <f>'B1.10'!Q12/'B1.11'!Q$22*100</f>
        <v>55421.338082111404</v>
      </c>
      <c r="R12" s="287">
        <f>'B1.10'!R12/'B1.11'!R$22*100</f>
        <v>51807.032238215557</v>
      </c>
      <c r="S12" s="286">
        <f>'B1.10'!S12/'B1.11'!S$22*100</f>
        <v>50129.872163008105</v>
      </c>
      <c r="T12" s="286">
        <f>'B1.10'!T12/'B1.11'!T$22*100</f>
        <v>50999.213550639666</v>
      </c>
      <c r="U12" s="286">
        <f>'B1.10'!U12/'B1.11'!U$22*100</f>
        <v>52946.406259094008</v>
      </c>
      <c r="V12" s="286">
        <f>'B1.10'!V12/'B1.11'!V$22*100</f>
        <v>52455.005003533144</v>
      </c>
      <c r="W12" s="287">
        <f>'B1.10'!W12/'B1.11'!W$22*100</f>
        <v>50925.704077024187</v>
      </c>
      <c r="X12" s="287">
        <f>'B1.10'!X12/'B1.11'!X$22*100</f>
        <v>57393.333066754596</v>
      </c>
      <c r="Y12" s="287">
        <f>'B1.10'!Y12/'B1.11'!Y$22*100</f>
        <v>64788.319438456005</v>
      </c>
      <c r="Z12" s="286">
        <f>'B1.10'!Z12/'B1.11'!Z$22*100</f>
        <v>71115.844965706681</v>
      </c>
      <c r="AA12" s="286">
        <f>'B1.10'!AA12/'B1.11'!AA$22*100</f>
        <v>74853.105689840493</v>
      </c>
      <c r="AB12" s="286">
        <f>'B1.10'!AB12/'B1.11'!AB$22*100</f>
        <v>0</v>
      </c>
      <c r="AC12" s="587" t="e">
        <f>'B1.10'!AC12/'B1.11'!AC$22*100</f>
        <v>#DIV/0!</v>
      </c>
      <c r="AD12" s="73"/>
      <c r="BB12" s="15"/>
      <c r="BC12" s="12"/>
    </row>
    <row r="13" spans="3:55" ht="15" x14ac:dyDescent="0.2">
      <c r="C13" s="81"/>
      <c r="D13" s="266"/>
      <c r="E13" s="130"/>
      <c r="F13" s="130" t="s">
        <v>3</v>
      </c>
      <c r="G13" s="130"/>
      <c r="H13" s="131"/>
      <c r="I13" s="132"/>
      <c r="J13" s="290">
        <f>'B1.10'!J13/'B1.11'!J$22*100</f>
        <v>33568.411841755413</v>
      </c>
      <c r="K13" s="291">
        <f>'B1.10'!K13/'B1.11'!K$22*100</f>
        <v>33653.717232521594</v>
      </c>
      <c r="L13" s="291">
        <f>'B1.10'!L13/'B1.11'!L$22*100</f>
        <v>35183.398955692341</v>
      </c>
      <c r="M13" s="292">
        <f>'B1.10'!M13/'B1.11'!M$22*100</f>
        <v>46110.347790265609</v>
      </c>
      <c r="N13" s="307">
        <f>'B1.10'!N13/'B1.11'!N$22*100</f>
        <v>46830.16729115964</v>
      </c>
      <c r="O13" s="290">
        <f>'B1.10'!O13/'B1.11'!O$22*100</f>
        <v>45775.742084925667</v>
      </c>
      <c r="P13" s="291">
        <f>'B1.10'!P13/'B1.11'!P$22*100</f>
        <v>47602.1807334103</v>
      </c>
      <c r="Q13" s="292">
        <f>'B1.10'!Q13/'B1.11'!Q$22*100</f>
        <v>54945.389844807076</v>
      </c>
      <c r="R13" s="291">
        <f>'B1.10'!R13/'B1.11'!R$22*100</f>
        <v>51429.489379492392</v>
      </c>
      <c r="S13" s="290">
        <f>'B1.10'!S13/'B1.11'!S$22*100</f>
        <v>49726.224315336091</v>
      </c>
      <c r="T13" s="290">
        <f>'B1.10'!T13/'B1.11'!T$22*100</f>
        <v>50669.945036986697</v>
      </c>
      <c r="U13" s="290">
        <f>'B1.10'!U13/'B1.11'!U$22*100</f>
        <v>52629.505473722871</v>
      </c>
      <c r="V13" s="290">
        <f>'B1.10'!V13/'B1.11'!V$22*100</f>
        <v>52085.79287227145</v>
      </c>
      <c r="W13" s="291">
        <f>'B1.10'!W13/'B1.11'!W$22*100</f>
        <v>50400.623708330866</v>
      </c>
      <c r="X13" s="291">
        <f>'B1.10'!X13/'B1.11'!X$22*100</f>
        <v>56846.115624192847</v>
      </c>
      <c r="Y13" s="291">
        <f>'B1.10'!Y13/'B1.11'!Y$22*100</f>
        <v>64027.254578685082</v>
      </c>
      <c r="Z13" s="290">
        <f>'B1.10'!Z13/'B1.11'!Z$22*100</f>
        <v>70223.096182547466</v>
      </c>
      <c r="AA13" s="290">
        <f>'B1.10'!AA13/'B1.11'!AA$22*100</f>
        <v>74122.856035383549</v>
      </c>
      <c r="AB13" s="290">
        <f>'B1.10'!AB13/'B1.11'!AB$22*100</f>
        <v>0</v>
      </c>
      <c r="AC13" s="588" t="e">
        <f>'B1.10'!AC13/'B1.11'!AC$22*100</f>
        <v>#DIV/0!</v>
      </c>
      <c r="AD13" s="73"/>
      <c r="BB13" s="15"/>
      <c r="BC13" s="12"/>
    </row>
    <row r="14" spans="3:55" x14ac:dyDescent="0.2">
      <c r="C14" s="81"/>
      <c r="D14" s="237"/>
      <c r="E14" s="116" t="s">
        <v>103</v>
      </c>
      <c r="F14" s="116"/>
      <c r="G14" s="116"/>
      <c r="H14" s="117"/>
      <c r="I14" s="118"/>
      <c r="J14" s="295">
        <f>'B1.10'!J14/'B1.11'!J$22*100</f>
        <v>39302.60565204297</v>
      </c>
      <c r="K14" s="296">
        <f>'B1.10'!K14/'B1.11'!K$22*100</f>
        <v>41356.715348066755</v>
      </c>
      <c r="L14" s="296">
        <f>'B1.10'!L14/'B1.11'!L$22*100</f>
        <v>42236.690680472253</v>
      </c>
      <c r="M14" s="297">
        <f>'B1.10'!M14/'B1.11'!M$22*100</f>
        <v>56580.96941561711</v>
      </c>
      <c r="N14" s="308">
        <f>'B1.10'!N14/'B1.11'!N$22*100</f>
        <v>59051.243250646541</v>
      </c>
      <c r="O14" s="295">
        <f>'B1.10'!O14/'B1.11'!O$22*100</f>
        <v>57962.93051371575</v>
      </c>
      <c r="P14" s="296">
        <f>'B1.10'!P14/'B1.11'!P$22*100</f>
        <v>62860.23005718091</v>
      </c>
      <c r="Q14" s="297">
        <f>'B1.10'!Q14/'B1.11'!Q$22*100</f>
        <v>70382.231069651942</v>
      </c>
      <c r="R14" s="296">
        <f>'B1.10'!R14/'B1.11'!R$22*100</f>
        <v>72006.064146491262</v>
      </c>
      <c r="S14" s="295">
        <f>'B1.10'!S14/'B1.11'!S$22*100</f>
        <v>67045.442841901007</v>
      </c>
      <c r="T14" s="295">
        <f>'B1.10'!T14/'B1.11'!T$22*100</f>
        <v>66492.192191511902</v>
      </c>
      <c r="U14" s="295">
        <f>'B1.10'!U14/'B1.11'!U$22*100</f>
        <v>69047.581595995973</v>
      </c>
      <c r="V14" s="295">
        <f>'B1.10'!V14/'B1.11'!V$22*100</f>
        <v>69775.63837913984</v>
      </c>
      <c r="W14" s="296">
        <f>'B1.10'!W14/'B1.11'!W$22*100</f>
        <v>67497.187611751157</v>
      </c>
      <c r="X14" s="296">
        <f>'B1.10'!X14/'B1.11'!X$22*100</f>
        <v>74786.875391217181</v>
      </c>
      <c r="Y14" s="296">
        <f>'B1.10'!Y14/'B1.11'!Y$22*100</f>
        <v>84339.271323308683</v>
      </c>
      <c r="Z14" s="295">
        <f>'B1.10'!Z14/'B1.11'!Z$22*100</f>
        <v>97428.503088827158</v>
      </c>
      <c r="AA14" s="295">
        <f>'B1.10'!AA14/'B1.11'!AA$22*100</f>
        <v>100452.69918245371</v>
      </c>
      <c r="AB14" s="295">
        <f>'B1.10'!AB14/'B1.11'!AB$22*100</f>
        <v>0</v>
      </c>
      <c r="AC14" s="589" t="e">
        <f>'B1.10'!AC14/'B1.11'!AC$22*100</f>
        <v>#DIV/0!</v>
      </c>
      <c r="AD14" s="73"/>
      <c r="BB14" s="15"/>
      <c r="BC14" s="12"/>
    </row>
    <row r="15" spans="3:55" ht="15" x14ac:dyDescent="0.2">
      <c r="C15" s="81"/>
      <c r="D15" s="266"/>
      <c r="E15" s="130"/>
      <c r="F15" s="130" t="s">
        <v>4</v>
      </c>
      <c r="G15" s="130"/>
      <c r="H15" s="131"/>
      <c r="I15" s="132"/>
      <c r="J15" s="290">
        <f>'B1.10'!J15/'B1.11'!J$22*100</f>
        <v>37231.241300827212</v>
      </c>
      <c r="K15" s="291">
        <f>'B1.10'!K15/'B1.11'!K$22*100</f>
        <v>39120.49797657731</v>
      </c>
      <c r="L15" s="291">
        <f>'B1.10'!L15/'B1.11'!L$22*100</f>
        <v>40635.012249397718</v>
      </c>
      <c r="M15" s="292">
        <f>'B1.10'!M15/'B1.11'!M$22*100</f>
        <v>53462.521703267565</v>
      </c>
      <c r="N15" s="307">
        <f>'B1.10'!N15/'B1.11'!N$22*100</f>
        <v>54278.73912981007</v>
      </c>
      <c r="O15" s="290">
        <f>'B1.10'!O15/'B1.11'!O$22*100</f>
        <v>54840.126777334743</v>
      </c>
      <c r="P15" s="291">
        <f>'B1.10'!P15/'B1.11'!P$22*100</f>
        <v>59540.791892409303</v>
      </c>
      <c r="Q15" s="292">
        <f>'B1.10'!Q15/'B1.11'!Q$22*100</f>
        <v>66443.307008913907</v>
      </c>
      <c r="R15" s="291">
        <f>'B1.10'!R15/'B1.11'!R$22*100</f>
        <v>67644.581584162806</v>
      </c>
      <c r="S15" s="290">
        <f>'B1.10'!S15/'B1.11'!S$22*100</f>
        <v>63047.615738603236</v>
      </c>
      <c r="T15" s="290">
        <f>'B1.10'!T15/'B1.11'!T$22*100</f>
        <v>62720.780219455868</v>
      </c>
      <c r="U15" s="290">
        <f>'B1.10'!U15/'B1.11'!U$22*100</f>
        <v>65343.199817232518</v>
      </c>
      <c r="V15" s="290">
        <f>'B1.10'!V15/'B1.11'!V$22*100</f>
        <v>66201.339705464823</v>
      </c>
      <c r="W15" s="291">
        <f>'B1.10'!W15/'B1.11'!W$22*100</f>
        <v>63942.083153819069</v>
      </c>
      <c r="X15" s="291">
        <f>'B1.10'!X15/'B1.11'!X$22*100</f>
        <v>70904.981245463539</v>
      </c>
      <c r="Y15" s="291">
        <f>'B1.10'!Y15/'B1.11'!Y$22*100</f>
        <v>80003.303301294349</v>
      </c>
      <c r="Z15" s="290">
        <f>'B1.10'!Z15/'B1.11'!Z$22*100</f>
        <v>92738.68141575015</v>
      </c>
      <c r="AA15" s="290">
        <f>'B1.10'!AA15/'B1.11'!AA$22*100</f>
        <v>95285.092510305723</v>
      </c>
      <c r="AB15" s="290">
        <f>'B1.10'!AB15/'B1.11'!AB$22*100</f>
        <v>0</v>
      </c>
      <c r="AC15" s="588" t="e">
        <f>'B1.10'!AC15/'B1.11'!AC$22*100</f>
        <v>#DIV/0!</v>
      </c>
      <c r="AD15" s="73"/>
      <c r="BB15" s="15"/>
      <c r="BC15" s="12"/>
    </row>
    <row r="16" spans="3:55" x14ac:dyDescent="0.2">
      <c r="C16" s="81"/>
      <c r="D16" s="237"/>
      <c r="E16" s="116" t="s">
        <v>214</v>
      </c>
      <c r="F16" s="116"/>
      <c r="G16" s="116"/>
      <c r="H16" s="117"/>
      <c r="I16" s="118"/>
      <c r="J16" s="295">
        <f>'B1.10'!J16/'B1.11'!J$22*100</f>
        <v>45744.804720471417</v>
      </c>
      <c r="K16" s="296">
        <f>'B1.10'!K16/'B1.11'!K$22*100</f>
        <v>45843.278103364246</v>
      </c>
      <c r="L16" s="296">
        <f>'B1.10'!L16/'B1.11'!L$22*100</f>
        <v>47291.916139521782</v>
      </c>
      <c r="M16" s="297">
        <f>'B1.10'!M16/'B1.11'!M$22*100</f>
        <v>60861.241174811861</v>
      </c>
      <c r="N16" s="308">
        <f>'B1.10'!N16/'B1.11'!N$22*100</f>
        <v>62155.183200431602</v>
      </c>
      <c r="O16" s="295">
        <f>'B1.10'!O16/'B1.11'!O$22*100</f>
        <v>60433.124988404074</v>
      </c>
      <c r="P16" s="296">
        <f>'B1.10'!P16/'B1.11'!P$22*100</f>
        <v>62455.263683351222</v>
      </c>
      <c r="Q16" s="297">
        <f>'B1.10'!Q16/'B1.11'!Q$22*100</f>
        <v>68788.694240166587</v>
      </c>
      <c r="R16" s="296">
        <f>'B1.10'!R16/'B1.11'!R$22*100</f>
        <v>69143.905905416017</v>
      </c>
      <c r="S16" s="295">
        <f>'B1.10'!S16/'B1.11'!S$22*100</f>
        <v>69754.260686723428</v>
      </c>
      <c r="T16" s="295">
        <f>'B1.10'!T16/'B1.11'!T$22*100</f>
        <v>69654.489253899053</v>
      </c>
      <c r="U16" s="295">
        <f>'B1.10'!U16/'B1.11'!U$22*100</f>
        <v>73338.126327064529</v>
      </c>
      <c r="V16" s="295">
        <f>'B1.10'!V16/'B1.11'!V$22*100</f>
        <v>78211.567827899751</v>
      </c>
      <c r="W16" s="296">
        <f>'B1.10'!W16/'B1.11'!W$22*100</f>
        <v>75578.982541923906</v>
      </c>
      <c r="X16" s="296">
        <f>'B1.10'!X16/'B1.11'!X$22*100</f>
        <v>80826.074491820924</v>
      </c>
      <c r="Y16" s="296">
        <f>'B1.10'!Y16/'B1.11'!Y$22*100</f>
        <v>95809.407877618345</v>
      </c>
      <c r="Z16" s="295">
        <f>'B1.10'!Z16/'B1.11'!Z$22*100</f>
        <v>103129.34280797098</v>
      </c>
      <c r="AA16" s="295">
        <f>'B1.10'!AA16/'B1.11'!AA$22*100</f>
        <v>105079.06922740125</v>
      </c>
      <c r="AB16" s="295">
        <f>'B1.10'!AB16/'B1.11'!AB$22*100</f>
        <v>0</v>
      </c>
      <c r="AC16" s="589" t="e">
        <f>'B1.10'!AC16/'B1.11'!AC$22*100</f>
        <v>#DIV/0!</v>
      </c>
      <c r="AD16" s="73"/>
      <c r="BB16" s="15"/>
      <c r="BC16" s="12"/>
    </row>
    <row r="17" spans="3:55" ht="15" customHeight="1" x14ac:dyDescent="0.2">
      <c r="C17" s="81"/>
      <c r="D17" s="274"/>
      <c r="E17" s="682" t="s">
        <v>51</v>
      </c>
      <c r="F17" s="86" t="s">
        <v>5</v>
      </c>
      <c r="G17" s="86"/>
      <c r="H17" s="87"/>
      <c r="I17" s="88"/>
      <c r="J17" s="300">
        <f>'B1.10'!J17/'B1.11'!J$22*100</f>
        <v>37188.982171192583</v>
      </c>
      <c r="K17" s="301">
        <f>'B1.10'!K17/'B1.11'!K$22*100</f>
        <v>38251.404897113884</v>
      </c>
      <c r="L17" s="301">
        <f>'B1.10'!L17/'B1.11'!L$22*100</f>
        <v>39927.186322012276</v>
      </c>
      <c r="M17" s="302">
        <f>'B1.10'!M17/'B1.11'!M$22*100</f>
        <v>51945.067097543426</v>
      </c>
      <c r="N17" s="309">
        <f>'B1.10'!N17/'B1.11'!N$22*100</f>
        <v>53322.833427059923</v>
      </c>
      <c r="O17" s="300">
        <f>'B1.10'!O17/'B1.11'!O$22*100</f>
        <v>52663.437258962847</v>
      </c>
      <c r="P17" s="301">
        <f>'B1.10'!P17/'B1.11'!P$22*100</f>
        <v>54163.626706441632</v>
      </c>
      <c r="Q17" s="302">
        <f>'B1.10'!Q17/'B1.11'!Q$22*100</f>
        <v>57623.736471348027</v>
      </c>
      <c r="R17" s="301">
        <f>'B1.10'!R17/'B1.11'!R$22*100</f>
        <v>58165.491512944856</v>
      </c>
      <c r="S17" s="300">
        <f>'B1.10'!S17/'B1.11'!S$22*100</f>
        <v>57901.501400551751</v>
      </c>
      <c r="T17" s="300">
        <f>'B1.10'!T17/'B1.11'!T$22*100</f>
        <v>59059.575833908537</v>
      </c>
      <c r="U17" s="300">
        <f>'B1.10'!U17/'B1.11'!U$22*100</f>
        <v>60643.915920274107</v>
      </c>
      <c r="V17" s="300">
        <f>'B1.10'!V17/'B1.11'!V$22*100</f>
        <v>62579.477574697739</v>
      </c>
      <c r="W17" s="301">
        <f>'B1.10'!W17/'B1.11'!W$22*100</f>
        <v>59063.777740421334</v>
      </c>
      <c r="X17" s="301">
        <f>'B1.10'!X17/'B1.11'!X$22*100</f>
        <v>63368.855626944001</v>
      </c>
      <c r="Y17" s="301">
        <f>'B1.10'!Y17/'B1.11'!Y$22*100</f>
        <v>73355.532436389854</v>
      </c>
      <c r="Z17" s="300">
        <f>'B1.10'!Z17/'B1.11'!Z$22*100</f>
        <v>78089.987886477611</v>
      </c>
      <c r="AA17" s="300">
        <f>'B1.10'!AA17/'B1.11'!AA$22*100</f>
        <v>77290.31154324158</v>
      </c>
      <c r="AB17" s="300">
        <f>'B1.10'!AB17/'B1.11'!AB$22*100</f>
        <v>0</v>
      </c>
      <c r="AC17" s="590" t="e">
        <f>'B1.10'!AC17/'B1.11'!AC$22*100</f>
        <v>#DIV/0!</v>
      </c>
      <c r="AD17" s="73"/>
      <c r="BB17" s="15"/>
      <c r="BC17" s="12"/>
    </row>
    <row r="18" spans="3:55" ht="15" x14ac:dyDescent="0.2">
      <c r="C18" s="81"/>
      <c r="D18" s="82"/>
      <c r="E18" s="683"/>
      <c r="F18" s="86" t="s">
        <v>215</v>
      </c>
      <c r="G18" s="86"/>
      <c r="H18" s="87"/>
      <c r="I18" s="88"/>
      <c r="J18" s="300">
        <f>'B1.10'!J18/'B1.11'!J$22*100</f>
        <v>41961.685954094399</v>
      </c>
      <c r="K18" s="301">
        <f>'B1.10'!K18/'B1.11'!K$22*100</f>
        <v>41774.981113913389</v>
      </c>
      <c r="L18" s="301">
        <f>'B1.10'!L18/'B1.11'!L$22*100</f>
        <v>43015.676921543556</v>
      </c>
      <c r="M18" s="302">
        <f>'B1.10'!M18/'B1.11'!M$22*100</f>
        <v>57498.991018206005</v>
      </c>
      <c r="N18" s="309">
        <f>'B1.10'!N18/'B1.11'!N$22*100</f>
        <v>56708.268008936451</v>
      </c>
      <c r="O18" s="300">
        <f>'B1.10'!O18/'B1.11'!O$22*100</f>
        <v>54558.301287721319</v>
      </c>
      <c r="P18" s="301">
        <f>'B1.10'!P18/'B1.11'!P$22*100</f>
        <v>57159.784066853572</v>
      </c>
      <c r="Q18" s="302">
        <f>'B1.10'!Q18/'B1.11'!Q$22*100</f>
        <v>74383.366504536534</v>
      </c>
      <c r="R18" s="301">
        <f>'B1.10'!R18/'B1.11'!R$22*100</f>
        <v>75245.832781427132</v>
      </c>
      <c r="S18" s="300">
        <f>'B1.10'!S18/'B1.11'!S$22*100</f>
        <v>77172.316324432439</v>
      </c>
      <c r="T18" s="300">
        <f>'B1.10'!T18/'B1.11'!T$22*100</f>
        <v>79023.167018356849</v>
      </c>
      <c r="U18" s="300">
        <f>'B1.10'!U18/'B1.11'!U$22*100</f>
        <v>84928.745054853716</v>
      </c>
      <c r="V18" s="300">
        <f>'B1.10'!V18/'B1.11'!V$22*100</f>
        <v>103678.60964266458</v>
      </c>
      <c r="W18" s="301">
        <f>'B1.10'!W18/'B1.11'!W$22*100</f>
        <v>100698.48608837355</v>
      </c>
      <c r="X18" s="301">
        <f>'B1.10'!X18/'B1.11'!X$22*100</f>
        <v>107909.40864086058</v>
      </c>
      <c r="Y18" s="301">
        <f>'B1.10'!Y18/'B1.11'!Y$22*100</f>
        <v>130010.66424889457</v>
      </c>
      <c r="Z18" s="300">
        <f>'B1.10'!Z18/'B1.11'!Z$22*100</f>
        <v>138225.71523422783</v>
      </c>
      <c r="AA18" s="300">
        <f>'B1.10'!AA18/'B1.11'!AA$22*100</f>
        <v>157375.01774100066</v>
      </c>
      <c r="AB18" s="300">
        <f>'B1.10'!AB18/'B1.11'!AB$22*100</f>
        <v>0</v>
      </c>
      <c r="AC18" s="590" t="e">
        <f>'B1.10'!AC18/'B1.11'!AC$22*100</f>
        <v>#DIV/0!</v>
      </c>
      <c r="AD18" s="73"/>
      <c r="BB18" s="15"/>
      <c r="BC18" s="12"/>
    </row>
    <row r="19" spans="3:55" ht="15" x14ac:dyDescent="0.2">
      <c r="C19" s="81"/>
      <c r="D19" s="128"/>
      <c r="E19" s="684"/>
      <c r="F19" s="130" t="s">
        <v>6</v>
      </c>
      <c r="G19" s="130"/>
      <c r="H19" s="131"/>
      <c r="I19" s="132"/>
      <c r="J19" s="290">
        <f>'B1.10'!J19/'B1.11'!J$22*100</f>
        <v>54676.67626942409</v>
      </c>
      <c r="K19" s="291">
        <f>'B1.10'!K19/'B1.11'!K$22*100</f>
        <v>54409.250795795218</v>
      </c>
      <c r="L19" s="291">
        <f>'B1.10'!L19/'B1.11'!L$22*100</f>
        <v>57072.366133108677</v>
      </c>
      <c r="M19" s="292">
        <f>'B1.10'!M19/'B1.11'!M$22*100</f>
        <v>70949.566777965112</v>
      </c>
      <c r="N19" s="307">
        <f>'B1.10'!N19/'B1.11'!N$22*100</f>
        <v>71952.581187672782</v>
      </c>
      <c r="O19" s="290">
        <f>'B1.10'!O19/'B1.11'!O$22*100</f>
        <v>69515.442190610469</v>
      </c>
      <c r="P19" s="291">
        <f>'B1.10'!P19/'B1.11'!P$22*100</f>
        <v>71413.379902014538</v>
      </c>
      <c r="Q19" s="292">
        <f>'B1.10'!Q19/'B1.11'!Q$22*100</f>
        <v>75748.289057469301</v>
      </c>
      <c r="R19" s="291">
        <f>'B1.10'!R19/'B1.11'!R$22*100</f>
        <v>75580.604683490572</v>
      </c>
      <c r="S19" s="290">
        <f>'B1.10'!S19/'B1.11'!S$22*100</f>
        <v>75604.815099063926</v>
      </c>
      <c r="T19" s="290">
        <f>'B1.10'!T19/'B1.11'!T$22*100</f>
        <v>72073.200883926795</v>
      </c>
      <c r="U19" s="290">
        <f>'B1.10'!U19/'B1.11'!U$22*100</f>
        <v>75670.17767177269</v>
      </c>
      <c r="V19" s="290">
        <f>'B1.10'!V19/'B1.11'!V$22*100</f>
        <v>64491.423143544191</v>
      </c>
      <c r="W19" s="291">
        <f>'B1.10'!W19/'B1.11'!W$22*100</f>
        <v>63026.048435374127</v>
      </c>
      <c r="X19" s="291">
        <f>'B1.10'!X19/'B1.11'!X$22*100</f>
        <v>66499.664046953985</v>
      </c>
      <c r="Y19" s="291">
        <f>'B1.10'!Y19/'B1.11'!Y$22*100</f>
        <v>77488.570965979277</v>
      </c>
      <c r="Z19" s="290">
        <f>'B1.10'!Z19/'B1.11'!Z$22*100</f>
        <v>86835.539912320048</v>
      </c>
      <c r="AA19" s="290">
        <f>'B1.10'!AA19/'B1.11'!AA$22*100</f>
        <v>65346.758775733222</v>
      </c>
      <c r="AB19" s="290">
        <f>'B1.10'!AB19/'B1.11'!AB$22*100</f>
        <v>0</v>
      </c>
      <c r="AC19" s="588" t="e">
        <f>'B1.10'!AC19/'B1.11'!AC$22*100</f>
        <v>#DIV/0!</v>
      </c>
      <c r="AD19" s="73"/>
      <c r="BB19" s="15"/>
      <c r="BC19" s="12"/>
    </row>
    <row r="20" spans="3:55" ht="18" customHeight="1" thickBot="1" x14ac:dyDescent="0.25">
      <c r="C20" s="81"/>
      <c r="D20" s="96"/>
      <c r="E20" s="98" t="s">
        <v>112</v>
      </c>
      <c r="F20" s="98"/>
      <c r="G20" s="98"/>
      <c r="H20" s="99"/>
      <c r="I20" s="100"/>
      <c r="J20" s="304">
        <f>'B1.10'!J20/'B1.11'!J$22*100</f>
        <v>82900.357378479355</v>
      </c>
      <c r="K20" s="305">
        <f>'B1.10'!K20/'B1.11'!K$22*100</f>
        <v>85153.857387201715</v>
      </c>
      <c r="L20" s="305">
        <f>'B1.10'!L20/'B1.11'!L$22*100</f>
        <v>91400.349435681317</v>
      </c>
      <c r="M20" s="310">
        <f>'B1.10'!M20/'B1.11'!M$22*100</f>
        <v>115600.32865748183</v>
      </c>
      <c r="N20" s="311">
        <f>'B1.10'!N20/'B1.11'!N$22*100</f>
        <v>111524.10400101796</v>
      </c>
      <c r="O20" s="304">
        <f>'B1.10'!O20/'B1.11'!O$22*100</f>
        <v>97044.189649960666</v>
      </c>
      <c r="P20" s="305">
        <f>'B1.10'!P20/'B1.11'!P$22*100</f>
        <v>100423.11406354344</v>
      </c>
      <c r="Q20" s="310">
        <f>'B1.10'!Q20/'B1.11'!Q$22*100</f>
        <v>110029.22349558739</v>
      </c>
      <c r="R20" s="305">
        <f>'B1.10'!R20/'B1.11'!R$22*100</f>
        <v>112750.73261953285</v>
      </c>
      <c r="S20" s="305">
        <f>'B1.10'!S20/'B1.11'!S$22*100</f>
        <v>110170.10127008068</v>
      </c>
      <c r="T20" s="305">
        <f>'B1.10'!T20/'B1.11'!T$22*100</f>
        <v>110670.61945373943</v>
      </c>
      <c r="U20" s="304">
        <f>'B1.10'!U20/'B1.11'!U$22*100</f>
        <v>109206.07297800234</v>
      </c>
      <c r="V20" s="304">
        <f>'B1.10'!V20/'B1.11'!V$22*100</f>
        <v>118145.22981450881</v>
      </c>
      <c r="W20" s="305">
        <f>'B1.10'!W20/'B1.11'!W$22*100</f>
        <v>117394.01182699675</v>
      </c>
      <c r="X20" s="305">
        <f>'B1.10'!X20/'B1.11'!X$22*100</f>
        <v>127150.71486106842</v>
      </c>
      <c r="Y20" s="305">
        <f>'B1.10'!Y20/'B1.11'!Y$22*100</f>
        <v>181058.49419376987</v>
      </c>
      <c r="Z20" s="304">
        <f>'B1.10'!Z20/'B1.11'!Z$22*100</f>
        <v>174608.17327926483</v>
      </c>
      <c r="AA20" s="304">
        <f>'B1.10'!AA20/'B1.11'!AA$22*100</f>
        <v>163478.9539954004</v>
      </c>
      <c r="AB20" s="304">
        <f>'B1.10'!AB20/'B1.11'!AB$22*100</f>
        <v>0</v>
      </c>
      <c r="AC20" s="592" t="e">
        <f>'B1.10'!AC20/'B1.11'!AC$22*100</f>
        <v>#DIV/0!</v>
      </c>
      <c r="AD20" s="73"/>
      <c r="BB20" s="15"/>
      <c r="BC20" s="12"/>
    </row>
    <row r="21" spans="3:55" ht="13.5" thickBot="1" x14ac:dyDescent="0.25">
      <c r="C21" s="81"/>
      <c r="D21" s="145" t="s">
        <v>79</v>
      </c>
      <c r="E21" s="146"/>
      <c r="F21" s="146"/>
      <c r="G21" s="146"/>
      <c r="H21" s="146"/>
      <c r="I21" s="146"/>
      <c r="J21" s="147"/>
      <c r="K21" s="147"/>
      <c r="L21" s="147"/>
      <c r="M21" s="149"/>
      <c r="N21" s="147"/>
      <c r="O21" s="150"/>
      <c r="P21" s="150"/>
      <c r="Q21" s="166"/>
      <c r="R21" s="166"/>
      <c r="S21" s="166"/>
      <c r="T21" s="166"/>
      <c r="U21" s="150"/>
      <c r="V21" s="150"/>
      <c r="W21" s="166"/>
      <c r="X21" s="166"/>
      <c r="Y21" s="166"/>
      <c r="Z21" s="150"/>
      <c r="AA21" s="150"/>
      <c r="AB21" s="150"/>
      <c r="AC21" s="148"/>
      <c r="AD21" s="73"/>
      <c r="BB21" s="15"/>
      <c r="BC21" s="12"/>
    </row>
    <row r="22" spans="3:55" x14ac:dyDescent="0.2">
      <c r="C22" s="81"/>
      <c r="D22" s="262"/>
      <c r="E22" s="243" t="s">
        <v>167</v>
      </c>
      <c r="F22" s="243"/>
      <c r="G22" s="243"/>
      <c r="H22" s="244"/>
      <c r="I22" s="245"/>
      <c r="J22" s="312">
        <v>95.5</v>
      </c>
      <c r="K22" s="313">
        <v>98.1</v>
      </c>
      <c r="L22" s="313">
        <v>100</v>
      </c>
      <c r="M22" s="314">
        <v>83</v>
      </c>
      <c r="N22" s="315">
        <v>85.3</v>
      </c>
      <c r="O22" s="312">
        <v>90.7</v>
      </c>
      <c r="P22" s="312">
        <v>91.7</v>
      </c>
      <c r="Q22" s="313">
        <v>93</v>
      </c>
      <c r="R22" s="313">
        <v>94.8</v>
      </c>
      <c r="S22" s="313">
        <v>97.9</v>
      </c>
      <c r="T22" s="313">
        <v>99.3</v>
      </c>
      <c r="U22" s="312">
        <v>99.7</v>
      </c>
      <c r="V22" s="312">
        <v>100</v>
      </c>
      <c r="W22" s="313">
        <v>100.7</v>
      </c>
      <c r="X22" s="313">
        <v>103.1</v>
      </c>
      <c r="Y22" s="313">
        <v>105.3</v>
      </c>
      <c r="Z22" s="312">
        <v>108.3</v>
      </c>
      <c r="AA22" s="312">
        <v>111.8</v>
      </c>
      <c r="AB22" s="312">
        <v>116.1</v>
      </c>
      <c r="AC22" s="501"/>
      <c r="AD22" s="73"/>
      <c r="BB22" s="15"/>
      <c r="BC22" s="12"/>
    </row>
    <row r="23" spans="3:55" ht="13.5" thickBot="1" x14ac:dyDescent="0.25">
      <c r="C23" s="81"/>
      <c r="D23" s="316"/>
      <c r="E23" s="86" t="s">
        <v>80</v>
      </c>
      <c r="F23" s="86"/>
      <c r="G23" s="86"/>
      <c r="H23" s="87"/>
      <c r="I23" s="88"/>
      <c r="J23" s="317">
        <v>1E-3</v>
      </c>
      <c r="K23" s="318">
        <v>2.8000000000000001E-2</v>
      </c>
      <c r="L23" s="318">
        <v>1.9E-2</v>
      </c>
      <c r="M23" s="319">
        <v>2.5000000000000001E-2</v>
      </c>
      <c r="N23" s="320">
        <v>2.8000000000000001E-2</v>
      </c>
      <c r="O23" s="317">
        <v>6.3E-2</v>
      </c>
      <c r="P23" s="317">
        <v>0.01</v>
      </c>
      <c r="Q23" s="318">
        <v>1.4999999999999999E-2</v>
      </c>
      <c r="R23" s="318">
        <v>1.9E-2</v>
      </c>
      <c r="S23" s="318">
        <v>3.3000000000000002E-2</v>
      </c>
      <c r="T23" s="318">
        <v>1.4E-2</v>
      </c>
      <c r="U23" s="317">
        <v>4.0000000000000001E-3</v>
      </c>
      <c r="V23" s="317">
        <v>3.0000000000000001E-3</v>
      </c>
      <c r="W23" s="318">
        <v>7.0000000000000001E-3</v>
      </c>
      <c r="X23" s="318">
        <v>2.5000000000000001E-2</v>
      </c>
      <c r="Y23" s="318">
        <v>2.1000000000000001E-2</v>
      </c>
      <c r="Z23" s="317">
        <v>2.8000000000000001E-2</v>
      </c>
      <c r="AA23" s="317">
        <v>3.2000000000000001E-2</v>
      </c>
      <c r="AB23" s="317">
        <v>3.7999999999999999E-2</v>
      </c>
      <c r="AC23" s="502"/>
      <c r="AD23" s="73"/>
      <c r="BB23" s="15"/>
      <c r="BC23" s="12"/>
    </row>
    <row r="24" spans="3:55" ht="13.5" x14ac:dyDescent="0.25">
      <c r="D24" s="103" t="s">
        <v>55</v>
      </c>
      <c r="E24" s="104"/>
      <c r="F24" s="104"/>
      <c r="G24" s="104"/>
      <c r="H24" s="104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5"/>
      <c r="Z24" s="105"/>
      <c r="AA24" s="105"/>
      <c r="AB24" s="105"/>
      <c r="AC24" s="105" t="s">
        <v>157</v>
      </c>
      <c r="BA24" s="15"/>
      <c r="BB24" s="12"/>
    </row>
    <row r="25" spans="3:55" ht="12" customHeight="1" x14ac:dyDescent="0.2">
      <c r="D25" s="106"/>
      <c r="E25" s="631" t="s">
        <v>106</v>
      </c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582"/>
      <c r="AA25" s="582"/>
      <c r="AB25" s="582"/>
      <c r="AC25" s="536"/>
    </row>
    <row r="26" spans="3:55" ht="12" customHeight="1" x14ac:dyDescent="0.2">
      <c r="D26" s="106"/>
      <c r="E26" s="631" t="s">
        <v>107</v>
      </c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582"/>
      <c r="AA26" s="582"/>
      <c r="AB26" s="582"/>
      <c r="AC26" s="536"/>
    </row>
    <row r="27" spans="3:55" ht="12" customHeight="1" x14ac:dyDescent="0.2">
      <c r="D27" s="106"/>
      <c r="E27" s="631" t="s">
        <v>108</v>
      </c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582"/>
      <c r="AA27" s="582"/>
      <c r="AB27" s="582"/>
      <c r="AC27" s="536"/>
    </row>
    <row r="28" spans="3:55" ht="12" customHeight="1" x14ac:dyDescent="0.2">
      <c r="D28" s="106"/>
      <c r="E28" s="631" t="s">
        <v>109</v>
      </c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582"/>
      <c r="AA28" s="582"/>
      <c r="AB28" s="582"/>
      <c r="AC28" s="536"/>
    </row>
    <row r="29" spans="3:55" ht="12" customHeight="1" x14ac:dyDescent="0.2">
      <c r="D29" s="106" t="s">
        <v>46</v>
      </c>
      <c r="E29" s="631" t="s">
        <v>97</v>
      </c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582"/>
      <c r="AA29" s="582"/>
      <c r="AB29" s="582"/>
      <c r="AC29" s="536"/>
    </row>
    <row r="30" spans="3:55" s="537" customFormat="1" ht="24" customHeight="1" x14ac:dyDescent="0.2">
      <c r="D30" s="631" t="s">
        <v>213</v>
      </c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</row>
    <row r="31" spans="3:55" x14ac:dyDescent="0.2"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3:55" x14ac:dyDescent="0.2"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5:28" x14ac:dyDescent="0.2"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6" spans="15:28" x14ac:dyDescent="0.2"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5:28" x14ac:dyDescent="0.2"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5:28" x14ac:dyDescent="0.2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</sheetData>
  <mergeCells count="28">
    <mergeCell ref="D30:AC30"/>
    <mergeCell ref="D7:I11"/>
    <mergeCell ref="J7:J10"/>
    <mergeCell ref="S7:S10"/>
    <mergeCell ref="L7:L10"/>
    <mergeCell ref="M7:M10"/>
    <mergeCell ref="K7:K10"/>
    <mergeCell ref="O7:O10"/>
    <mergeCell ref="P7:P10"/>
    <mergeCell ref="N7:N10"/>
    <mergeCell ref="U7:U10"/>
    <mergeCell ref="T7:T10"/>
    <mergeCell ref="E25:Y25"/>
    <mergeCell ref="E26:Y26"/>
    <mergeCell ref="E27:Y27"/>
    <mergeCell ref="E28:Y28"/>
    <mergeCell ref="E29:Y29"/>
    <mergeCell ref="AC7:AC10"/>
    <mergeCell ref="Q7:Q10"/>
    <mergeCell ref="R7:R10"/>
    <mergeCell ref="V7:V10"/>
    <mergeCell ref="W7:W10"/>
    <mergeCell ref="X7:X10"/>
    <mergeCell ref="Y7:Y10"/>
    <mergeCell ref="E17:E19"/>
    <mergeCell ref="Z7:Z10"/>
    <mergeCell ref="AA7:AA10"/>
    <mergeCell ref="AB7:AB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8">
    <tabColor rgb="FFFF0000"/>
    <pageSetUpPr autoPageBreaks="0"/>
  </sheetPr>
  <dimension ref="C1:AD4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5.42578125" style="1" customWidth="1"/>
    <col min="5" max="5" width="2.5703125" style="1" customWidth="1"/>
    <col min="6" max="6" width="1.7109375" style="1" customWidth="1"/>
    <col min="7" max="7" width="11.7109375" style="1" customWidth="1"/>
    <col min="8" max="8" width="20.42578125" style="1" customWidth="1"/>
    <col min="9" max="9" width="1.140625" style="1" customWidth="1"/>
    <col min="10" max="13" width="8.28515625" style="1" hidden="1" customWidth="1"/>
    <col min="14" max="14" width="0.7109375" style="1" hidden="1" customWidth="1"/>
    <col min="15" max="15" width="0.140625" style="1" hidden="1" customWidth="1"/>
    <col min="16" max="18" width="8.28515625" style="1" hidden="1" customWidth="1"/>
    <col min="19" max="29" width="9.28515625" style="1" customWidth="1"/>
    <col min="30" max="53" width="1.7109375" style="1" customWidth="1"/>
    <col min="54" max="16384" width="9.140625" style="1"/>
  </cols>
  <sheetData>
    <row r="1" spans="3:30" hidden="1" x14ac:dyDescent="0.2"/>
    <row r="2" spans="3:30" hidden="1" x14ac:dyDescent="0.2"/>
    <row r="3" spans="3:30" ht="9" customHeight="1" x14ac:dyDescent="0.2">
      <c r="C3" s="65"/>
    </row>
    <row r="4" spans="3:30" s="2" customFormat="1" ht="15.75" x14ac:dyDescent="0.2">
      <c r="D4" s="3" t="s">
        <v>113</v>
      </c>
      <c r="E4" s="3"/>
      <c r="F4" s="3"/>
      <c r="G4" s="3"/>
      <c r="H4" s="4" t="s">
        <v>114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30" s="2" customFormat="1" ht="15.75" x14ac:dyDescent="0.2">
      <c r="D5" s="66" t="s">
        <v>272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30" s="6" customFormat="1" ht="18.60000000000000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90</v>
      </c>
      <c r="AD6" s="7" t="s">
        <v>20</v>
      </c>
    </row>
    <row r="7" spans="3:30" ht="6" customHeight="1" x14ac:dyDescent="0.2">
      <c r="C7" s="72"/>
      <c r="D7" s="640" t="s">
        <v>115</v>
      </c>
      <c r="E7" s="641"/>
      <c r="F7" s="641"/>
      <c r="G7" s="641"/>
      <c r="H7" s="641"/>
      <c r="I7" s="642"/>
      <c r="J7" s="653">
        <v>2003</v>
      </c>
      <c r="K7" s="632">
        <v>2004</v>
      </c>
      <c r="L7" s="632">
        <v>2005</v>
      </c>
      <c r="M7" s="632">
        <v>2006</v>
      </c>
      <c r="N7" s="632">
        <v>2007</v>
      </c>
      <c r="O7" s="658">
        <v>2008</v>
      </c>
      <c r="P7" s="693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 t="s">
        <v>190</v>
      </c>
      <c r="Z7" s="632" t="s">
        <v>189</v>
      </c>
      <c r="AA7" s="632" t="s">
        <v>254</v>
      </c>
      <c r="AB7" s="632" t="s">
        <v>263</v>
      </c>
      <c r="AC7" s="638" t="s">
        <v>273</v>
      </c>
      <c r="AD7" s="73"/>
    </row>
    <row r="8" spans="3:30" ht="6" customHeight="1" x14ac:dyDescent="0.2">
      <c r="C8" s="72"/>
      <c r="D8" s="643"/>
      <c r="E8" s="644"/>
      <c r="F8" s="644"/>
      <c r="G8" s="644"/>
      <c r="H8" s="644"/>
      <c r="I8" s="645"/>
      <c r="J8" s="654"/>
      <c r="K8" s="633"/>
      <c r="L8" s="633"/>
      <c r="M8" s="633"/>
      <c r="N8" s="633"/>
      <c r="O8" s="659"/>
      <c r="P8" s="694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  <c r="AD8" s="73"/>
    </row>
    <row r="9" spans="3:30" ht="6" customHeight="1" x14ac:dyDescent="0.2">
      <c r="C9" s="72"/>
      <c r="D9" s="643"/>
      <c r="E9" s="644"/>
      <c r="F9" s="644"/>
      <c r="G9" s="644"/>
      <c r="H9" s="644"/>
      <c r="I9" s="645"/>
      <c r="J9" s="654"/>
      <c r="K9" s="633"/>
      <c r="L9" s="633"/>
      <c r="M9" s="633"/>
      <c r="N9" s="633"/>
      <c r="O9" s="659"/>
      <c r="P9" s="694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  <c r="AD9" s="73"/>
    </row>
    <row r="10" spans="3:30" ht="6" customHeight="1" x14ac:dyDescent="0.2">
      <c r="C10" s="72"/>
      <c r="D10" s="643"/>
      <c r="E10" s="644"/>
      <c r="F10" s="644"/>
      <c r="G10" s="644"/>
      <c r="H10" s="644"/>
      <c r="I10" s="645"/>
      <c r="J10" s="654"/>
      <c r="K10" s="633"/>
      <c r="L10" s="633"/>
      <c r="M10" s="633"/>
      <c r="N10" s="633"/>
      <c r="O10" s="659"/>
      <c r="P10" s="694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  <c r="AD10" s="73"/>
    </row>
    <row r="11" spans="3:30" ht="15" customHeight="1" thickBot="1" x14ac:dyDescent="0.25">
      <c r="C11" s="72"/>
      <c r="D11" s="646"/>
      <c r="E11" s="647"/>
      <c r="F11" s="647"/>
      <c r="G11" s="647"/>
      <c r="H11" s="647"/>
      <c r="I11" s="648"/>
      <c r="J11" s="281"/>
      <c r="K11" s="230"/>
      <c r="L11" s="230"/>
      <c r="M11" s="230"/>
      <c r="N11" s="230"/>
      <c r="O11" s="231"/>
      <c r="P11" s="566"/>
      <c r="Q11" s="230"/>
      <c r="R11" s="230"/>
      <c r="S11" s="230"/>
      <c r="T11" s="230"/>
      <c r="U11" s="230"/>
      <c r="V11" s="231"/>
      <c r="W11" s="231"/>
      <c r="X11" s="231"/>
      <c r="Y11" s="241"/>
      <c r="Z11" s="230"/>
      <c r="AA11" s="230"/>
      <c r="AB11" s="230"/>
      <c r="AC11" s="491"/>
      <c r="AD11" s="73"/>
    </row>
    <row r="12" spans="3:30" ht="33" customHeight="1" thickTop="1" x14ac:dyDescent="0.2">
      <c r="C12" s="81"/>
      <c r="D12" s="162"/>
      <c r="E12" s="695" t="s">
        <v>212</v>
      </c>
      <c r="F12" s="695"/>
      <c r="G12" s="695"/>
      <c r="H12" s="695"/>
      <c r="I12" s="696"/>
      <c r="J12" s="596">
        <v>3341562.91</v>
      </c>
      <c r="K12" s="321">
        <v>3580016.6469999999</v>
      </c>
      <c r="L12" s="321">
        <v>3849801.8176199999</v>
      </c>
      <c r="M12" s="321">
        <v>4243343.9459499996</v>
      </c>
      <c r="N12" s="321">
        <v>4528406.7220000001</v>
      </c>
      <c r="O12" s="453">
        <v>4889100.714505</v>
      </c>
      <c r="P12" s="567">
        <v>5026755.7833000002</v>
      </c>
      <c r="Q12" s="321">
        <f t="shared" ref="Q12:U12" si="0">Q13+Q16</f>
        <v>5100180.07675</v>
      </c>
      <c r="R12" s="321">
        <f t="shared" si="0"/>
        <v>5088128.125</v>
      </c>
      <c r="S12" s="321">
        <f t="shared" si="0"/>
        <v>5117480.2225799998</v>
      </c>
      <c r="T12" s="321">
        <f t="shared" si="0"/>
        <v>5193374.17</v>
      </c>
      <c r="U12" s="321">
        <f t="shared" si="0"/>
        <v>5335669.3599999994</v>
      </c>
      <c r="V12" s="453">
        <f>V13+V16</f>
        <v>5613875.2699999996</v>
      </c>
      <c r="W12" s="453">
        <f>W13+W16</f>
        <v>5985393.7400000002</v>
      </c>
      <c r="X12" s="453">
        <f t="shared" ref="X12:AC12" si="1">X13+X16</f>
        <v>6718192.1400000006</v>
      </c>
      <c r="Y12" s="539">
        <f t="shared" si="1"/>
        <v>7636504.5688800011</v>
      </c>
      <c r="Z12" s="321">
        <f t="shared" ref="Z12:AB12" si="2">Z13+Z16</f>
        <v>8670424.1018199995</v>
      </c>
      <c r="AA12" s="321">
        <f t="shared" si="2"/>
        <v>10347812.034460001</v>
      </c>
      <c r="AB12" s="321">
        <f t="shared" si="2"/>
        <v>0</v>
      </c>
      <c r="AC12" s="478">
        <f t="shared" si="1"/>
        <v>0</v>
      </c>
      <c r="AD12" s="73"/>
    </row>
    <row r="13" spans="3:30" x14ac:dyDescent="0.2">
      <c r="C13" s="14"/>
      <c r="D13" s="687" t="s">
        <v>48</v>
      </c>
      <c r="E13" s="688"/>
      <c r="F13" s="564" t="s">
        <v>116</v>
      </c>
      <c r="G13" s="268"/>
      <c r="H13" s="269"/>
      <c r="I13" s="270"/>
      <c r="J13" s="597">
        <v>2723177.65</v>
      </c>
      <c r="K13" s="271">
        <v>2912555.8790000002</v>
      </c>
      <c r="L13" s="271">
        <v>3123623.9879999999</v>
      </c>
      <c r="M13" s="271">
        <v>3461196.8389499993</v>
      </c>
      <c r="N13" s="271">
        <v>3672308.7029999997</v>
      </c>
      <c r="O13" s="421">
        <v>3941870</v>
      </c>
      <c r="P13" s="568">
        <v>3999147.4580000001</v>
      </c>
      <c r="Q13" s="271">
        <v>4081244</v>
      </c>
      <c r="R13" s="271">
        <v>4008208</v>
      </c>
      <c r="S13" s="271">
        <v>3984927</v>
      </c>
      <c r="T13" s="271">
        <v>4004119.17</v>
      </c>
      <c r="U13" s="271">
        <v>4093501.36</v>
      </c>
      <c r="V13" s="421">
        <v>4238874.12</v>
      </c>
      <c r="W13" s="421">
        <v>4547489.1100000003</v>
      </c>
      <c r="X13" s="421">
        <v>5126862.33</v>
      </c>
      <c r="Y13" s="273">
        <f>SUM(Y14:Y15)</f>
        <v>5908983.6743800007</v>
      </c>
      <c r="Z13" s="271">
        <f>SUM(Z14:Z15)</f>
        <v>6795485.1649199994</v>
      </c>
      <c r="AA13" s="271">
        <f>SUM(AA14:AA15)</f>
        <v>8172066.0424600001</v>
      </c>
      <c r="AB13" s="271">
        <f>SUM(AB14:AB15)</f>
        <v>0</v>
      </c>
      <c r="AC13" s="534">
        <f>SUM(AC14:AC15)</f>
        <v>0</v>
      </c>
      <c r="AD13" s="73"/>
    </row>
    <row r="14" spans="3:30" x14ac:dyDescent="0.2">
      <c r="C14" s="14"/>
      <c r="D14" s="689"/>
      <c r="E14" s="690"/>
      <c r="F14" s="541"/>
      <c r="G14" s="116" t="s">
        <v>209</v>
      </c>
      <c r="H14" s="117"/>
      <c r="I14" s="118"/>
      <c r="J14" s="122"/>
      <c r="K14" s="119"/>
      <c r="L14" s="119"/>
      <c r="M14" s="119"/>
      <c r="N14" s="119"/>
      <c r="O14" s="123"/>
      <c r="P14" s="569"/>
      <c r="Q14" s="119"/>
      <c r="R14" s="119"/>
      <c r="S14" s="119"/>
      <c r="T14" s="119"/>
      <c r="U14" s="119"/>
      <c r="V14" s="123"/>
      <c r="W14" s="123"/>
      <c r="X14" s="123"/>
      <c r="Y14" s="121">
        <v>5881931.5643800003</v>
      </c>
      <c r="Z14" s="119">
        <v>6769061.5349199995</v>
      </c>
      <c r="AA14" s="119">
        <v>8144638.17246</v>
      </c>
      <c r="AB14" s="119"/>
      <c r="AC14" s="480"/>
      <c r="AD14" s="73"/>
    </row>
    <row r="15" spans="3:30" x14ac:dyDescent="0.2">
      <c r="C15" s="14"/>
      <c r="D15" s="689"/>
      <c r="E15" s="690"/>
      <c r="F15" s="546"/>
      <c r="G15" s="546" t="s">
        <v>148</v>
      </c>
      <c r="H15" s="547"/>
      <c r="I15" s="552"/>
      <c r="J15" s="598"/>
      <c r="K15" s="542"/>
      <c r="L15" s="542"/>
      <c r="M15" s="542"/>
      <c r="N15" s="542"/>
      <c r="O15" s="544"/>
      <c r="P15" s="570"/>
      <c r="Q15" s="542"/>
      <c r="R15" s="542"/>
      <c r="S15" s="542"/>
      <c r="T15" s="542"/>
      <c r="U15" s="542"/>
      <c r="V15" s="544"/>
      <c r="W15" s="544"/>
      <c r="X15" s="544"/>
      <c r="Y15" s="545">
        <v>27052.11</v>
      </c>
      <c r="Z15" s="542">
        <v>26423.63</v>
      </c>
      <c r="AA15" s="542">
        <v>27427.87</v>
      </c>
      <c r="AB15" s="542"/>
      <c r="AC15" s="593"/>
      <c r="AD15" s="73"/>
    </row>
    <row r="16" spans="3:30" x14ac:dyDescent="0.2">
      <c r="C16" s="14"/>
      <c r="D16" s="689"/>
      <c r="E16" s="690"/>
      <c r="F16" s="565" t="s">
        <v>211</v>
      </c>
      <c r="G16" s="553"/>
      <c r="H16" s="554"/>
      <c r="I16" s="555"/>
      <c r="J16" s="599">
        <v>618385.26</v>
      </c>
      <c r="K16" s="556">
        <v>667460.76799999992</v>
      </c>
      <c r="L16" s="556">
        <v>726177.82961999997</v>
      </c>
      <c r="M16" s="556">
        <v>782147.10699999996</v>
      </c>
      <c r="N16" s="556">
        <v>856098.01899999997</v>
      </c>
      <c r="O16" s="558">
        <v>947230.71450499992</v>
      </c>
      <c r="P16" s="571">
        <v>1027608.3253</v>
      </c>
      <c r="Q16" s="556">
        <v>1018936.07675</v>
      </c>
      <c r="R16" s="556">
        <v>1079920.125</v>
      </c>
      <c r="S16" s="556">
        <v>1132553.2225799998</v>
      </c>
      <c r="T16" s="556">
        <v>1189255</v>
      </c>
      <c r="U16" s="556">
        <v>1242168</v>
      </c>
      <c r="V16" s="558">
        <v>1375001.15</v>
      </c>
      <c r="W16" s="558">
        <v>1437904.63</v>
      </c>
      <c r="X16" s="558">
        <v>1591329.81</v>
      </c>
      <c r="Y16" s="562">
        <f>SUM(Y17:Y35)</f>
        <v>1727520.8944999999</v>
      </c>
      <c r="Z16" s="556">
        <f>SUM(Z17:Z35)</f>
        <v>1874938.9368999999</v>
      </c>
      <c r="AA16" s="556">
        <f>SUM(AA17:AA35)</f>
        <v>2175745.9920000001</v>
      </c>
      <c r="AB16" s="556">
        <f>SUM(AB17:AB35)</f>
        <v>0</v>
      </c>
      <c r="AC16" s="594">
        <f>SUM(AC17:AC35)</f>
        <v>0</v>
      </c>
      <c r="AD16" s="73"/>
    </row>
    <row r="17" spans="3:29" x14ac:dyDescent="0.2">
      <c r="C17" s="14"/>
      <c r="D17" s="689"/>
      <c r="E17" s="690"/>
      <c r="F17" s="559"/>
      <c r="G17" s="116" t="s">
        <v>191</v>
      </c>
      <c r="H17" s="117"/>
      <c r="I17" s="118"/>
      <c r="J17" s="557"/>
      <c r="K17" s="557"/>
      <c r="L17" s="557"/>
      <c r="M17" s="557"/>
      <c r="N17" s="557"/>
      <c r="O17" s="557"/>
      <c r="P17" s="569"/>
      <c r="Q17" s="119"/>
      <c r="R17" s="119"/>
      <c r="S17" s="119"/>
      <c r="T17" s="119"/>
      <c r="U17" s="119"/>
      <c r="V17" s="119"/>
      <c r="W17" s="119"/>
      <c r="X17" s="123"/>
      <c r="Y17" s="121">
        <v>97130.933000000005</v>
      </c>
      <c r="Z17" s="119">
        <v>106255.73832999999</v>
      </c>
      <c r="AA17" s="119">
        <v>131051.758</v>
      </c>
      <c r="AB17" s="119"/>
      <c r="AC17" s="480"/>
    </row>
    <row r="18" spans="3:29" x14ac:dyDescent="0.2">
      <c r="C18" s="14"/>
      <c r="D18" s="689"/>
      <c r="E18" s="690"/>
      <c r="F18" s="560"/>
      <c r="G18" s="685" t="s">
        <v>192</v>
      </c>
      <c r="H18" s="685"/>
      <c r="I18" s="88"/>
      <c r="J18" s="543"/>
      <c r="K18" s="543"/>
      <c r="L18" s="543"/>
      <c r="M18" s="543"/>
      <c r="N18" s="543"/>
      <c r="O18" s="543"/>
      <c r="P18" s="572"/>
      <c r="Q18" s="89"/>
      <c r="R18" s="89"/>
      <c r="S18" s="89"/>
      <c r="T18" s="89"/>
      <c r="U18" s="89"/>
      <c r="V18" s="89"/>
      <c r="W18" s="89"/>
      <c r="X18" s="125"/>
      <c r="Y18" s="91">
        <v>15040.062</v>
      </c>
      <c r="Z18" s="89">
        <v>15724.797</v>
      </c>
      <c r="AA18" s="89">
        <v>17318.662</v>
      </c>
      <c r="AB18" s="89"/>
      <c r="AC18" s="476"/>
    </row>
    <row r="19" spans="3:29" x14ac:dyDescent="0.2">
      <c r="C19" s="14"/>
      <c r="D19" s="689"/>
      <c r="E19" s="690"/>
      <c r="F19" s="560"/>
      <c r="G19" s="86" t="s">
        <v>193</v>
      </c>
      <c r="H19" s="87"/>
      <c r="I19" s="88"/>
      <c r="J19" s="543"/>
      <c r="K19" s="543"/>
      <c r="L19" s="543"/>
      <c r="M19" s="543"/>
      <c r="N19" s="543"/>
      <c r="O19" s="543"/>
      <c r="P19" s="572"/>
      <c r="Q19" s="89"/>
      <c r="R19" s="89"/>
      <c r="S19" s="89"/>
      <c r="T19" s="89"/>
      <c r="U19" s="89"/>
      <c r="V19" s="89"/>
      <c r="W19" s="89"/>
      <c r="X19" s="125"/>
      <c r="Y19" s="91">
        <v>385795.62771999999</v>
      </c>
      <c r="Z19" s="89">
        <v>428133.24027000001</v>
      </c>
      <c r="AA19" s="89">
        <v>497299.45199999999</v>
      </c>
      <c r="AB19" s="89"/>
      <c r="AC19" s="476"/>
    </row>
    <row r="20" spans="3:29" x14ac:dyDescent="0.2">
      <c r="C20" s="14"/>
      <c r="D20" s="689"/>
      <c r="E20" s="690"/>
      <c r="F20" s="560"/>
      <c r="G20" s="685" t="s">
        <v>194</v>
      </c>
      <c r="H20" s="685"/>
      <c r="I20" s="686"/>
      <c r="J20" s="543"/>
      <c r="K20" s="543"/>
      <c r="L20" s="543"/>
      <c r="M20" s="543"/>
      <c r="N20" s="543"/>
      <c r="O20" s="543"/>
      <c r="P20" s="572"/>
      <c r="Q20" s="89"/>
      <c r="R20" s="89"/>
      <c r="S20" s="89"/>
      <c r="T20" s="89"/>
      <c r="U20" s="89"/>
      <c r="V20" s="89"/>
      <c r="W20" s="89"/>
      <c r="X20" s="125"/>
      <c r="Y20" s="91">
        <v>122798.77899999999</v>
      </c>
      <c r="Z20" s="89">
        <v>156283.49799999999</v>
      </c>
      <c r="AA20" s="89">
        <v>179937.682</v>
      </c>
      <c r="AB20" s="89"/>
      <c r="AC20" s="476"/>
    </row>
    <row r="21" spans="3:29" x14ac:dyDescent="0.2">
      <c r="C21" s="14"/>
      <c r="D21" s="689"/>
      <c r="E21" s="690"/>
      <c r="F21" s="560"/>
      <c r="G21" s="86" t="s">
        <v>195</v>
      </c>
      <c r="H21" s="87"/>
      <c r="I21" s="88"/>
      <c r="J21" s="543"/>
      <c r="K21" s="543"/>
      <c r="L21" s="543"/>
      <c r="M21" s="543"/>
      <c r="N21" s="543"/>
      <c r="O21" s="543"/>
      <c r="P21" s="572"/>
      <c r="Q21" s="89"/>
      <c r="R21" s="89"/>
      <c r="S21" s="89"/>
      <c r="T21" s="89"/>
      <c r="U21" s="89"/>
      <c r="V21" s="89"/>
      <c r="W21" s="89"/>
      <c r="X21" s="125"/>
      <c r="Y21" s="91">
        <v>391182.79499999998</v>
      </c>
      <c r="Z21" s="89">
        <v>426819.32</v>
      </c>
      <c r="AA21" s="89">
        <v>479278.01299999998</v>
      </c>
      <c r="AB21" s="89"/>
      <c r="AC21" s="476"/>
    </row>
    <row r="22" spans="3:29" x14ac:dyDescent="0.2">
      <c r="C22" s="14"/>
      <c r="D22" s="689"/>
      <c r="E22" s="690"/>
      <c r="F22" s="560"/>
      <c r="G22" s="86" t="s">
        <v>196</v>
      </c>
      <c r="H22" s="87"/>
      <c r="I22" s="88"/>
      <c r="J22" s="543"/>
      <c r="K22" s="543"/>
      <c r="L22" s="543"/>
      <c r="M22" s="543"/>
      <c r="N22" s="543"/>
      <c r="O22" s="543"/>
      <c r="P22" s="572"/>
      <c r="Q22" s="89"/>
      <c r="R22" s="89"/>
      <c r="S22" s="89"/>
      <c r="T22" s="89"/>
      <c r="U22" s="89"/>
      <c r="V22" s="89"/>
      <c r="W22" s="89"/>
      <c r="X22" s="125"/>
      <c r="Y22" s="91">
        <v>137923.87899999999</v>
      </c>
      <c r="Z22" s="89">
        <v>142450.49799999999</v>
      </c>
      <c r="AA22" s="89">
        <v>171872.587</v>
      </c>
      <c r="AB22" s="89"/>
      <c r="AC22" s="476"/>
    </row>
    <row r="23" spans="3:29" x14ac:dyDescent="0.2">
      <c r="C23" s="14"/>
      <c r="D23" s="689"/>
      <c r="E23" s="690"/>
      <c r="F23" s="560"/>
      <c r="G23" s="685" t="s">
        <v>197</v>
      </c>
      <c r="H23" s="685"/>
      <c r="I23" s="686"/>
      <c r="J23" s="543"/>
      <c r="K23" s="543"/>
      <c r="L23" s="543"/>
      <c r="M23" s="543"/>
      <c r="N23" s="543"/>
      <c r="O23" s="543"/>
      <c r="P23" s="572"/>
      <c r="Q23" s="89"/>
      <c r="R23" s="89"/>
      <c r="S23" s="89"/>
      <c r="T23" s="89"/>
      <c r="U23" s="89"/>
      <c r="V23" s="89"/>
      <c r="W23" s="89"/>
      <c r="X23" s="125"/>
      <c r="Y23" s="91">
        <v>16146.198</v>
      </c>
      <c r="Z23" s="89">
        <v>17161.024000000001</v>
      </c>
      <c r="AA23" s="89">
        <v>21219.883999999998</v>
      </c>
      <c r="AB23" s="89"/>
      <c r="AC23" s="476"/>
    </row>
    <row r="24" spans="3:29" x14ac:dyDescent="0.2">
      <c r="C24" s="14"/>
      <c r="D24" s="689"/>
      <c r="E24" s="690"/>
      <c r="F24" s="560"/>
      <c r="G24" s="685" t="s">
        <v>198</v>
      </c>
      <c r="H24" s="685"/>
      <c r="I24" s="686"/>
      <c r="J24" s="543"/>
      <c r="K24" s="543"/>
      <c r="L24" s="543"/>
      <c r="M24" s="543"/>
      <c r="N24" s="543"/>
      <c r="O24" s="543"/>
      <c r="P24" s="572"/>
      <c r="Q24" s="89"/>
      <c r="R24" s="89"/>
      <c r="S24" s="89"/>
      <c r="T24" s="89"/>
      <c r="U24" s="89"/>
      <c r="V24" s="89"/>
      <c r="W24" s="89"/>
      <c r="X24" s="125"/>
      <c r="Y24" s="91">
        <v>46267.089</v>
      </c>
      <c r="Z24" s="89">
        <v>47717.635999999999</v>
      </c>
      <c r="AA24" s="89">
        <v>49484.445</v>
      </c>
      <c r="AB24" s="89"/>
      <c r="AC24" s="476"/>
    </row>
    <row r="25" spans="3:29" x14ac:dyDescent="0.2">
      <c r="C25" s="14"/>
      <c r="D25" s="689"/>
      <c r="E25" s="690"/>
      <c r="F25" s="560"/>
      <c r="G25" s="86" t="s">
        <v>141</v>
      </c>
      <c r="H25" s="87"/>
      <c r="I25" s="88"/>
      <c r="J25" s="543"/>
      <c r="K25" s="543"/>
      <c r="L25" s="543"/>
      <c r="M25" s="543"/>
      <c r="N25" s="543"/>
      <c r="O25" s="543"/>
      <c r="P25" s="572"/>
      <c r="Q25" s="89"/>
      <c r="R25" s="89"/>
      <c r="S25" s="89"/>
      <c r="T25" s="89"/>
      <c r="U25" s="89"/>
      <c r="V25" s="89"/>
      <c r="W25" s="89"/>
      <c r="X25" s="125"/>
      <c r="Y25" s="91">
        <v>41436.175000000003</v>
      </c>
      <c r="Z25" s="89">
        <v>47344.76483</v>
      </c>
      <c r="AA25" s="89">
        <v>55805.694000000003</v>
      </c>
      <c r="AB25" s="89"/>
      <c r="AC25" s="476"/>
    </row>
    <row r="26" spans="3:29" x14ac:dyDescent="0.2">
      <c r="C26" s="14"/>
      <c r="D26" s="689"/>
      <c r="E26" s="690"/>
      <c r="F26" s="560"/>
      <c r="G26" s="86" t="s">
        <v>199</v>
      </c>
      <c r="H26" s="87"/>
      <c r="I26" s="88"/>
      <c r="J26" s="543"/>
      <c r="K26" s="543"/>
      <c r="L26" s="543"/>
      <c r="M26" s="543"/>
      <c r="N26" s="543"/>
      <c r="O26" s="543"/>
      <c r="P26" s="572"/>
      <c r="Q26" s="89"/>
      <c r="R26" s="89"/>
      <c r="S26" s="89"/>
      <c r="T26" s="89"/>
      <c r="U26" s="89"/>
      <c r="V26" s="89"/>
      <c r="W26" s="89"/>
      <c r="X26" s="125"/>
      <c r="Y26" s="91">
        <v>15953.45853</v>
      </c>
      <c r="Z26" s="89">
        <v>17245.990000000002</v>
      </c>
      <c r="AA26" s="89">
        <v>18944.495999999999</v>
      </c>
      <c r="AB26" s="89"/>
      <c r="AC26" s="476"/>
    </row>
    <row r="27" spans="3:29" x14ac:dyDescent="0.2">
      <c r="C27" s="14"/>
      <c r="D27" s="689"/>
      <c r="E27" s="690"/>
      <c r="F27" s="560"/>
      <c r="G27" s="86" t="s">
        <v>200</v>
      </c>
      <c r="H27" s="87"/>
      <c r="I27" s="88"/>
      <c r="J27" s="543"/>
      <c r="K27" s="543"/>
      <c r="L27" s="543"/>
      <c r="M27" s="543"/>
      <c r="N27" s="543"/>
      <c r="O27" s="543"/>
      <c r="P27" s="572"/>
      <c r="Q27" s="89"/>
      <c r="R27" s="89"/>
      <c r="S27" s="89"/>
      <c r="T27" s="89"/>
      <c r="U27" s="89"/>
      <c r="V27" s="89"/>
      <c r="W27" s="89"/>
      <c r="X27" s="125"/>
      <c r="Y27" s="91">
        <v>73199.343999999997</v>
      </c>
      <c r="Z27" s="89">
        <v>78182.682000000001</v>
      </c>
      <c r="AA27" s="89">
        <v>84160.365000000005</v>
      </c>
      <c r="AB27" s="89"/>
      <c r="AC27" s="476"/>
    </row>
    <row r="28" spans="3:29" x14ac:dyDescent="0.2">
      <c r="C28" s="14"/>
      <c r="D28" s="689"/>
      <c r="E28" s="690"/>
      <c r="F28" s="560"/>
      <c r="G28" s="86" t="s">
        <v>201</v>
      </c>
      <c r="H28" s="87"/>
      <c r="I28" s="88"/>
      <c r="J28" s="543"/>
      <c r="K28" s="543"/>
      <c r="L28" s="543"/>
      <c r="M28" s="543"/>
      <c r="N28" s="543"/>
      <c r="O28" s="543"/>
      <c r="P28" s="572"/>
      <c r="Q28" s="89"/>
      <c r="R28" s="89"/>
      <c r="S28" s="89"/>
      <c r="T28" s="89"/>
      <c r="U28" s="89"/>
      <c r="V28" s="89"/>
      <c r="W28" s="89"/>
      <c r="X28" s="125"/>
      <c r="Y28" s="91">
        <v>107478.978</v>
      </c>
      <c r="Z28" s="89">
        <v>115803.44899999999</v>
      </c>
      <c r="AA28" s="89">
        <v>125969.067</v>
      </c>
      <c r="AB28" s="89"/>
      <c r="AC28" s="476"/>
    </row>
    <row r="29" spans="3:29" x14ac:dyDescent="0.2">
      <c r="C29" s="14"/>
      <c r="D29" s="689"/>
      <c r="E29" s="690"/>
      <c r="F29" s="560"/>
      <c r="G29" s="86" t="s">
        <v>202</v>
      </c>
      <c r="H29" s="87"/>
      <c r="I29" s="88"/>
      <c r="J29" s="543"/>
      <c r="K29" s="543"/>
      <c r="L29" s="543"/>
      <c r="M29" s="543"/>
      <c r="N29" s="543"/>
      <c r="O29" s="543"/>
      <c r="P29" s="572"/>
      <c r="Q29" s="89"/>
      <c r="R29" s="89"/>
      <c r="S29" s="89"/>
      <c r="T29" s="89"/>
      <c r="U29" s="89"/>
      <c r="V29" s="89"/>
      <c r="W29" s="89"/>
      <c r="X29" s="125"/>
      <c r="Y29" s="91">
        <v>6448.7920000000004</v>
      </c>
      <c r="Z29" s="89">
        <v>6929.085</v>
      </c>
      <c r="AA29" s="89">
        <v>7597.1670000000004</v>
      </c>
      <c r="AB29" s="89"/>
      <c r="AC29" s="476"/>
    </row>
    <row r="30" spans="3:29" x14ac:dyDescent="0.2">
      <c r="C30" s="14"/>
      <c r="D30" s="689"/>
      <c r="E30" s="690"/>
      <c r="F30" s="560"/>
      <c r="G30" s="86" t="s">
        <v>203</v>
      </c>
      <c r="H30" s="87"/>
      <c r="I30" s="88"/>
      <c r="J30" s="543"/>
      <c r="K30" s="543"/>
      <c r="L30" s="543"/>
      <c r="M30" s="543"/>
      <c r="N30" s="543"/>
      <c r="O30" s="543"/>
      <c r="P30" s="572"/>
      <c r="Q30" s="89"/>
      <c r="R30" s="89"/>
      <c r="S30" s="89"/>
      <c r="T30" s="89"/>
      <c r="U30" s="89"/>
      <c r="V30" s="89"/>
      <c r="W30" s="89"/>
      <c r="X30" s="125"/>
      <c r="Y30" s="91">
        <v>12622.974</v>
      </c>
      <c r="Z30" s="89">
        <v>14241.588</v>
      </c>
      <c r="AA30" s="89">
        <v>18947.588</v>
      </c>
      <c r="AB30" s="89"/>
      <c r="AC30" s="476"/>
    </row>
    <row r="31" spans="3:29" x14ac:dyDescent="0.2">
      <c r="C31" s="14"/>
      <c r="D31" s="689"/>
      <c r="E31" s="690"/>
      <c r="F31" s="560"/>
      <c r="G31" s="86" t="s">
        <v>204</v>
      </c>
      <c r="H31" s="87"/>
      <c r="I31" s="88"/>
      <c r="J31" s="543"/>
      <c r="K31" s="543"/>
      <c r="L31" s="543"/>
      <c r="M31" s="543"/>
      <c r="N31" s="543"/>
      <c r="O31" s="543"/>
      <c r="P31" s="572"/>
      <c r="Q31" s="89"/>
      <c r="R31" s="89"/>
      <c r="S31" s="89"/>
      <c r="T31" s="89"/>
      <c r="U31" s="89"/>
      <c r="V31" s="89"/>
      <c r="W31" s="89"/>
      <c r="X31" s="125"/>
      <c r="Y31" s="91">
        <v>52832.237000000001</v>
      </c>
      <c r="Z31" s="89">
        <v>58523.087670000001</v>
      </c>
      <c r="AA31" s="89">
        <v>66874.929999999993</v>
      </c>
      <c r="AB31" s="89"/>
      <c r="AC31" s="476"/>
    </row>
    <row r="32" spans="3:29" x14ac:dyDescent="0.2">
      <c r="C32" s="14"/>
      <c r="D32" s="689"/>
      <c r="E32" s="690"/>
      <c r="F32" s="560"/>
      <c r="G32" s="86" t="s">
        <v>205</v>
      </c>
      <c r="H32" s="87"/>
      <c r="I32" s="88"/>
      <c r="J32" s="543"/>
      <c r="K32" s="543"/>
      <c r="L32" s="543"/>
      <c r="M32" s="543"/>
      <c r="N32" s="543"/>
      <c r="O32" s="543"/>
      <c r="P32" s="572"/>
      <c r="Q32" s="89"/>
      <c r="R32" s="89"/>
      <c r="S32" s="89"/>
      <c r="T32" s="89"/>
      <c r="U32" s="89"/>
      <c r="V32" s="89"/>
      <c r="W32" s="89"/>
      <c r="X32" s="125"/>
      <c r="Y32" s="91">
        <v>62546.879249999998</v>
      </c>
      <c r="Z32" s="89">
        <v>56944.245999999999</v>
      </c>
      <c r="AA32" s="89">
        <v>77149.817999999999</v>
      </c>
      <c r="AB32" s="89"/>
      <c r="AC32" s="476"/>
    </row>
    <row r="33" spans="3:30" x14ac:dyDescent="0.2">
      <c r="C33" s="14"/>
      <c r="D33" s="689"/>
      <c r="E33" s="690"/>
      <c r="F33" s="560"/>
      <c r="G33" s="86" t="s">
        <v>93</v>
      </c>
      <c r="H33" s="87"/>
      <c r="I33" s="88"/>
      <c r="J33" s="543"/>
      <c r="K33" s="543"/>
      <c r="L33" s="543"/>
      <c r="M33" s="543"/>
      <c r="N33" s="543"/>
      <c r="O33" s="543"/>
      <c r="P33" s="572"/>
      <c r="Q33" s="89"/>
      <c r="R33" s="89"/>
      <c r="S33" s="89"/>
      <c r="T33" s="89"/>
      <c r="U33" s="89"/>
      <c r="V33" s="89"/>
      <c r="W33" s="89"/>
      <c r="X33" s="125"/>
      <c r="Y33" s="91">
        <v>19749.494999999999</v>
      </c>
      <c r="Z33" s="89">
        <v>22633.384999999998</v>
      </c>
      <c r="AA33" s="89">
        <v>28217.511999999999</v>
      </c>
      <c r="AB33" s="89"/>
      <c r="AC33" s="476"/>
    </row>
    <row r="34" spans="3:30" x14ac:dyDescent="0.2">
      <c r="C34" s="14"/>
      <c r="D34" s="689"/>
      <c r="E34" s="690"/>
      <c r="F34" s="560"/>
      <c r="G34" s="86" t="s">
        <v>206</v>
      </c>
      <c r="H34" s="87"/>
      <c r="I34" s="88"/>
      <c r="J34" s="543"/>
      <c r="K34" s="543"/>
      <c r="L34" s="543"/>
      <c r="M34" s="543"/>
      <c r="N34" s="543"/>
      <c r="O34" s="543"/>
      <c r="P34" s="572"/>
      <c r="Q34" s="89"/>
      <c r="R34" s="89"/>
      <c r="S34" s="89"/>
      <c r="T34" s="89"/>
      <c r="U34" s="89"/>
      <c r="V34" s="89"/>
      <c r="W34" s="89"/>
      <c r="X34" s="125"/>
      <c r="Y34" s="91">
        <v>110718.079</v>
      </c>
      <c r="Z34" s="89">
        <v>114123.579</v>
      </c>
      <c r="AA34" s="89">
        <v>140992.872</v>
      </c>
      <c r="AB34" s="89"/>
      <c r="AC34" s="476"/>
    </row>
    <row r="35" spans="3:30" ht="15.75" thickBot="1" x14ac:dyDescent="0.25">
      <c r="C35" s="14"/>
      <c r="D35" s="691"/>
      <c r="E35" s="692"/>
      <c r="F35" s="561"/>
      <c r="G35" s="349" t="s">
        <v>207</v>
      </c>
      <c r="H35" s="350"/>
      <c r="I35" s="351"/>
      <c r="J35" s="543"/>
      <c r="K35" s="543"/>
      <c r="L35" s="543"/>
      <c r="M35" s="543"/>
      <c r="N35" s="543"/>
      <c r="O35" s="543"/>
      <c r="P35" s="573"/>
      <c r="Q35" s="322"/>
      <c r="R35" s="322"/>
      <c r="S35" s="322"/>
      <c r="T35" s="322"/>
      <c r="U35" s="322"/>
      <c r="V35" s="322"/>
      <c r="W35" s="322"/>
      <c r="X35" s="454"/>
      <c r="Y35" s="563">
        <v>12249.12</v>
      </c>
      <c r="Z35" s="322">
        <v>2421.3287999999998</v>
      </c>
      <c r="AA35" s="322">
        <v>3624</v>
      </c>
      <c r="AB35" s="322"/>
      <c r="AC35" s="595"/>
    </row>
    <row r="36" spans="3:30" ht="13.5" x14ac:dyDescent="0.25">
      <c r="C36" s="14"/>
      <c r="D36" s="9" t="s">
        <v>55</v>
      </c>
      <c r="E36" s="548"/>
      <c r="F36" s="549"/>
      <c r="G36" s="549"/>
      <c r="H36" s="550"/>
      <c r="I36" s="549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  <c r="U36" s="551"/>
      <c r="V36" s="551"/>
      <c r="W36" s="551"/>
      <c r="X36" s="103"/>
      <c r="Y36" s="103"/>
      <c r="Z36" s="103"/>
      <c r="AA36" s="103"/>
      <c r="AB36" s="103"/>
      <c r="AC36" s="105" t="s">
        <v>117</v>
      </c>
    </row>
    <row r="37" spans="3:30" s="610" customFormat="1" x14ac:dyDescent="0.25">
      <c r="D37" s="9" t="s">
        <v>257</v>
      </c>
      <c r="E37" s="540" t="s">
        <v>210</v>
      </c>
      <c r="F37" s="54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611"/>
      <c r="AD37" s="610" t="s">
        <v>20</v>
      </c>
    </row>
    <row r="38" spans="3:30" s="610" customFormat="1" x14ac:dyDescent="0.2">
      <c r="D38" s="540" t="s">
        <v>58</v>
      </c>
      <c r="E38" s="540" t="s">
        <v>208</v>
      </c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</row>
    <row r="39" spans="3:30" ht="13.5" customHeight="1" x14ac:dyDescent="0.2"/>
    <row r="40" spans="3:30" ht="13.5" customHeight="1" x14ac:dyDescent="0.2"/>
    <row r="42" spans="3:30" ht="15" customHeight="1" x14ac:dyDescent="0.2"/>
    <row r="48" spans="3:30" ht="15" customHeight="1" x14ac:dyDescent="0.2"/>
  </sheetData>
  <mergeCells count="27">
    <mergeCell ref="AC7:AC10"/>
    <mergeCell ref="P7:P10"/>
    <mergeCell ref="E12:I12"/>
    <mergeCell ref="Q7:Q10"/>
    <mergeCell ref="R7:R10"/>
    <mergeCell ref="S7:S10"/>
    <mergeCell ref="T7:T10"/>
    <mergeCell ref="V7:V10"/>
    <mergeCell ref="W7:W10"/>
    <mergeCell ref="X7:X10"/>
    <mergeCell ref="Y7:Y10"/>
    <mergeCell ref="N7:N10"/>
    <mergeCell ref="O7:O10"/>
    <mergeCell ref="U7:U10"/>
    <mergeCell ref="Z7:Z10"/>
    <mergeCell ref="AA7:AA10"/>
    <mergeCell ref="AB7:AB10"/>
    <mergeCell ref="G23:I23"/>
    <mergeCell ref="G24:I24"/>
    <mergeCell ref="D13:E35"/>
    <mergeCell ref="K7:K10"/>
    <mergeCell ref="M7:M10"/>
    <mergeCell ref="D7:I11"/>
    <mergeCell ref="J7:J10"/>
    <mergeCell ref="L7:L10"/>
    <mergeCell ref="G18:H18"/>
    <mergeCell ref="G20:I2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D1:Z38"/>
  <sheetViews>
    <sheetView showGridLines="0" topLeftCell="B3" zoomScale="90" zoomScaleNormal="90" workbookViewId="0">
      <selection activeCell="B3" sqref="B3"/>
    </sheetView>
  </sheetViews>
  <sheetFormatPr defaultColWidth="9.140625" defaultRowHeight="12.75" x14ac:dyDescent="0.2"/>
  <cols>
    <col min="1" max="1" width="0" style="1" hidden="1" customWidth="1"/>
    <col min="2" max="2" width="1.5703125" style="1" customWidth="1"/>
    <col min="3" max="3" width="0.42578125" style="1" customWidth="1"/>
    <col min="4" max="4" width="1.42578125" style="1" customWidth="1"/>
    <col min="5" max="5" width="2.85546875" style="1" customWidth="1"/>
    <col min="6" max="6" width="5.85546875" style="1" customWidth="1"/>
    <col min="7" max="7" width="4.42578125" style="1" customWidth="1"/>
    <col min="8" max="8" width="24.28515625" style="1" customWidth="1"/>
    <col min="9" max="9" width="1.7109375" style="1" customWidth="1"/>
    <col min="10" max="10" width="8.28515625" style="1" bestFit="1" customWidth="1"/>
    <col min="11" max="20" width="8.140625" style="1" customWidth="1"/>
    <col min="21" max="44" width="1.7109375" style="1" customWidth="1"/>
    <col min="45" max="45" width="18.28515625" style="1" customWidth="1"/>
    <col min="46" max="16384" width="9.140625" style="1"/>
  </cols>
  <sheetData>
    <row r="1" spans="4:26" hidden="1" x14ac:dyDescent="0.2"/>
    <row r="2" spans="4:26" hidden="1" x14ac:dyDescent="0.2"/>
    <row r="3" spans="4:26" ht="9" customHeight="1" x14ac:dyDescent="0.2"/>
    <row r="4" spans="4:26" s="2" customFormat="1" ht="15.75" x14ac:dyDescent="0.2">
      <c r="D4" s="3" t="s">
        <v>118</v>
      </c>
      <c r="E4" s="3"/>
      <c r="F4" s="3"/>
      <c r="G4" s="3"/>
      <c r="H4" s="4" t="s">
        <v>119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6" s="2" customFormat="1" ht="15.75" x14ac:dyDescent="0.2">
      <c r="D5" s="323" t="s">
        <v>267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Z5" s="6"/>
    </row>
    <row r="6" spans="4:26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4:26" ht="6" customHeight="1" x14ac:dyDescent="0.2">
      <c r="D7" s="640"/>
      <c r="E7" s="641"/>
      <c r="F7" s="641"/>
      <c r="G7" s="641"/>
      <c r="H7" s="641"/>
      <c r="I7" s="642"/>
      <c r="J7" s="632">
        <v>2012</v>
      </c>
      <c r="K7" s="632">
        <v>2013</v>
      </c>
      <c r="L7" s="632">
        <v>2014</v>
      </c>
      <c r="M7" s="632">
        <v>2015</v>
      </c>
      <c r="N7" s="632">
        <v>2016</v>
      </c>
      <c r="O7" s="632">
        <v>2017</v>
      </c>
      <c r="P7" s="632">
        <v>2018</v>
      </c>
      <c r="Q7" s="632">
        <v>2019</v>
      </c>
      <c r="R7" s="632">
        <v>2020</v>
      </c>
      <c r="S7" s="632">
        <v>2021</v>
      </c>
      <c r="T7" s="638">
        <v>2022</v>
      </c>
      <c r="U7" s="73"/>
    </row>
    <row r="8" spans="4:26" ht="6" customHeight="1" x14ac:dyDescent="0.2"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9"/>
      <c r="U8" s="73"/>
    </row>
    <row r="9" spans="4:26" ht="6" customHeight="1" x14ac:dyDescent="0.2"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9"/>
      <c r="U9" s="73"/>
    </row>
    <row r="10" spans="4:26" ht="6" customHeight="1" x14ac:dyDescent="0.2"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9"/>
      <c r="U10" s="73"/>
    </row>
    <row r="11" spans="4:26" ht="15" customHeight="1" thickBot="1" x14ac:dyDescent="0.25">
      <c r="D11" s="646"/>
      <c r="E11" s="647"/>
      <c r="F11" s="647"/>
      <c r="G11" s="647"/>
      <c r="H11" s="647"/>
      <c r="I11" s="648"/>
      <c r="J11" s="230"/>
      <c r="K11" s="230"/>
      <c r="L11" s="230"/>
      <c r="M11" s="230"/>
      <c r="N11" s="231"/>
      <c r="O11" s="231"/>
      <c r="P11" s="231"/>
      <c r="Q11" s="230"/>
      <c r="R11" s="230"/>
      <c r="S11" s="230"/>
      <c r="T11" s="491"/>
      <c r="U11" s="73"/>
    </row>
    <row r="12" spans="4:26" ht="14.25" thickTop="1" thickBot="1" x14ac:dyDescent="0.25">
      <c r="D12" s="324" t="s">
        <v>120</v>
      </c>
      <c r="E12" s="325"/>
      <c r="F12" s="325"/>
      <c r="G12" s="325"/>
      <c r="H12" s="325"/>
      <c r="I12" s="325"/>
      <c r="J12" s="400"/>
      <c r="K12" s="400"/>
      <c r="L12" s="400"/>
      <c r="M12" s="400"/>
      <c r="N12" s="459"/>
      <c r="O12" s="459"/>
      <c r="P12" s="459"/>
      <c r="Q12" s="400"/>
      <c r="R12" s="400"/>
      <c r="S12" s="400"/>
      <c r="T12" s="600"/>
      <c r="U12" s="73"/>
    </row>
    <row r="13" spans="4:26" x14ac:dyDescent="0.2">
      <c r="D13" s="237"/>
      <c r="E13" s="326" t="s">
        <v>121</v>
      </c>
      <c r="F13" s="116"/>
      <c r="G13" s="116"/>
      <c r="H13" s="117"/>
      <c r="I13" s="118"/>
      <c r="J13" s="406">
        <v>268433.18999999831</v>
      </c>
      <c r="K13" s="406">
        <v>269912.45699999778</v>
      </c>
      <c r="L13" s="406">
        <v>272641.52199999907</v>
      </c>
      <c r="M13" s="406">
        <v>274992.8189999985</v>
      </c>
      <c r="N13" s="407">
        <v>277733.97600000002</v>
      </c>
      <c r="O13" s="407">
        <v>286176.73699999996</v>
      </c>
      <c r="P13" s="407">
        <v>295087.25409999985</v>
      </c>
      <c r="Q13" s="406">
        <v>303799.21199999971</v>
      </c>
      <c r="R13" s="406">
        <v>312452.46770000074</v>
      </c>
      <c r="S13" s="406">
        <v>319026.54930000025</v>
      </c>
      <c r="T13" s="601">
        <v>329209.29280000104</v>
      </c>
      <c r="U13" s="73"/>
    </row>
    <row r="14" spans="4:26" x14ac:dyDescent="0.2">
      <c r="D14" s="274"/>
      <c r="E14" s="682" t="s">
        <v>48</v>
      </c>
      <c r="F14" s="86" t="s">
        <v>122</v>
      </c>
      <c r="G14" s="86"/>
      <c r="H14" s="87"/>
      <c r="I14" s="88"/>
      <c r="J14" s="408">
        <v>229787.50299999831</v>
      </c>
      <c r="K14" s="408">
        <v>229649.45899999782</v>
      </c>
      <c r="L14" s="408">
        <v>231920.14099999907</v>
      </c>
      <c r="M14" s="408">
        <v>235149.15399999853</v>
      </c>
      <c r="N14" s="409">
        <v>238449.13399999999</v>
      </c>
      <c r="O14" s="409">
        <v>246237.87899999999</v>
      </c>
      <c r="P14" s="409">
        <v>253506.63409999985</v>
      </c>
      <c r="Q14" s="408">
        <v>260970.80399999971</v>
      </c>
      <c r="R14" s="408">
        <v>269199.33970000071</v>
      </c>
      <c r="S14" s="408">
        <v>275716.22830000025</v>
      </c>
      <c r="T14" s="602">
        <v>285553.65380000102</v>
      </c>
      <c r="U14" s="73"/>
    </row>
    <row r="15" spans="4:26" ht="15" x14ac:dyDescent="0.2">
      <c r="D15" s="128"/>
      <c r="E15" s="699"/>
      <c r="F15" s="130" t="s">
        <v>7</v>
      </c>
      <c r="G15" s="130"/>
      <c r="H15" s="131"/>
      <c r="I15" s="132"/>
      <c r="J15" s="410">
        <v>38645.686999999976</v>
      </c>
      <c r="K15" s="410">
        <v>40262.997999999963</v>
      </c>
      <c r="L15" s="410">
        <v>40721.380999999987</v>
      </c>
      <c r="M15" s="410">
        <v>39843.664999999994</v>
      </c>
      <c r="N15" s="411">
        <v>39284.842000000011</v>
      </c>
      <c r="O15" s="411">
        <v>39938.858</v>
      </c>
      <c r="P15" s="411">
        <v>41580.619999999995</v>
      </c>
      <c r="Q15" s="410">
        <v>42828.407999999967</v>
      </c>
      <c r="R15" s="410">
        <v>43253.128000000004</v>
      </c>
      <c r="S15" s="410">
        <v>43310.320999999996</v>
      </c>
      <c r="T15" s="603">
        <v>43655.63900000001</v>
      </c>
      <c r="U15" s="73"/>
    </row>
    <row r="16" spans="4:26" ht="15" x14ac:dyDescent="0.2">
      <c r="D16" s="327"/>
      <c r="E16" s="328" t="s">
        <v>8</v>
      </c>
      <c r="F16" s="328"/>
      <c r="G16" s="328"/>
      <c r="H16" s="329"/>
      <c r="I16" s="330"/>
      <c r="J16" s="412">
        <v>851.76400000000001</v>
      </c>
      <c r="K16" s="412">
        <v>800.07600000000002</v>
      </c>
      <c r="L16" s="412">
        <v>796.40599999999995</v>
      </c>
      <c r="M16" s="412">
        <v>745.46900000000005</v>
      </c>
      <c r="N16" s="413">
        <v>745.54699999999991</v>
      </c>
      <c r="O16" s="413">
        <v>871.64399999999989</v>
      </c>
      <c r="P16" s="413">
        <v>982.76499999999999</v>
      </c>
      <c r="Q16" s="412">
        <v>988.98500000000001</v>
      </c>
      <c r="R16" s="412">
        <v>921.20100000000002</v>
      </c>
      <c r="S16" s="412">
        <v>916.3420000000001</v>
      </c>
      <c r="T16" s="604">
        <v>871.34900000000005</v>
      </c>
      <c r="U16" s="73"/>
    </row>
    <row r="17" spans="4:21" ht="15" x14ac:dyDescent="0.2">
      <c r="D17" s="114"/>
      <c r="E17" s="682" t="s">
        <v>48</v>
      </c>
      <c r="F17" s="115" t="s">
        <v>9</v>
      </c>
      <c r="G17" s="116"/>
      <c r="H17" s="117"/>
      <c r="I17" s="331"/>
      <c r="J17" s="414">
        <v>832.17399999999998</v>
      </c>
      <c r="K17" s="414">
        <v>785.40700000000004</v>
      </c>
      <c r="L17" s="414">
        <v>784.923</v>
      </c>
      <c r="M17" s="414">
        <v>734.07800000000009</v>
      </c>
      <c r="N17" s="415">
        <v>736.46499999999992</v>
      </c>
      <c r="O17" s="415">
        <v>864.55599999999993</v>
      </c>
      <c r="P17" s="415">
        <v>973.90899999999999</v>
      </c>
      <c r="Q17" s="414">
        <v>977.63700000000006</v>
      </c>
      <c r="R17" s="414">
        <v>909.03899999999999</v>
      </c>
      <c r="S17" s="414">
        <v>906.05500000000006</v>
      </c>
      <c r="T17" s="605">
        <v>862.7410000000001</v>
      </c>
      <c r="U17" s="73"/>
    </row>
    <row r="18" spans="4:21" ht="15" x14ac:dyDescent="0.2">
      <c r="D18" s="128"/>
      <c r="E18" s="699"/>
      <c r="F18" s="129" t="s">
        <v>10</v>
      </c>
      <c r="G18" s="130"/>
      <c r="H18" s="131"/>
      <c r="I18" s="332"/>
      <c r="J18" s="416">
        <v>19.59</v>
      </c>
      <c r="K18" s="416">
        <v>14.669</v>
      </c>
      <c r="L18" s="416">
        <v>11.483000000000001</v>
      </c>
      <c r="M18" s="416">
        <v>11.391</v>
      </c>
      <c r="N18" s="417">
        <v>9.0820000000000007</v>
      </c>
      <c r="O18" s="417">
        <v>7.0880000000000001</v>
      </c>
      <c r="P18" s="417">
        <v>8.8559999999999999</v>
      </c>
      <c r="Q18" s="416">
        <v>11.348000000000001</v>
      </c>
      <c r="R18" s="416">
        <v>12.162000000000001</v>
      </c>
      <c r="S18" s="416">
        <v>10.287000000000001</v>
      </c>
      <c r="T18" s="606">
        <v>8.6080000000000005</v>
      </c>
      <c r="U18" s="73"/>
    </row>
    <row r="19" spans="4:21" ht="15.75" thickBot="1" x14ac:dyDescent="0.25">
      <c r="D19" s="333"/>
      <c r="E19" s="97" t="s">
        <v>11</v>
      </c>
      <c r="F19" s="97"/>
      <c r="G19" s="97"/>
      <c r="H19" s="334"/>
      <c r="I19" s="335"/>
      <c r="J19" s="418">
        <v>91.44</v>
      </c>
      <c r="K19" s="418">
        <v>91.974999999999994</v>
      </c>
      <c r="L19" s="418">
        <v>94</v>
      </c>
      <c r="M19" s="418">
        <v>95.912999999999997</v>
      </c>
      <c r="N19" s="419">
        <v>96</v>
      </c>
      <c r="O19" s="419">
        <v>125</v>
      </c>
      <c r="P19" s="419">
        <v>129.40299999999999</v>
      </c>
      <c r="Q19" s="418">
        <v>126</v>
      </c>
      <c r="R19" s="418">
        <v>125</v>
      </c>
      <c r="S19" s="418">
        <v>123.057</v>
      </c>
      <c r="T19" s="607">
        <v>125.25</v>
      </c>
      <c r="U19" s="73"/>
    </row>
    <row r="20" spans="4:21" ht="13.5" x14ac:dyDescent="0.25">
      <c r="D20" s="103" t="s">
        <v>55</v>
      </c>
      <c r="E20" s="104"/>
      <c r="F20" s="104"/>
      <c r="G20" s="104"/>
      <c r="H20" s="104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5" t="s">
        <v>155</v>
      </c>
    </row>
    <row r="21" spans="4:21" s="609" customFormat="1" ht="13.5" x14ac:dyDescent="0.25">
      <c r="D21" s="608" t="s">
        <v>46</v>
      </c>
      <c r="E21" s="700" t="s">
        <v>123</v>
      </c>
      <c r="F21" s="700"/>
      <c r="G21" s="700"/>
      <c r="H21" s="700"/>
      <c r="I21" s="700"/>
      <c r="J21" s="700"/>
      <c r="K21" s="700"/>
      <c r="L21" s="700"/>
      <c r="M21" s="700"/>
      <c r="N21" s="700"/>
      <c r="O21" s="700"/>
      <c r="P21" s="700"/>
      <c r="Q21" s="700"/>
      <c r="R21" s="700"/>
      <c r="S21" s="700"/>
      <c r="T21" s="700"/>
    </row>
    <row r="22" spans="4:21" s="609" customFormat="1" ht="13.5" customHeight="1" x14ac:dyDescent="0.25">
      <c r="D22" s="608" t="s">
        <v>56</v>
      </c>
      <c r="E22" s="697" t="s">
        <v>124</v>
      </c>
      <c r="F22" s="698"/>
      <c r="G22" s="698"/>
      <c r="H22" s="698"/>
      <c r="I22" s="698"/>
      <c r="J22" s="698"/>
      <c r="K22" s="698"/>
      <c r="L22" s="698"/>
      <c r="M22" s="698"/>
      <c r="N22" s="698"/>
      <c r="O22" s="698"/>
      <c r="P22" s="698"/>
      <c r="Q22" s="698"/>
      <c r="R22" s="698"/>
      <c r="S22" s="698"/>
      <c r="T22" s="698"/>
    </row>
    <row r="23" spans="4:21" s="609" customFormat="1" ht="13.5" x14ac:dyDescent="0.25">
      <c r="D23" s="608" t="s">
        <v>58</v>
      </c>
      <c r="E23" s="337" t="s">
        <v>125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4:21" s="609" customFormat="1" ht="13.5" x14ac:dyDescent="0.25">
      <c r="D24" s="608" t="s">
        <v>98</v>
      </c>
      <c r="E24" s="337" t="s">
        <v>126</v>
      </c>
      <c r="F24" s="338"/>
      <c r="G24" s="338"/>
      <c r="H24" s="338"/>
      <c r="I24" s="338"/>
      <c r="J24"/>
      <c r="K24"/>
      <c r="L24"/>
      <c r="M24"/>
      <c r="N24"/>
      <c r="O24"/>
      <c r="P24"/>
      <c r="Q24"/>
      <c r="R24"/>
      <c r="S24"/>
      <c r="T24"/>
    </row>
    <row r="25" spans="4:21" x14ac:dyDescent="0.2"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</row>
    <row r="26" spans="4:21" x14ac:dyDescent="0.2"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</row>
    <row r="27" spans="4:21" x14ac:dyDescent="0.2"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</row>
    <row r="28" spans="4:21" ht="12.75" customHeight="1" x14ac:dyDescent="0.2">
      <c r="T28" s="278"/>
    </row>
    <row r="30" spans="4:21" ht="12.75" customHeight="1" x14ac:dyDescent="0.2"/>
    <row r="31" spans="4:21" ht="12.75" customHeight="1" x14ac:dyDescent="0.2">
      <c r="T31" s="278"/>
    </row>
    <row r="35" ht="12.75" customHeight="1" x14ac:dyDescent="0.2"/>
    <row r="38" ht="12.75" customHeight="1" x14ac:dyDescent="0.2"/>
  </sheetData>
  <mergeCells count="16">
    <mergeCell ref="Q7:Q10"/>
    <mergeCell ref="P7:P10"/>
    <mergeCell ref="O7:O10"/>
    <mergeCell ref="M7:M10"/>
    <mergeCell ref="L7:L10"/>
    <mergeCell ref="K7:K10"/>
    <mergeCell ref="S7:S10"/>
    <mergeCell ref="R7:R10"/>
    <mergeCell ref="E22:T22"/>
    <mergeCell ref="E17:E18"/>
    <mergeCell ref="E21:T21"/>
    <mergeCell ref="E14:E15"/>
    <mergeCell ref="D7:I11"/>
    <mergeCell ref="J7:J10"/>
    <mergeCell ref="T7:T10"/>
    <mergeCell ref="N7:N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6" priority="3" stopIfTrue="1">
      <formula>#REF!=" ?"</formula>
    </cfRule>
  </conditionalFormatting>
  <conditionalFormatting sqref="G6">
    <cfRule type="expression" dxfId="15" priority="1" stopIfTrue="1">
      <formula>U6=" "</formula>
    </cfRule>
  </conditionalFormatting>
  <printOptions horizontalCentered="1"/>
  <pageMargins left="0.6" right="0.45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0">
    <pageSetUpPr autoPageBreaks="0"/>
  </sheetPr>
  <dimension ref="C1:U5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18.140625" style="1" customWidth="1"/>
    <col min="9" max="9" width="1.7109375" style="1" customWidth="1"/>
    <col min="10" max="10" width="8.5703125" style="1" bestFit="1" customWidth="1"/>
    <col min="11" max="20" width="8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4" spans="3:21" s="2" customFormat="1" ht="15.75" x14ac:dyDescent="0.2">
      <c r="D4" s="464" t="s">
        <v>127</v>
      </c>
      <c r="E4" s="3"/>
      <c r="F4" s="3"/>
      <c r="G4" s="3"/>
      <c r="H4" s="4" t="s">
        <v>128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10" t="s">
        <v>267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1" s="6" customFormat="1" ht="21" customHeight="1" thickBot="1" x14ac:dyDescent="0.25">
      <c r="D6" s="68" t="s">
        <v>129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640"/>
      <c r="E7" s="641"/>
      <c r="F7" s="641"/>
      <c r="G7" s="641"/>
      <c r="H7" s="641"/>
      <c r="I7" s="642"/>
      <c r="J7" s="632">
        <v>2012</v>
      </c>
      <c r="K7" s="632">
        <v>2013</v>
      </c>
      <c r="L7" s="632">
        <v>2014</v>
      </c>
      <c r="M7" s="632">
        <v>2015</v>
      </c>
      <c r="N7" s="632">
        <v>2016</v>
      </c>
      <c r="O7" s="632">
        <v>2017</v>
      </c>
      <c r="P7" s="632">
        <v>2018</v>
      </c>
      <c r="Q7" s="632">
        <v>2019</v>
      </c>
      <c r="R7" s="632">
        <v>2020</v>
      </c>
      <c r="S7" s="632">
        <v>2021</v>
      </c>
      <c r="T7" s="638">
        <v>2022</v>
      </c>
      <c r="U7" s="73"/>
    </row>
    <row r="8" spans="3:21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9"/>
      <c r="U8" s="73"/>
    </row>
    <row r="9" spans="3:21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9"/>
      <c r="U9" s="73"/>
    </row>
    <row r="10" spans="3:21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9"/>
      <c r="U10" s="73"/>
    </row>
    <row r="11" spans="3:21" ht="15.75" thickBot="1" x14ac:dyDescent="0.25">
      <c r="C11" s="72"/>
      <c r="D11" s="643"/>
      <c r="E11" s="644"/>
      <c r="F11" s="644"/>
      <c r="G11" s="644"/>
      <c r="H11" s="644"/>
      <c r="I11" s="645"/>
      <c r="J11" s="75" t="s">
        <v>130</v>
      </c>
      <c r="K11" s="75" t="s">
        <v>130</v>
      </c>
      <c r="L11" s="75" t="s">
        <v>130</v>
      </c>
      <c r="M11" s="230" t="s">
        <v>130</v>
      </c>
      <c r="N11" s="231" t="s">
        <v>130</v>
      </c>
      <c r="O11" s="231" t="s">
        <v>130</v>
      </c>
      <c r="P11" s="231" t="s">
        <v>130</v>
      </c>
      <c r="Q11" s="230" t="s">
        <v>130</v>
      </c>
      <c r="R11" s="230" t="s">
        <v>130</v>
      </c>
      <c r="S11" s="230" t="s">
        <v>130</v>
      </c>
      <c r="T11" s="491" t="s">
        <v>130</v>
      </c>
      <c r="U11" s="73"/>
    </row>
    <row r="12" spans="3:21" ht="16.5" thickTop="1" thickBot="1" x14ac:dyDescent="0.25">
      <c r="C12" s="72"/>
      <c r="D12" s="324" t="s">
        <v>120</v>
      </c>
      <c r="E12" s="339"/>
      <c r="F12" s="339"/>
      <c r="G12" s="339"/>
      <c r="H12" s="339"/>
      <c r="I12" s="339"/>
      <c r="J12" s="428"/>
      <c r="K12" s="428"/>
      <c r="L12" s="431"/>
      <c r="M12" s="428"/>
      <c r="N12" s="456"/>
      <c r="O12" s="456"/>
      <c r="P12" s="456"/>
      <c r="Q12" s="428"/>
      <c r="R12" s="428"/>
      <c r="S12" s="428"/>
      <c r="T12" s="612"/>
      <c r="U12" s="73"/>
    </row>
    <row r="13" spans="3:21" ht="13.5" thickBot="1" x14ac:dyDescent="0.25">
      <c r="C13" s="72"/>
      <c r="D13" s="340" t="s">
        <v>131</v>
      </c>
      <c r="E13" s="341"/>
      <c r="F13" s="341"/>
      <c r="G13" s="341"/>
      <c r="H13" s="341"/>
      <c r="I13" s="341"/>
      <c r="J13" s="429"/>
      <c r="K13" s="429"/>
      <c r="L13" s="432"/>
      <c r="M13" s="429"/>
      <c r="N13" s="457"/>
      <c r="O13" s="457"/>
      <c r="P13" s="457"/>
      <c r="Q13" s="429"/>
      <c r="R13" s="429"/>
      <c r="S13" s="429"/>
      <c r="T13" s="613"/>
      <c r="U13" s="73"/>
    </row>
    <row r="14" spans="3:21" ht="15" x14ac:dyDescent="0.2">
      <c r="C14" s="81"/>
      <c r="D14" s="342"/>
      <c r="E14" s="343" t="s">
        <v>12</v>
      </c>
      <c r="F14" s="343"/>
      <c r="G14" s="343"/>
      <c r="H14" s="344"/>
      <c r="I14" s="345"/>
      <c r="J14" s="346">
        <v>25067</v>
      </c>
      <c r="K14" s="346">
        <v>25035</v>
      </c>
      <c r="L14" s="433">
        <v>25768</v>
      </c>
      <c r="M14" s="346">
        <v>26591</v>
      </c>
      <c r="N14" s="347">
        <v>27575</v>
      </c>
      <c r="O14" s="347">
        <v>29504</v>
      </c>
      <c r="P14" s="347">
        <v>31885</v>
      </c>
      <c r="Q14" s="346">
        <v>34125</v>
      </c>
      <c r="R14" s="346">
        <v>35611</v>
      </c>
      <c r="S14" s="346">
        <v>37839</v>
      </c>
      <c r="T14" s="614">
        <v>40353</v>
      </c>
      <c r="U14" s="73"/>
    </row>
    <row r="15" spans="3:21" ht="15.75" thickBot="1" x14ac:dyDescent="0.25">
      <c r="C15" s="81"/>
      <c r="D15" s="348"/>
      <c r="E15" s="349" t="s">
        <v>13</v>
      </c>
      <c r="F15" s="349"/>
      <c r="G15" s="349"/>
      <c r="H15" s="350"/>
      <c r="I15" s="351"/>
      <c r="J15" s="352">
        <v>25037</v>
      </c>
      <c r="K15" s="352">
        <v>25255</v>
      </c>
      <c r="L15" s="434">
        <v>25863</v>
      </c>
      <c r="M15" s="352">
        <v>26807</v>
      </c>
      <c r="N15" s="353">
        <v>28076</v>
      </c>
      <c r="O15" s="353" t="s">
        <v>105</v>
      </c>
      <c r="P15" s="353" t="s">
        <v>105</v>
      </c>
      <c r="Q15" s="352" t="s">
        <v>105</v>
      </c>
      <c r="R15" s="352" t="s">
        <v>105</v>
      </c>
      <c r="S15" s="352" t="s">
        <v>105</v>
      </c>
      <c r="T15" s="615" t="s">
        <v>105</v>
      </c>
      <c r="U15" s="73"/>
    </row>
    <row r="16" spans="3:21" x14ac:dyDescent="0.2">
      <c r="C16" s="81"/>
      <c r="D16" s="237"/>
      <c r="E16" s="326" t="s">
        <v>121</v>
      </c>
      <c r="F16" s="116"/>
      <c r="G16" s="116"/>
      <c r="H16" s="117"/>
      <c r="I16" s="118"/>
      <c r="J16" s="346">
        <v>24248.108190657742</v>
      </c>
      <c r="K16" s="346">
        <v>24628.197494913704</v>
      </c>
      <c r="L16" s="433">
        <v>25039.641679193752</v>
      </c>
      <c r="M16" s="346">
        <v>25475.558644800079</v>
      </c>
      <c r="N16" s="347">
        <v>25562.789158896503</v>
      </c>
      <c r="O16" s="347">
        <v>28343.606212944302</v>
      </c>
      <c r="P16" s="347">
        <v>31370.658287130285</v>
      </c>
      <c r="Q16" s="346">
        <v>35313.131442553182</v>
      </c>
      <c r="R16" s="346">
        <v>38259.377591882956</v>
      </c>
      <c r="S16" s="346">
        <v>40872.882004473802</v>
      </c>
      <c r="T16" s="614">
        <v>41640.331944531914</v>
      </c>
      <c r="U16" s="73"/>
    </row>
    <row r="17" spans="3:21" x14ac:dyDescent="0.2">
      <c r="C17" s="81"/>
      <c r="D17" s="274"/>
      <c r="E17" s="682" t="s">
        <v>48</v>
      </c>
      <c r="F17" s="86" t="s">
        <v>122</v>
      </c>
      <c r="G17" s="86"/>
      <c r="H17" s="87"/>
      <c r="I17" s="88"/>
      <c r="J17" s="300">
        <v>22600.393453874563</v>
      </c>
      <c r="K17" s="300">
        <v>22736.160423889331</v>
      </c>
      <c r="L17" s="303">
        <v>23105.298815983475</v>
      </c>
      <c r="M17" s="300">
        <v>23637.347321692072</v>
      </c>
      <c r="N17" s="301">
        <v>24814.030370938573</v>
      </c>
      <c r="O17" s="301">
        <v>26608.581841436888</v>
      </c>
      <c r="P17" s="301">
        <v>29476</v>
      </c>
      <c r="Q17" s="300">
        <v>33529.755754785801</v>
      </c>
      <c r="R17" s="300">
        <v>36857.887269735802</v>
      </c>
      <c r="S17" s="300">
        <v>39591.418094570479</v>
      </c>
      <c r="T17" s="590">
        <v>40174.665115771437</v>
      </c>
      <c r="U17" s="73"/>
    </row>
    <row r="18" spans="3:21" ht="15" x14ac:dyDescent="0.2">
      <c r="C18" s="81"/>
      <c r="D18" s="128"/>
      <c r="E18" s="701"/>
      <c r="F18" s="130" t="s">
        <v>7</v>
      </c>
      <c r="G18" s="130"/>
      <c r="H18" s="131"/>
      <c r="I18" s="132"/>
      <c r="J18" s="290">
        <v>34045.430593587327</v>
      </c>
      <c r="K18" s="290">
        <v>35419.874999124579</v>
      </c>
      <c r="L18" s="293">
        <v>36056.28842744798</v>
      </c>
      <c r="M18" s="290">
        <v>36324.305553551218</v>
      </c>
      <c r="N18" s="291">
        <v>36821.266196005054</v>
      </c>
      <c r="O18" s="291">
        <v>39040.686979288279</v>
      </c>
      <c r="P18" s="291">
        <v>42921.621923629071</v>
      </c>
      <c r="Q18" s="290">
        <v>46179.960465726399</v>
      </c>
      <c r="R18" s="290">
        <v>46981.989961512139</v>
      </c>
      <c r="S18" s="290">
        <v>49030.761876597491</v>
      </c>
      <c r="T18" s="588">
        <v>51227.329816811674</v>
      </c>
      <c r="U18" s="73"/>
    </row>
    <row r="19" spans="3:21" ht="15" x14ac:dyDescent="0.2">
      <c r="C19" s="81"/>
      <c r="D19" s="327"/>
      <c r="E19" s="328" t="s">
        <v>8</v>
      </c>
      <c r="F19" s="328"/>
      <c r="G19" s="328"/>
      <c r="H19" s="329"/>
      <c r="I19" s="330"/>
      <c r="J19" s="354">
        <v>28669.569661705984</v>
      </c>
      <c r="K19" s="354">
        <v>29100.919891776954</v>
      </c>
      <c r="L19" s="435">
        <v>29353.228486522687</v>
      </c>
      <c r="M19" s="354">
        <v>29717.322584842561</v>
      </c>
      <c r="N19" s="355">
        <v>29779.406484992447</v>
      </c>
      <c r="O19" s="355">
        <v>33228.463684715301</v>
      </c>
      <c r="P19" s="355">
        <v>36518.355778509278</v>
      </c>
      <c r="Q19" s="354">
        <v>38657.105770057176</v>
      </c>
      <c r="R19" s="354">
        <v>41919.293762526671</v>
      </c>
      <c r="S19" s="354">
        <v>42961.901506206203</v>
      </c>
      <c r="T19" s="616">
        <v>44319.402252522617</v>
      </c>
      <c r="U19" s="73"/>
    </row>
    <row r="20" spans="3:21" x14ac:dyDescent="0.2">
      <c r="C20" s="81"/>
      <c r="D20" s="274"/>
      <c r="E20" s="682" t="s">
        <v>48</v>
      </c>
      <c r="F20" s="115" t="s">
        <v>132</v>
      </c>
      <c r="G20" s="116"/>
      <c r="H20" s="117"/>
      <c r="I20" s="331"/>
      <c r="J20" s="356">
        <v>28614.727308631773</v>
      </c>
      <c r="K20" s="356">
        <v>29043.746745318029</v>
      </c>
      <c r="L20" s="436">
        <v>29271.619955078397</v>
      </c>
      <c r="M20" s="356">
        <v>29743.058185460759</v>
      </c>
      <c r="N20" s="357">
        <v>29675.808762127188</v>
      </c>
      <c r="O20" s="357">
        <v>33200.394190775383</v>
      </c>
      <c r="P20" s="357">
        <v>36472.475696736896</v>
      </c>
      <c r="Q20" s="356">
        <v>38636.778272508098</v>
      </c>
      <c r="R20" s="356">
        <v>41934.996921657556</v>
      </c>
      <c r="S20" s="356">
        <v>43023.194324112039</v>
      </c>
      <c r="T20" s="617">
        <v>44360.439382541605</v>
      </c>
      <c r="U20" s="73"/>
    </row>
    <row r="21" spans="3:21" ht="15" x14ac:dyDescent="0.2">
      <c r="C21" s="81"/>
      <c r="D21" s="128"/>
      <c r="E21" s="701"/>
      <c r="F21" s="129" t="s">
        <v>10</v>
      </c>
      <c r="G21" s="130"/>
      <c r="H21" s="131"/>
      <c r="I21" s="332"/>
      <c r="J21" s="359">
        <v>30999.247064828993</v>
      </c>
      <c r="K21" s="359">
        <v>32162.082168745881</v>
      </c>
      <c r="L21" s="358">
        <v>34916.260268803155</v>
      </c>
      <c r="M21" s="358">
        <v>28058.825681093262</v>
      </c>
      <c r="N21" s="359">
        <v>38180.209939073618</v>
      </c>
      <c r="O21" s="359">
        <v>36652.229119638832</v>
      </c>
      <c r="P21" s="359">
        <v>41563.86442336646</v>
      </c>
      <c r="Q21" s="358">
        <v>40408.331864645756</v>
      </c>
      <c r="R21" s="358">
        <v>40745.573644685624</v>
      </c>
      <c r="S21" s="358">
        <v>37563.37286542885</v>
      </c>
      <c r="T21" s="618">
        <v>40206.435873605944</v>
      </c>
      <c r="U21" s="73"/>
    </row>
    <row r="22" spans="3:21" ht="15.75" thickBot="1" x14ac:dyDescent="0.25">
      <c r="C22" s="81"/>
      <c r="D22" s="360"/>
      <c r="E22" s="97" t="s">
        <v>11</v>
      </c>
      <c r="F22" s="97"/>
      <c r="G22" s="97"/>
      <c r="H22" s="334"/>
      <c r="I22" s="335"/>
      <c r="J22" s="362">
        <v>27082.294400699913</v>
      </c>
      <c r="K22" s="362">
        <v>28993.385883845247</v>
      </c>
      <c r="L22" s="361">
        <v>30353.723404255317</v>
      </c>
      <c r="M22" s="361">
        <v>31181.423095235616</v>
      </c>
      <c r="N22" s="362">
        <v>31886.324652777777</v>
      </c>
      <c r="O22" s="362">
        <v>34136.19</v>
      </c>
      <c r="P22" s="362">
        <v>38268.369615336072</v>
      </c>
      <c r="Q22" s="361">
        <v>39501.363756613755</v>
      </c>
      <c r="R22" s="361">
        <v>40954.100666666665</v>
      </c>
      <c r="S22" s="361">
        <v>43718.496983782585</v>
      </c>
      <c r="T22" s="619">
        <v>42660.705256154361</v>
      </c>
      <c r="U22" s="73"/>
    </row>
    <row r="23" spans="3:21" ht="13.5" thickBot="1" x14ac:dyDescent="0.25">
      <c r="C23" s="81"/>
      <c r="D23" s="145" t="s">
        <v>170</v>
      </c>
      <c r="E23" s="215"/>
      <c r="F23" s="215"/>
      <c r="G23" s="215"/>
      <c r="H23" s="215"/>
      <c r="I23" s="215"/>
      <c r="J23" s="430"/>
      <c r="K23" s="430"/>
      <c r="L23" s="437"/>
      <c r="M23" s="455"/>
      <c r="N23" s="458"/>
      <c r="O23" s="458"/>
      <c r="P23" s="458"/>
      <c r="Q23" s="455"/>
      <c r="R23" s="455"/>
      <c r="S23" s="455"/>
      <c r="T23" s="363"/>
      <c r="U23" s="73"/>
    </row>
    <row r="24" spans="3:21" x14ac:dyDescent="0.2">
      <c r="C24" s="81"/>
      <c r="D24" s="342"/>
      <c r="E24" s="343" t="s">
        <v>133</v>
      </c>
      <c r="F24" s="343"/>
      <c r="G24" s="343"/>
      <c r="H24" s="344"/>
      <c r="I24" s="345"/>
      <c r="J24" s="347">
        <v>25604.698672114402</v>
      </c>
      <c r="K24" s="347">
        <v>25211.480362537764</v>
      </c>
      <c r="L24" s="346">
        <v>25845.536609829487</v>
      </c>
      <c r="M24" s="346">
        <v>26591.000000000004</v>
      </c>
      <c r="N24" s="347">
        <v>27383.316782522343</v>
      </c>
      <c r="O24" s="347">
        <v>28616.876818622699</v>
      </c>
      <c r="P24" s="347">
        <v>30280.151946818616</v>
      </c>
      <c r="Q24" s="346">
        <v>31509.695290858723</v>
      </c>
      <c r="R24" s="346">
        <v>31852.415026833631</v>
      </c>
      <c r="S24" s="346">
        <v>32874.891398783664</v>
      </c>
      <c r="T24" s="614">
        <v>30993.087557603689</v>
      </c>
      <c r="U24" s="73"/>
    </row>
    <row r="25" spans="3:21" ht="13.5" thickBot="1" x14ac:dyDescent="0.25">
      <c r="C25" s="81"/>
      <c r="D25" s="348"/>
      <c r="E25" s="349" t="s">
        <v>134</v>
      </c>
      <c r="F25" s="349"/>
      <c r="G25" s="349"/>
      <c r="H25" s="350"/>
      <c r="I25" s="351"/>
      <c r="J25" s="353">
        <v>25574.05515832482</v>
      </c>
      <c r="K25" s="353">
        <v>25433.031218529708</v>
      </c>
      <c r="L25" s="352">
        <v>25940.822467402206</v>
      </c>
      <c r="M25" s="352">
        <v>26807</v>
      </c>
      <c r="N25" s="353">
        <v>27880.834160873885</v>
      </c>
      <c r="O25" s="353" t="s">
        <v>105</v>
      </c>
      <c r="P25" s="353" t="s">
        <v>105</v>
      </c>
      <c r="Q25" s="352" t="s">
        <v>105</v>
      </c>
      <c r="R25" s="352" t="s">
        <v>105</v>
      </c>
      <c r="S25" s="352" t="s">
        <v>105</v>
      </c>
      <c r="T25" s="615" t="s">
        <v>105</v>
      </c>
      <c r="U25" s="73"/>
    </row>
    <row r="26" spans="3:21" x14ac:dyDescent="0.2">
      <c r="C26" s="81"/>
      <c r="D26" s="237"/>
      <c r="E26" s="326" t="s">
        <v>121</v>
      </c>
      <c r="F26" s="116"/>
      <c r="G26" s="116"/>
      <c r="H26" s="117"/>
      <c r="I26" s="118"/>
      <c r="J26" s="347">
        <v>24768.241257055914</v>
      </c>
      <c r="K26" s="347">
        <v>24801.810166076237</v>
      </c>
      <c r="L26" s="346">
        <v>25114.986639111085</v>
      </c>
      <c r="M26" s="346">
        <v>25475.558644800079</v>
      </c>
      <c r="N26" s="347">
        <v>25385.093504365941</v>
      </c>
      <c r="O26" s="347">
        <v>27491.373630401846</v>
      </c>
      <c r="P26" s="347">
        <v>29791.698278376338</v>
      </c>
      <c r="Q26" s="346">
        <v>32606.769568377826</v>
      </c>
      <c r="R26" s="346">
        <v>34221.26797127277</v>
      </c>
      <c r="S26" s="346">
        <v>35510.757605972023</v>
      </c>
      <c r="T26" s="614">
        <v>31981.821769993792</v>
      </c>
      <c r="U26" s="73"/>
    </row>
    <row r="27" spans="3:21" x14ac:dyDescent="0.2">
      <c r="C27" s="81"/>
      <c r="D27" s="274"/>
      <c r="E27" s="682" t="s">
        <v>48</v>
      </c>
      <c r="F27" s="86" t="s">
        <v>122</v>
      </c>
      <c r="G27" s="86"/>
      <c r="H27" s="87"/>
      <c r="I27" s="88"/>
      <c r="J27" s="301">
        <v>23085.182281792197</v>
      </c>
      <c r="K27" s="301">
        <v>22896.435472194695</v>
      </c>
      <c r="L27" s="300">
        <v>23174.823285840997</v>
      </c>
      <c r="M27" s="300">
        <v>23637.347321692072</v>
      </c>
      <c r="N27" s="301">
        <v>24641.539593782098</v>
      </c>
      <c r="O27" s="301">
        <v>25808.517789948484</v>
      </c>
      <c r="P27" s="301">
        <v>27992.402659069325</v>
      </c>
      <c r="Q27" s="300">
        <v>30960.069949017361</v>
      </c>
      <c r="R27" s="300">
        <v>32967.698810139358</v>
      </c>
      <c r="S27" s="300">
        <v>34397.409291546901</v>
      </c>
      <c r="T27" s="590">
        <v>30856.117600438891</v>
      </c>
      <c r="U27" s="73"/>
    </row>
    <row r="28" spans="3:21" ht="15" x14ac:dyDescent="0.2">
      <c r="C28" s="81"/>
      <c r="D28" s="128"/>
      <c r="E28" s="701"/>
      <c r="F28" s="130" t="s">
        <v>7</v>
      </c>
      <c r="G28" s="130"/>
      <c r="H28" s="131"/>
      <c r="I28" s="132"/>
      <c r="J28" s="291">
        <v>34775.720728894099</v>
      </c>
      <c r="K28" s="291">
        <v>35669.561932653152</v>
      </c>
      <c r="L28" s="290">
        <v>36164.782775775311</v>
      </c>
      <c r="M28" s="290">
        <v>36324.305553551218</v>
      </c>
      <c r="N28" s="291">
        <v>36565.309032775622</v>
      </c>
      <c r="O28" s="291">
        <v>37866.815692811142</v>
      </c>
      <c r="P28" s="291">
        <v>40761.274381414129</v>
      </c>
      <c r="Q28" s="290">
        <v>42640.77605330231</v>
      </c>
      <c r="R28" s="290">
        <v>42023.246834984027</v>
      </c>
      <c r="S28" s="290">
        <v>42598.403020501733</v>
      </c>
      <c r="T28" s="588">
        <v>39345.107386184085</v>
      </c>
      <c r="U28" s="73"/>
    </row>
    <row r="29" spans="3:21" ht="15" x14ac:dyDescent="0.2">
      <c r="C29" s="81"/>
      <c r="D29" s="327"/>
      <c r="E29" s="328" t="s">
        <v>8</v>
      </c>
      <c r="F29" s="328"/>
      <c r="G29" s="328"/>
      <c r="H29" s="329"/>
      <c r="I29" s="330"/>
      <c r="J29" s="355">
        <v>29284.545108994877</v>
      </c>
      <c r="K29" s="355">
        <v>29306.062328073465</v>
      </c>
      <c r="L29" s="354">
        <v>29441.55314596057</v>
      </c>
      <c r="M29" s="354">
        <v>29717.322584842561</v>
      </c>
      <c r="N29" s="355">
        <v>29572.399687182173</v>
      </c>
      <c r="O29" s="355">
        <v>32229.353719413484</v>
      </c>
      <c r="P29" s="355">
        <v>34680.299884624197</v>
      </c>
      <c r="Q29" s="354">
        <v>35694.465161640976</v>
      </c>
      <c r="R29" s="354">
        <v>37494.896030882534</v>
      </c>
      <c r="S29" s="354">
        <v>37325.71807663441</v>
      </c>
      <c r="T29" s="616">
        <v>34039.479456622597</v>
      </c>
      <c r="U29" s="73"/>
    </row>
    <row r="30" spans="3:21" x14ac:dyDescent="0.2">
      <c r="C30" s="81"/>
      <c r="D30" s="274"/>
      <c r="E30" s="682" t="s">
        <v>48</v>
      </c>
      <c r="F30" s="115" t="s">
        <v>132</v>
      </c>
      <c r="G30" s="116"/>
      <c r="H30" s="117"/>
      <c r="I30" s="331"/>
      <c r="J30" s="357">
        <v>29228.526362238783</v>
      </c>
      <c r="K30" s="357">
        <v>29248.486148356522</v>
      </c>
      <c r="L30" s="356">
        <v>29359.699052235101</v>
      </c>
      <c r="M30" s="356">
        <v>29743.058185460755</v>
      </c>
      <c r="N30" s="357">
        <v>29469.52210737556</v>
      </c>
      <c r="O30" s="357">
        <v>32202.128216076999</v>
      </c>
      <c r="P30" s="357">
        <v>34636.729056730197</v>
      </c>
      <c r="Q30" s="356">
        <v>35675.695542482084</v>
      </c>
      <c r="R30" s="356">
        <v>37508.941790391371</v>
      </c>
      <c r="S30" s="356">
        <v>37378.969873251124</v>
      </c>
      <c r="T30" s="617">
        <v>34070.997989663294</v>
      </c>
      <c r="U30" s="73"/>
    </row>
    <row r="31" spans="3:21" ht="15" x14ac:dyDescent="0.2">
      <c r="C31" s="81"/>
      <c r="D31" s="128"/>
      <c r="E31" s="701"/>
      <c r="F31" s="129" t="s">
        <v>10</v>
      </c>
      <c r="G31" s="130"/>
      <c r="H31" s="131"/>
      <c r="I31" s="332"/>
      <c r="J31" s="359">
        <v>31664.195163257398</v>
      </c>
      <c r="K31" s="359">
        <v>32388.803795313073</v>
      </c>
      <c r="L31" s="358">
        <v>35021.324241527735</v>
      </c>
      <c r="M31" s="358">
        <v>28058.825681093258</v>
      </c>
      <c r="N31" s="359">
        <v>37914.806295008559</v>
      </c>
      <c r="O31" s="359">
        <v>35550.173733888296</v>
      </c>
      <c r="P31" s="359">
        <v>39471.856052579737</v>
      </c>
      <c r="Q31" s="358">
        <v>37311.479099395896</v>
      </c>
      <c r="R31" s="358">
        <v>36445.056927268</v>
      </c>
      <c r="S31" s="358">
        <v>32635.423862231841</v>
      </c>
      <c r="T31" s="618">
        <v>30880.519104152034</v>
      </c>
      <c r="U31" s="73"/>
    </row>
    <row r="32" spans="3:21" ht="15.75" thickBot="1" x14ac:dyDescent="0.25">
      <c r="C32" s="81"/>
      <c r="D32" s="360"/>
      <c r="E32" s="97" t="s">
        <v>11</v>
      </c>
      <c r="F32" s="97"/>
      <c r="G32" s="97"/>
      <c r="H32" s="334"/>
      <c r="I32" s="335"/>
      <c r="J32" s="362">
        <v>27663.22206404485</v>
      </c>
      <c r="K32" s="362">
        <v>29197.770275775678</v>
      </c>
      <c r="L32" s="361">
        <v>30445.058579995304</v>
      </c>
      <c r="M32" s="361">
        <v>31181.423095235619</v>
      </c>
      <c r="N32" s="362">
        <v>31664.671949133837</v>
      </c>
      <c r="O32" s="362">
        <v>33109.786614936958</v>
      </c>
      <c r="P32" s="362">
        <v>36342.231353595511</v>
      </c>
      <c r="Q32" s="361">
        <v>36474.020089209378</v>
      </c>
      <c r="R32" s="361">
        <v>36631.574836016691</v>
      </c>
      <c r="S32" s="361">
        <v>37983.055589732918</v>
      </c>
      <c r="T32" s="619">
        <v>32765.518629918864</v>
      </c>
      <c r="U32" s="73"/>
    </row>
    <row r="33" spans="3:21" ht="13.5" thickBot="1" x14ac:dyDescent="0.25">
      <c r="C33" s="81"/>
      <c r="D33" s="145" t="s">
        <v>79</v>
      </c>
      <c r="E33" s="215"/>
      <c r="F33" s="215"/>
      <c r="G33" s="215"/>
      <c r="H33" s="215"/>
      <c r="I33" s="215"/>
      <c r="J33" s="219"/>
      <c r="K33" s="219"/>
      <c r="L33" s="438"/>
      <c r="M33" s="401"/>
      <c r="N33" s="405"/>
      <c r="O33" s="405"/>
      <c r="P33" s="405"/>
      <c r="Q33" s="401"/>
      <c r="R33" s="401"/>
      <c r="S33" s="401"/>
      <c r="T33" s="216"/>
      <c r="U33" s="73"/>
    </row>
    <row r="34" spans="3:21" x14ac:dyDescent="0.2">
      <c r="C34" s="81"/>
      <c r="D34" s="262"/>
      <c r="E34" s="243" t="s">
        <v>167</v>
      </c>
      <c r="F34" s="243"/>
      <c r="G34" s="243"/>
      <c r="H34" s="244"/>
      <c r="I34" s="245"/>
      <c r="J34" s="313">
        <v>97.9</v>
      </c>
      <c r="K34" s="313">
        <v>99.3</v>
      </c>
      <c r="L34" s="312">
        <v>99.7</v>
      </c>
      <c r="M34" s="312">
        <v>100</v>
      </c>
      <c r="N34" s="312">
        <v>100.7</v>
      </c>
      <c r="O34" s="313">
        <v>103.1</v>
      </c>
      <c r="P34" s="312">
        <v>105.3</v>
      </c>
      <c r="Q34" s="312">
        <v>108.3</v>
      </c>
      <c r="R34" s="312">
        <v>111.8</v>
      </c>
      <c r="S34" s="312">
        <v>115.1</v>
      </c>
      <c r="T34" s="501">
        <v>130.19999999999999</v>
      </c>
      <c r="U34" s="73"/>
    </row>
    <row r="35" spans="3:21" ht="13.5" thickBot="1" x14ac:dyDescent="0.25">
      <c r="C35" s="81"/>
      <c r="D35" s="316"/>
      <c r="E35" s="86" t="s">
        <v>80</v>
      </c>
      <c r="F35" s="86"/>
      <c r="G35" s="86"/>
      <c r="H35" s="87"/>
      <c r="I35" s="88"/>
      <c r="J35" s="318">
        <v>3.3000000000000002E-2</v>
      </c>
      <c r="K35" s="318">
        <v>1.4E-2</v>
      </c>
      <c r="L35" s="317">
        <v>4.0000000000000001E-3</v>
      </c>
      <c r="M35" s="317">
        <v>3.0000000000000001E-3</v>
      </c>
      <c r="N35" s="317">
        <v>7.0000000000000001E-3</v>
      </c>
      <c r="O35" s="318">
        <v>2.5000000000000001E-2</v>
      </c>
      <c r="P35" s="317">
        <v>2.1000000000000001E-2</v>
      </c>
      <c r="Q35" s="317">
        <v>2.8000000000000001E-2</v>
      </c>
      <c r="R35" s="317">
        <v>3.2000000000000001E-2</v>
      </c>
      <c r="S35" s="317">
        <v>3.7999999999999999E-2</v>
      </c>
      <c r="T35" s="502">
        <v>0.15100000000000002</v>
      </c>
      <c r="U35" s="73"/>
    </row>
    <row r="36" spans="3:21" ht="13.5" x14ac:dyDescent="0.25">
      <c r="D36" s="103" t="s">
        <v>55</v>
      </c>
      <c r="E36" s="104"/>
      <c r="F36" s="104"/>
      <c r="G36" s="104"/>
      <c r="H36" s="104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5" t="s">
        <v>156</v>
      </c>
      <c r="U36" s="1" t="s">
        <v>19</v>
      </c>
    </row>
    <row r="37" spans="3:21" x14ac:dyDescent="0.2">
      <c r="D37" s="629" t="s">
        <v>46</v>
      </c>
      <c r="E37" s="704" t="s">
        <v>123</v>
      </c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</row>
    <row r="38" spans="3:21" ht="13.5" customHeight="1" x14ac:dyDescent="0.2">
      <c r="D38" s="629" t="s">
        <v>56</v>
      </c>
      <c r="E38" s="705" t="s">
        <v>135</v>
      </c>
      <c r="F38" s="698"/>
      <c r="G38" s="698"/>
      <c r="H38" s="698"/>
      <c r="I38" s="698"/>
      <c r="J38" s="698"/>
      <c r="K38" s="698"/>
      <c r="L38" s="698"/>
      <c r="M38" s="698"/>
      <c r="N38" s="698"/>
      <c r="O38" s="698"/>
      <c r="P38" s="698"/>
      <c r="Q38" s="698"/>
      <c r="R38" s="698"/>
      <c r="S38" s="698"/>
      <c r="T38" s="698"/>
    </row>
    <row r="39" spans="3:21" ht="13.5" customHeight="1" x14ac:dyDescent="0.25">
      <c r="D39" s="629" t="s">
        <v>58</v>
      </c>
      <c r="E39" s="337" t="s">
        <v>125</v>
      </c>
      <c r="F39" s="364"/>
      <c r="G39" s="364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3:21" ht="13.5" x14ac:dyDescent="0.25">
      <c r="D40" s="629" t="s">
        <v>98</v>
      </c>
      <c r="E40" s="337" t="s">
        <v>126</v>
      </c>
      <c r="F40" s="364"/>
      <c r="G40" s="364"/>
      <c r="H40" s="364"/>
      <c r="I40" s="364"/>
      <c r="J40"/>
      <c r="K40"/>
      <c r="L40"/>
      <c r="M40"/>
      <c r="N40"/>
      <c r="O40"/>
      <c r="P40"/>
      <c r="Q40"/>
      <c r="R40"/>
      <c r="S40"/>
      <c r="T40"/>
    </row>
    <row r="41" spans="3:21" ht="24.75" customHeight="1" x14ac:dyDescent="0.25">
      <c r="D41" s="629" t="s">
        <v>130</v>
      </c>
      <c r="E41" s="702" t="s">
        <v>136</v>
      </c>
      <c r="F41" s="703"/>
      <c r="G41" s="703"/>
      <c r="H41" s="703"/>
      <c r="I41" s="703"/>
      <c r="J41" s="703"/>
      <c r="K41" s="703"/>
      <c r="L41" s="703"/>
      <c r="M41" s="703"/>
      <c r="N41" s="703"/>
      <c r="O41" s="703"/>
      <c r="P41" s="703"/>
      <c r="Q41" s="703"/>
      <c r="R41" s="703"/>
      <c r="S41" s="703"/>
      <c r="T41" s="703"/>
    </row>
    <row r="42" spans="3:21" x14ac:dyDescent="0.2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3:21" x14ac:dyDescent="0.2"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3:21" x14ac:dyDescent="0.2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7" spans="3:21" x14ac:dyDescent="0.2"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54" spans="10:20" x14ac:dyDescent="0.2"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6" spans="10:20" x14ac:dyDescent="0.2">
      <c r="J56" s="12"/>
      <c r="K56" s="12"/>
      <c r="L56" s="12"/>
      <c r="M56" s="12"/>
      <c r="N56" s="12"/>
      <c r="O56" s="12"/>
      <c r="P56" s="12"/>
      <c r="Q56" s="12"/>
      <c r="R56" s="12"/>
      <c r="S56" s="12"/>
    </row>
  </sheetData>
  <mergeCells count="19">
    <mergeCell ref="E41:T41"/>
    <mergeCell ref="T7:T10"/>
    <mergeCell ref="E17:E18"/>
    <mergeCell ref="E20:E21"/>
    <mergeCell ref="E37:T37"/>
    <mergeCell ref="E38:T38"/>
    <mergeCell ref="K7:K10"/>
    <mergeCell ref="E30:E31"/>
    <mergeCell ref="N7:N10"/>
    <mergeCell ref="O7:O10"/>
    <mergeCell ref="R7:R10"/>
    <mergeCell ref="S7:S10"/>
    <mergeCell ref="Q7:Q10"/>
    <mergeCell ref="P7:P10"/>
    <mergeCell ref="E27:E28"/>
    <mergeCell ref="M7:M10"/>
    <mergeCell ref="D7:I11"/>
    <mergeCell ref="J7:J10"/>
    <mergeCell ref="L7:L10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3" priority="3" stopIfTrue="1">
      <formula>#REF!=" ?"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2">
    <pageSetUpPr autoPageBreaks="0"/>
  </sheetPr>
  <dimension ref="C1:AS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21" width="8.710937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137</v>
      </c>
      <c r="E4" s="3"/>
      <c r="F4" s="3"/>
      <c r="G4" s="3"/>
      <c r="H4" s="4" t="s">
        <v>265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">
      <c r="D6" s="366"/>
      <c r="E6" s="367"/>
      <c r="F6" s="367"/>
      <c r="G6" s="367"/>
      <c r="H6" s="367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9"/>
      <c r="U6" s="369"/>
    </row>
    <row r="7" spans="4:21" s="6" customFormat="1" ht="13.5" customHeight="1" x14ac:dyDescent="0.2">
      <c r="D7" s="366"/>
      <c r="E7" s="367"/>
      <c r="F7" s="367"/>
      <c r="G7" s="367"/>
      <c r="H7" s="367"/>
      <c r="I7" s="368"/>
      <c r="J7" s="368"/>
      <c r="K7" s="368"/>
      <c r="L7" s="368"/>
      <c r="M7" s="368"/>
      <c r="N7" s="368"/>
      <c r="O7" s="368"/>
      <c r="P7" s="369"/>
      <c r="Q7" s="369"/>
      <c r="R7" s="369"/>
      <c r="S7" s="369"/>
      <c r="T7" s="369"/>
      <c r="U7" s="369"/>
    </row>
    <row r="8" spans="4:21" s="6" customFormat="1" ht="13.5" customHeight="1" x14ac:dyDescent="0.2">
      <c r="D8" s="366"/>
      <c r="E8" s="367"/>
      <c r="F8" s="367"/>
      <c r="G8" s="367"/>
      <c r="H8" s="367"/>
      <c r="I8" s="368"/>
      <c r="J8" s="368"/>
      <c r="K8" s="368"/>
      <c r="L8" s="368"/>
      <c r="M8" s="368"/>
      <c r="N8" s="368"/>
      <c r="O8" s="368"/>
      <c r="P8" s="369"/>
      <c r="Q8" s="369"/>
      <c r="R8" s="369"/>
      <c r="S8" s="369"/>
      <c r="T8" s="369"/>
      <c r="U8" s="369"/>
    </row>
    <row r="9" spans="4:21" s="6" customFormat="1" ht="13.5" customHeight="1" x14ac:dyDescent="0.2">
      <c r="D9" s="366"/>
      <c r="E9" s="367"/>
      <c r="F9" s="367"/>
      <c r="G9" s="367"/>
      <c r="H9" s="367"/>
      <c r="I9" s="368"/>
      <c r="J9" s="368"/>
      <c r="K9" s="368"/>
      <c r="L9" s="368"/>
      <c r="M9" s="368"/>
      <c r="N9" s="368"/>
      <c r="O9" s="368"/>
      <c r="P9" s="369"/>
      <c r="Q9" s="369"/>
      <c r="R9" s="369"/>
      <c r="S9" s="369"/>
      <c r="T9" s="369"/>
      <c r="U9" s="369"/>
    </row>
    <row r="10" spans="4:21" ht="13.5" customHeight="1" x14ac:dyDescent="0.2">
      <c r="D10" s="16"/>
      <c r="E10" s="16"/>
      <c r="F10" s="16"/>
      <c r="G10" s="16"/>
      <c r="H10" s="16"/>
      <c r="I10" s="16"/>
      <c r="J10" s="370"/>
      <c r="K10" s="371" t="s">
        <v>159</v>
      </c>
      <c r="L10" s="371" t="s">
        <v>160</v>
      </c>
      <c r="M10" s="371" t="s">
        <v>161</v>
      </c>
      <c r="N10" s="371" t="s">
        <v>162</v>
      </c>
      <c r="O10" s="371" t="s">
        <v>163</v>
      </c>
      <c r="P10" s="371" t="s">
        <v>169</v>
      </c>
      <c r="Q10" s="371" t="s">
        <v>172</v>
      </c>
      <c r="R10" s="371" t="s">
        <v>173</v>
      </c>
      <c r="S10" s="371" t="s">
        <v>252</v>
      </c>
      <c r="T10" s="371" t="s">
        <v>259</v>
      </c>
      <c r="U10" s="371" t="s">
        <v>268</v>
      </c>
    </row>
    <row r="11" spans="4:21" ht="13.5" customHeight="1" x14ac:dyDescent="0.2">
      <c r="D11" s="16"/>
      <c r="E11" s="16"/>
      <c r="F11" s="16"/>
      <c r="G11" s="16"/>
      <c r="H11" s="16"/>
      <c r="I11" s="16"/>
      <c r="J11" s="370" t="s">
        <v>138</v>
      </c>
      <c r="K11" s="372">
        <v>5011</v>
      </c>
      <c r="L11" s="372">
        <v>5085</v>
      </c>
      <c r="M11" s="372">
        <v>5158</v>
      </c>
      <c r="N11" s="372">
        <v>5209</v>
      </c>
      <c r="O11" s="372">
        <v>5209</v>
      </c>
      <c r="P11" s="372">
        <v>5269</v>
      </c>
      <c r="Q11" s="372">
        <v>5287</v>
      </c>
      <c r="R11" s="372">
        <v>5304</v>
      </c>
      <c r="S11" s="372">
        <v>5317</v>
      </c>
      <c r="T11" s="372">
        <v>5349</v>
      </c>
      <c r="U11" s="372">
        <v>5374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70" t="s">
        <v>139</v>
      </c>
      <c r="K12" s="372">
        <v>4095</v>
      </c>
      <c r="L12" s="372">
        <v>4095</v>
      </c>
      <c r="M12" s="372">
        <v>4106</v>
      </c>
      <c r="N12" s="372">
        <v>4115</v>
      </c>
      <c r="O12" s="372">
        <v>4140</v>
      </c>
      <c r="P12" s="372">
        <v>4155</v>
      </c>
      <c r="Q12" s="372">
        <v>4172</v>
      </c>
      <c r="R12" s="372">
        <v>4192</v>
      </c>
      <c r="S12" s="372">
        <v>4214</v>
      </c>
      <c r="T12" s="372">
        <v>4238</v>
      </c>
      <c r="U12" s="372">
        <v>4261</v>
      </c>
    </row>
    <row r="13" spans="4:21" ht="13.5" customHeight="1" x14ac:dyDescent="0.2">
      <c r="D13" s="16"/>
      <c r="E13" s="16"/>
      <c r="F13" s="16"/>
      <c r="G13" s="16"/>
      <c r="H13" s="16"/>
      <c r="I13" s="16"/>
      <c r="J13" s="370" t="s">
        <v>140</v>
      </c>
      <c r="K13" s="372">
        <v>1347</v>
      </c>
      <c r="L13" s="372">
        <v>1331</v>
      </c>
      <c r="M13" s="372">
        <v>1310</v>
      </c>
      <c r="N13" s="372">
        <v>1304</v>
      </c>
      <c r="O13" s="372">
        <v>1307</v>
      </c>
      <c r="P13" s="372">
        <v>1308</v>
      </c>
      <c r="Q13" s="372">
        <v>1290</v>
      </c>
      <c r="R13" s="372">
        <v>1284</v>
      </c>
      <c r="S13" s="372">
        <v>1280</v>
      </c>
      <c r="T13" s="372">
        <v>1285</v>
      </c>
      <c r="U13" s="372">
        <v>1294</v>
      </c>
    </row>
    <row r="14" spans="4:21" ht="13.5" customHeight="1" x14ac:dyDescent="0.2">
      <c r="D14" s="16"/>
      <c r="E14" s="16"/>
      <c r="F14" s="16"/>
      <c r="G14" s="16"/>
      <c r="H14" s="16"/>
      <c r="I14" s="16"/>
      <c r="J14" s="370" t="s">
        <v>141</v>
      </c>
      <c r="K14" s="372">
        <v>18</v>
      </c>
      <c r="L14" s="372">
        <v>18</v>
      </c>
      <c r="M14" s="372">
        <v>18</v>
      </c>
      <c r="N14" s="372">
        <v>18</v>
      </c>
      <c r="O14" s="372">
        <v>18</v>
      </c>
      <c r="P14" s="372">
        <v>18</v>
      </c>
      <c r="Q14" s="372">
        <v>18</v>
      </c>
      <c r="R14" s="372">
        <v>18</v>
      </c>
      <c r="S14" s="372">
        <v>18</v>
      </c>
      <c r="T14" s="372">
        <v>18</v>
      </c>
      <c r="U14" s="372">
        <v>18</v>
      </c>
    </row>
    <row r="15" spans="4:21" ht="13.5" customHeight="1" x14ac:dyDescent="0.2">
      <c r="D15" s="17"/>
      <c r="E15" s="18"/>
      <c r="F15" s="18"/>
      <c r="G15" s="18"/>
      <c r="H15" s="18"/>
      <c r="I15" s="18"/>
      <c r="J15" s="370" t="s">
        <v>142</v>
      </c>
      <c r="K15" s="372">
        <v>178</v>
      </c>
      <c r="L15" s="372">
        <v>174</v>
      </c>
      <c r="M15" s="372">
        <v>174</v>
      </c>
      <c r="N15" s="372">
        <v>171</v>
      </c>
      <c r="O15" s="372">
        <v>168</v>
      </c>
      <c r="P15" s="372">
        <v>166</v>
      </c>
      <c r="Q15" s="372">
        <v>166</v>
      </c>
      <c r="R15" s="372">
        <v>160</v>
      </c>
      <c r="S15" s="372">
        <v>156</v>
      </c>
      <c r="T15" s="372">
        <v>151</v>
      </c>
      <c r="U15" s="372">
        <v>150</v>
      </c>
    </row>
    <row r="16" spans="4:21" ht="13.5" customHeight="1" x14ac:dyDescent="0.2">
      <c r="D16" s="17"/>
      <c r="E16" s="17"/>
      <c r="F16" s="17"/>
      <c r="G16" s="17"/>
      <c r="H16" s="17"/>
      <c r="I16" s="17"/>
      <c r="J16" s="370" t="s">
        <v>143</v>
      </c>
      <c r="K16" s="372">
        <v>70</v>
      </c>
      <c r="L16" s="372">
        <v>69</v>
      </c>
      <c r="M16" s="372">
        <v>69</v>
      </c>
      <c r="N16" s="372">
        <v>67</v>
      </c>
      <c r="O16" s="372">
        <v>63</v>
      </c>
      <c r="P16" s="372">
        <v>62</v>
      </c>
      <c r="Q16" s="372">
        <v>62</v>
      </c>
      <c r="R16" s="372">
        <v>58</v>
      </c>
      <c r="S16" s="372">
        <v>57</v>
      </c>
      <c r="T16" s="372">
        <v>58</v>
      </c>
      <c r="U16" s="372">
        <v>54</v>
      </c>
    </row>
    <row r="17" spans="3:45" ht="13.5" customHeight="1" x14ac:dyDescent="0.2">
      <c r="C17" s="14"/>
      <c r="D17" s="19"/>
      <c r="E17" s="20"/>
      <c r="F17" s="20"/>
      <c r="G17" s="20"/>
      <c r="H17" s="21"/>
      <c r="I17" s="20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">
      <c r="C18" s="14"/>
      <c r="D18" s="23"/>
      <c r="E18" s="24"/>
      <c r="F18" s="24"/>
      <c r="G18" s="24"/>
      <c r="H18" s="25"/>
      <c r="I18" s="2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">
      <c r="C19" s="14"/>
      <c r="D19" s="23"/>
      <c r="E19" s="27"/>
      <c r="F19" s="24"/>
      <c r="G19" s="24"/>
      <c r="H19" s="25"/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">
      <c r="C20" s="14"/>
      <c r="D20" s="23"/>
      <c r="E20" s="28"/>
      <c r="F20" s="24"/>
      <c r="G20" s="24"/>
      <c r="H20" s="25"/>
      <c r="I20" s="2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">
      <c r="C21" s="14"/>
      <c r="D21" s="23"/>
      <c r="E21" s="29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">
      <c r="C30" s="14"/>
      <c r="D30" s="23"/>
      <c r="E30" s="28"/>
      <c r="F30" s="24"/>
      <c r="G30" s="24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45" ht="13.5" customHeight="1" x14ac:dyDescent="0.2">
      <c r="C31" s="14"/>
      <c r="D31" s="23"/>
      <c r="E31" s="29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">
      <c r="C32" s="14"/>
      <c r="D32" s="19"/>
      <c r="E32" s="20"/>
      <c r="F32" s="20"/>
      <c r="G32" s="20"/>
      <c r="H32" s="21"/>
      <c r="I32" s="20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3:21" ht="13.5" customHeight="1" x14ac:dyDescent="0.2">
      <c r="C33" s="14"/>
      <c r="D33" s="23"/>
      <c r="E33" s="28"/>
      <c r="F33" s="24"/>
      <c r="G33" s="24"/>
      <c r="H33" s="25"/>
      <c r="I33" s="2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3:21" ht="13.5" customHeight="1" x14ac:dyDescent="0.2">
      <c r="C34" s="14"/>
      <c r="D34" s="23"/>
      <c r="E34" s="29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ht="13.5" customHeight="1" x14ac:dyDescent="0.2">
      <c r="C35" s="14"/>
      <c r="D35" s="19"/>
      <c r="E35" s="20"/>
      <c r="F35" s="20"/>
      <c r="G35" s="20"/>
      <c r="H35" s="21"/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3:21" ht="13.5" customHeight="1" x14ac:dyDescent="0.2">
      <c r="C36" s="14"/>
      <c r="D36" s="17"/>
      <c r="E36" s="17"/>
      <c r="F36" s="17"/>
      <c r="G36" s="17"/>
      <c r="H36" s="17"/>
      <c r="I36" s="1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3:21" ht="6.75" customHeight="1" x14ac:dyDescent="0.2">
      <c r="C37" s="14"/>
      <c r="D37" s="23"/>
      <c r="E37" s="24"/>
      <c r="F37" s="24"/>
      <c r="G37" s="24"/>
      <c r="H37" s="25"/>
      <c r="I37" s="24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3:21" ht="7.5" customHeight="1" x14ac:dyDescent="0.2">
      <c r="C38" s="14"/>
      <c r="D38" s="23"/>
      <c r="E38" s="24"/>
      <c r="F38" s="24"/>
      <c r="G38" s="24"/>
      <c r="H38" s="25"/>
      <c r="I38" s="2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3:21" ht="13.5" x14ac:dyDescent="0.25">
      <c r="D39" s="9"/>
      <c r="E39" s="13"/>
      <c r="F39" s="13"/>
      <c r="G39" s="13"/>
      <c r="H39" s="13"/>
      <c r="I39" s="9"/>
      <c r="J39" s="9"/>
      <c r="K39" s="9"/>
      <c r="L39" s="9"/>
      <c r="M39" s="9"/>
      <c r="N39" s="9"/>
      <c r="O39" s="9"/>
      <c r="P39" s="8"/>
      <c r="Q39" s="8"/>
      <c r="R39" s="8"/>
      <c r="S39" s="8"/>
      <c r="T39" s="8"/>
      <c r="U39" s="8" t="s">
        <v>155</v>
      </c>
    </row>
    <row r="40" spans="3:21" x14ac:dyDescent="0.2">
      <c r="J40" s="11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3:21" x14ac:dyDescent="0.2">
      <c r="J41" s="11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3:21" x14ac:dyDescent="0.2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</sheetData>
  <phoneticPr fontId="0" type="noConversion"/>
  <conditionalFormatting sqref="D6:D9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0" priority="3" stopIfTrue="1">
      <formula>#REF!=" ?"</formula>
    </cfRule>
  </conditionalFormatting>
  <conditionalFormatting sqref="G6:G9">
    <cfRule type="expression" dxfId="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3">
    <pageSetUpPr autoPageBreaks="0"/>
  </sheetPr>
  <dimension ref="D1:AR4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4" width="1.140625" style="1" customWidth="1"/>
    <col min="5" max="5" width="2.140625" style="1" customWidth="1"/>
    <col min="6" max="6" width="5.140625" style="1" customWidth="1"/>
    <col min="7" max="20" width="8.7109375" style="1" customWidth="1"/>
    <col min="21" max="43" width="1.7109375" style="1" customWidth="1"/>
    <col min="44" max="16384" width="9.140625" style="1"/>
  </cols>
  <sheetData>
    <row r="1" spans="4:20" hidden="1" x14ac:dyDescent="0.2"/>
    <row r="2" spans="4:20" hidden="1" x14ac:dyDescent="0.2"/>
    <row r="4" spans="4:20" s="2" customFormat="1" ht="15.75" x14ac:dyDescent="0.2">
      <c r="D4" s="3" t="s">
        <v>144</v>
      </c>
      <c r="E4" s="3"/>
      <c r="F4" s="3"/>
      <c r="G4" s="4" t="s">
        <v>266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0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4:20" s="2" customFormat="1" ht="15.6" customHeight="1" x14ac:dyDescent="0.2">
      <c r="D6" s="10"/>
      <c r="E6" s="3"/>
      <c r="F6" s="3"/>
      <c r="G6" s="4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4:20" s="2" customFormat="1" ht="15.6" customHeight="1" x14ac:dyDescent="0.2">
      <c r="D7" s="10"/>
      <c r="E7" s="3"/>
      <c r="F7" s="3"/>
      <c r="G7" s="4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4:20" s="2" customFormat="1" ht="15.6" customHeight="1" x14ac:dyDescent="0.2">
      <c r="D8" s="10"/>
      <c r="E8" s="3"/>
      <c r="F8" s="3"/>
      <c r="G8" s="4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4:20" s="2" customFormat="1" ht="15.6" customHeight="1" x14ac:dyDescent="0.2">
      <c r="D9" s="10"/>
      <c r="E9" s="3"/>
      <c r="F9" s="3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4:20" s="6" customFormat="1" ht="15.6" customHeight="1" x14ac:dyDescent="0.2">
      <c r="D10" s="35"/>
      <c r="E10" s="36"/>
      <c r="F10" s="36"/>
      <c r="G10" s="36"/>
      <c r="H10" s="37"/>
      <c r="I10" s="373"/>
      <c r="J10" s="375" t="s">
        <v>159</v>
      </c>
      <c r="K10" s="375" t="s">
        <v>160</v>
      </c>
      <c r="L10" s="375" t="s">
        <v>161</v>
      </c>
      <c r="M10" s="375" t="s">
        <v>162</v>
      </c>
      <c r="N10" s="375" t="s">
        <v>163</v>
      </c>
      <c r="O10" s="375" t="s">
        <v>169</v>
      </c>
      <c r="P10" s="375" t="s">
        <v>172</v>
      </c>
      <c r="Q10" s="375" t="s">
        <v>173</v>
      </c>
      <c r="R10" s="375" t="s">
        <v>252</v>
      </c>
      <c r="S10" s="375" t="s">
        <v>259</v>
      </c>
      <c r="T10" s="375" t="s">
        <v>268</v>
      </c>
    </row>
    <row r="11" spans="4:20" ht="15.6" customHeight="1" x14ac:dyDescent="0.2">
      <c r="D11" s="16"/>
      <c r="E11" s="16"/>
      <c r="F11" s="16"/>
      <c r="G11" s="16"/>
      <c r="H11" s="16"/>
      <c r="I11" s="373" t="s">
        <v>138</v>
      </c>
      <c r="J11" s="374">
        <v>354340</v>
      </c>
      <c r="K11" s="374">
        <v>363568</v>
      </c>
      <c r="L11" s="374">
        <v>367603</v>
      </c>
      <c r="M11" s="374">
        <v>367361</v>
      </c>
      <c r="N11" s="374">
        <v>362653</v>
      </c>
      <c r="O11" s="374">
        <v>362756</v>
      </c>
      <c r="P11" s="374">
        <v>363776</v>
      </c>
      <c r="Q11" s="374">
        <v>364909</v>
      </c>
      <c r="R11" s="374">
        <v>357598</v>
      </c>
      <c r="S11" s="374">
        <v>360490</v>
      </c>
      <c r="T11" s="374">
        <v>369205</v>
      </c>
    </row>
    <row r="12" spans="4:20" ht="15.6" customHeight="1" x14ac:dyDescent="0.2">
      <c r="D12" s="16"/>
      <c r="E12" s="16"/>
      <c r="F12" s="16"/>
      <c r="G12" s="16"/>
      <c r="H12" s="16"/>
      <c r="I12" s="373" t="s">
        <v>139</v>
      </c>
      <c r="J12" s="374">
        <v>807950</v>
      </c>
      <c r="K12" s="374">
        <v>827654</v>
      </c>
      <c r="L12" s="374">
        <v>854137</v>
      </c>
      <c r="M12" s="374">
        <v>880251</v>
      </c>
      <c r="N12" s="374">
        <v>906188</v>
      </c>
      <c r="O12" s="374">
        <v>926108</v>
      </c>
      <c r="P12" s="374">
        <v>940928</v>
      </c>
      <c r="Q12" s="374">
        <v>952946</v>
      </c>
      <c r="R12" s="374">
        <v>962348</v>
      </c>
      <c r="S12" s="374">
        <v>964571</v>
      </c>
      <c r="T12" s="374">
        <v>1007778</v>
      </c>
    </row>
    <row r="13" spans="4:20" ht="15.6" customHeight="1" x14ac:dyDescent="0.2">
      <c r="D13" s="16"/>
      <c r="E13" s="16"/>
      <c r="F13" s="16"/>
      <c r="G13" s="16"/>
      <c r="H13" s="16"/>
      <c r="I13" s="373" t="s">
        <v>140</v>
      </c>
      <c r="J13" s="374">
        <v>470754</v>
      </c>
      <c r="K13" s="374">
        <v>448792</v>
      </c>
      <c r="L13" s="374">
        <v>435542</v>
      </c>
      <c r="M13" s="374">
        <v>427107</v>
      </c>
      <c r="N13" s="374">
        <v>424849</v>
      </c>
      <c r="O13" s="374">
        <v>421535</v>
      </c>
      <c r="P13" s="374">
        <v>420814</v>
      </c>
      <c r="Q13" s="374">
        <v>423838</v>
      </c>
      <c r="R13" s="374">
        <v>432906</v>
      </c>
      <c r="S13" s="374">
        <v>446254</v>
      </c>
      <c r="T13" s="374">
        <v>463200</v>
      </c>
    </row>
    <row r="14" spans="4:20" ht="15.6" customHeight="1" x14ac:dyDescent="0.2">
      <c r="D14" s="16"/>
      <c r="E14" s="16"/>
      <c r="F14" s="16"/>
      <c r="G14" s="16"/>
      <c r="H14" s="16"/>
      <c r="I14" s="373" t="s">
        <v>141</v>
      </c>
      <c r="J14" s="374">
        <v>3655</v>
      </c>
      <c r="K14" s="374">
        <v>3690</v>
      </c>
      <c r="L14" s="374">
        <v>3752</v>
      </c>
      <c r="M14" s="374">
        <v>3733</v>
      </c>
      <c r="N14" s="374">
        <v>3795</v>
      </c>
      <c r="O14" s="374">
        <v>3781</v>
      </c>
      <c r="P14" s="374">
        <v>3813</v>
      </c>
      <c r="Q14" s="374">
        <v>3836</v>
      </c>
      <c r="R14" s="374">
        <v>3902</v>
      </c>
      <c r="S14" s="374">
        <v>3880</v>
      </c>
      <c r="T14" s="374">
        <v>3837</v>
      </c>
    </row>
    <row r="15" spans="4:20" ht="15.6" customHeight="1" x14ac:dyDescent="0.2">
      <c r="D15" s="16"/>
      <c r="E15" s="16"/>
      <c r="F15" s="16"/>
      <c r="G15" s="16"/>
      <c r="H15" s="16"/>
      <c r="I15" s="373" t="s">
        <v>142</v>
      </c>
      <c r="J15" s="374">
        <v>28980</v>
      </c>
      <c r="K15" s="374">
        <v>28332</v>
      </c>
      <c r="L15" s="374">
        <v>26964</v>
      </c>
      <c r="M15" s="374">
        <v>24786</v>
      </c>
      <c r="N15" s="374">
        <v>22002</v>
      </c>
      <c r="O15" s="374">
        <v>19883</v>
      </c>
      <c r="P15" s="374">
        <v>18416</v>
      </c>
      <c r="Q15" s="374">
        <v>17954</v>
      </c>
      <c r="R15" s="374">
        <v>18458</v>
      </c>
      <c r="S15" s="374">
        <v>20096</v>
      </c>
      <c r="T15" s="374">
        <v>20639</v>
      </c>
    </row>
    <row r="16" spans="4:20" ht="15.6" customHeight="1" x14ac:dyDescent="0.2">
      <c r="D16" s="17"/>
      <c r="E16" s="18"/>
      <c r="F16" s="18"/>
      <c r="G16" s="18"/>
      <c r="H16" s="18"/>
      <c r="I16" s="373" t="s">
        <v>145</v>
      </c>
      <c r="J16" s="374">
        <v>380891</v>
      </c>
      <c r="K16" s="374">
        <v>367768</v>
      </c>
      <c r="L16" s="374">
        <v>346799</v>
      </c>
      <c r="M16" s="374">
        <v>326423</v>
      </c>
      <c r="N16" s="374">
        <v>311045</v>
      </c>
      <c r="O16" s="374">
        <v>298663</v>
      </c>
      <c r="P16" s="374">
        <v>289649</v>
      </c>
      <c r="Q16" s="374">
        <v>288577</v>
      </c>
      <c r="R16" s="374">
        <v>298986</v>
      </c>
      <c r="S16" s="374">
        <v>303633</v>
      </c>
      <c r="T16" s="374">
        <v>304518</v>
      </c>
    </row>
    <row r="17" spans="4:44" ht="15.6" customHeight="1" x14ac:dyDescent="0.2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4:44" ht="15.6" customHeight="1" x14ac:dyDescent="0.2">
      <c r="D18" s="19"/>
      <c r="E18" s="20"/>
      <c r="F18" s="20"/>
      <c r="G18" s="21"/>
      <c r="H18" s="2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44" ht="15.6" customHeight="1" x14ac:dyDescent="0.2">
      <c r="D19" s="23"/>
      <c r="E19" s="24"/>
      <c r="F19" s="24"/>
      <c r="G19" s="25"/>
      <c r="H19" s="2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4:44" ht="15.6" customHeight="1" x14ac:dyDescent="0.2">
      <c r="D20" s="23"/>
      <c r="E20" s="27"/>
      <c r="F20" s="24"/>
      <c r="G20" s="25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44" ht="15.6" customHeight="1" x14ac:dyDescent="0.2">
      <c r="D21" s="23"/>
      <c r="E21" s="28"/>
      <c r="F21" s="24"/>
      <c r="G21" s="25"/>
      <c r="H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4:44" ht="15.6" customHeight="1" x14ac:dyDescent="0.2">
      <c r="D22" s="23"/>
      <c r="E22" s="29"/>
      <c r="F22" s="24"/>
      <c r="G22" s="25"/>
      <c r="H22" s="2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AR22" s="11"/>
    </row>
    <row r="23" spans="4:44" ht="15.6" customHeight="1" x14ac:dyDescent="0.2">
      <c r="D23" s="19"/>
      <c r="E23" s="20"/>
      <c r="F23" s="20"/>
      <c r="G23" s="21"/>
      <c r="H23" s="2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R23" s="11"/>
    </row>
    <row r="24" spans="4:44" ht="15.6" customHeight="1" x14ac:dyDescent="0.2">
      <c r="D24" s="23"/>
      <c r="E24" s="28"/>
      <c r="F24" s="24"/>
      <c r="G24" s="25"/>
      <c r="H24" s="2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AR24" s="11"/>
    </row>
    <row r="25" spans="4:44" ht="15.6" customHeight="1" x14ac:dyDescent="0.2">
      <c r="D25" s="23"/>
      <c r="E25" s="29"/>
      <c r="F25" s="24"/>
      <c r="G25" s="25"/>
      <c r="H25" s="2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4:44" ht="15.6" customHeight="1" x14ac:dyDescent="0.2">
      <c r="D26" s="19"/>
      <c r="E26" s="20"/>
      <c r="F26" s="20"/>
      <c r="G26" s="21"/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4:44" ht="15.6" customHeight="1" x14ac:dyDescent="0.2">
      <c r="D27" s="17"/>
      <c r="E27" s="17"/>
      <c r="F27" s="17"/>
      <c r="G27" s="17"/>
      <c r="H27" s="1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4:44" ht="15.6" customHeight="1" x14ac:dyDescent="0.2">
      <c r="D28" s="19"/>
      <c r="E28" s="20"/>
      <c r="F28" s="20"/>
      <c r="G28" s="21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4:44" ht="15.6" customHeight="1" x14ac:dyDescent="0.2">
      <c r="D29" s="23"/>
      <c r="E29" s="24"/>
      <c r="F29" s="24"/>
      <c r="G29" s="25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4:44" ht="15.6" customHeight="1" x14ac:dyDescent="0.2">
      <c r="D30" s="23"/>
      <c r="E30" s="27"/>
      <c r="F30" s="24"/>
      <c r="G30" s="25"/>
      <c r="H30" s="2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4:44" ht="15.6" customHeight="1" x14ac:dyDescent="0.2">
      <c r="D31" s="23"/>
      <c r="E31" s="28"/>
      <c r="F31" s="24"/>
      <c r="G31" s="25"/>
      <c r="H31" s="2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4:44" ht="15.6" customHeight="1" x14ac:dyDescent="0.2">
      <c r="D32" s="23"/>
      <c r="E32" s="29"/>
      <c r="F32" s="24"/>
      <c r="G32" s="25"/>
      <c r="H32" s="2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4:20" ht="15.6" customHeight="1" x14ac:dyDescent="0.2">
      <c r="D33" s="19"/>
      <c r="E33" s="20"/>
      <c r="F33" s="20"/>
      <c r="G33" s="21"/>
      <c r="H33" s="20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4:20" ht="15.6" customHeight="1" x14ac:dyDescent="0.2">
      <c r="D34" s="23"/>
      <c r="E34" s="28"/>
      <c r="F34" s="24"/>
      <c r="G34" s="25"/>
      <c r="H34" s="2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4:20" ht="15.6" customHeight="1" x14ac:dyDescent="0.2">
      <c r="D35" s="23"/>
      <c r="E35" s="29"/>
      <c r="F35" s="24"/>
      <c r="G35" s="25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4:20" ht="15.6" customHeight="1" x14ac:dyDescent="0.2">
      <c r="D36" s="19"/>
      <c r="E36" s="20"/>
      <c r="F36" s="20"/>
      <c r="G36" s="21"/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4:20" ht="15.6" customHeight="1" x14ac:dyDescent="0.2">
      <c r="D37" s="17"/>
      <c r="E37" s="17"/>
      <c r="F37" s="17"/>
      <c r="G37" s="17"/>
      <c r="H37" s="1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4:20" ht="15.6" customHeight="1" x14ac:dyDescent="0.2">
      <c r="D38" s="23"/>
      <c r="E38" s="24"/>
      <c r="F38" s="24"/>
      <c r="G38" s="25"/>
      <c r="H38" s="2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4:20" ht="15.6" customHeight="1" x14ac:dyDescent="0.2">
      <c r="D39" s="23"/>
      <c r="E39" s="24"/>
      <c r="F39" s="24"/>
      <c r="G39" s="25"/>
      <c r="H39" s="2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4:20" ht="13.5" x14ac:dyDescent="0.25">
      <c r="D40" s="9" t="s">
        <v>55</v>
      </c>
      <c r="E40" s="13"/>
      <c r="F40" s="13"/>
      <c r="G40" s="13"/>
      <c r="H40" s="9"/>
      <c r="I40" s="9"/>
      <c r="J40" s="9"/>
      <c r="K40" s="9"/>
      <c r="L40" s="9"/>
      <c r="M40" s="9"/>
      <c r="N40" s="9"/>
      <c r="O40" s="8"/>
      <c r="P40" s="8"/>
      <c r="Q40" s="8"/>
      <c r="R40" s="8"/>
      <c r="S40" s="8"/>
      <c r="T40" s="8" t="s">
        <v>155</v>
      </c>
    </row>
    <row r="41" spans="4:20" ht="12.75" customHeight="1" x14ac:dyDescent="0.2">
      <c r="D41" s="106"/>
      <c r="E41" s="336" t="s">
        <v>255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4:20" x14ac:dyDescent="0.2">
      <c r="I42" s="11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4:20" x14ac:dyDescent="0.2">
      <c r="I43" s="11"/>
      <c r="J43" s="15"/>
      <c r="K43" s="15"/>
      <c r="L43" s="15"/>
      <c r="M43" s="15"/>
      <c r="N43" s="15"/>
      <c r="O43" s="15"/>
      <c r="P43" s="15"/>
      <c r="Q43" s="15"/>
      <c r="R43" s="15"/>
      <c r="S43" s="15"/>
    </row>
  </sheetData>
  <phoneticPr fontId="0" type="noConversion"/>
  <conditionalFormatting sqref="D10">
    <cfRule type="cellIs" dxfId="8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4">
    <tabColor rgb="FFFF0000"/>
    <pageSetUpPr autoPageBreaks="0"/>
  </sheetPr>
  <dimension ref="C1:BA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4.140625" style="1" customWidth="1"/>
    <col min="7" max="7" width="19.5703125" style="1" customWidth="1"/>
    <col min="8" max="8" width="1.140625" style="1" customWidth="1"/>
    <col min="9" max="9" width="37" style="1" customWidth="1"/>
    <col min="10" max="12" width="8.42578125" style="1" hidden="1" customWidth="1"/>
    <col min="13" max="13" width="9.85546875" style="1" hidden="1" customWidth="1"/>
    <col min="14" max="14" width="10.28515625" style="1" hidden="1" customWidth="1"/>
    <col min="15" max="15" width="6.28515625" style="1" hidden="1" customWidth="1"/>
    <col min="16" max="18" width="8.42578125" style="1" hidden="1" customWidth="1"/>
    <col min="19" max="28" width="8.42578125" style="1" customWidth="1"/>
    <col min="29" max="29" width="8.140625" style="1" customWidth="1"/>
    <col min="30" max="52" width="1.7109375" style="1" customWidth="1"/>
    <col min="53" max="16384" width="9.140625" style="1"/>
  </cols>
  <sheetData>
    <row r="1" spans="3:29" hidden="1" x14ac:dyDescent="0.2"/>
    <row r="2" spans="3:29" hidden="1" x14ac:dyDescent="0.2"/>
    <row r="4" spans="3:29" s="2" customFormat="1" ht="15.75" x14ac:dyDescent="0.2">
      <c r="D4" s="3" t="s">
        <v>146</v>
      </c>
      <c r="E4" s="3"/>
      <c r="F4" s="3"/>
      <c r="G4" s="4" t="s">
        <v>275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29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3:29" s="6" customFormat="1" ht="13.5" customHeight="1" x14ac:dyDescent="0.2">
      <c r="D6" s="35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8"/>
      <c r="Z6" s="38"/>
      <c r="AA6" s="38"/>
      <c r="AB6" s="38"/>
      <c r="AC6" s="38"/>
    </row>
    <row r="7" spans="3:29" ht="13.5" customHeight="1" x14ac:dyDescent="0.2">
      <c r="D7" s="16"/>
      <c r="E7" s="16"/>
      <c r="F7" s="16"/>
      <c r="G7" s="16"/>
      <c r="H7" s="16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3:29" ht="12.75" customHeight="1" x14ac:dyDescent="0.2">
      <c r="D8" s="16"/>
      <c r="E8" s="16"/>
      <c r="F8" s="16"/>
      <c r="G8" s="16"/>
      <c r="H8" s="16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3:29" ht="13.5" customHeight="1" thickBot="1" x14ac:dyDescent="0.25">
      <c r="D9" s="16"/>
      <c r="E9" s="16"/>
      <c r="F9" s="16"/>
      <c r="G9" s="16"/>
      <c r="H9" s="1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3:29" ht="13.5" customHeight="1" x14ac:dyDescent="0.2">
      <c r="D10" s="16"/>
      <c r="E10" s="16"/>
      <c r="F10" s="16"/>
      <c r="G10" s="16"/>
      <c r="H10" s="16"/>
      <c r="I10" s="376"/>
      <c r="J10" s="377">
        <v>2003</v>
      </c>
      <c r="K10" s="377">
        <v>2004</v>
      </c>
      <c r="L10" s="377">
        <v>2005</v>
      </c>
      <c r="M10" s="377">
        <v>2006</v>
      </c>
      <c r="N10" s="466">
        <v>2007</v>
      </c>
      <c r="O10" s="39">
        <v>2008</v>
      </c>
      <c r="P10" s="39">
        <v>2009</v>
      </c>
      <c r="Q10" s="39">
        <v>2010</v>
      </c>
      <c r="R10" s="39">
        <v>2011</v>
      </c>
      <c r="S10" s="39">
        <v>2012</v>
      </c>
      <c r="T10" s="39">
        <v>2013</v>
      </c>
      <c r="U10" s="39">
        <v>2014</v>
      </c>
      <c r="V10" s="39">
        <v>2015</v>
      </c>
      <c r="W10" s="39">
        <v>2016</v>
      </c>
      <c r="X10" s="39">
        <v>2017</v>
      </c>
      <c r="Y10" s="39">
        <v>2018</v>
      </c>
      <c r="Z10" s="39">
        <v>2019</v>
      </c>
      <c r="AA10" s="39">
        <v>2020</v>
      </c>
      <c r="AB10" s="39">
        <v>2021</v>
      </c>
      <c r="AC10" s="39">
        <v>2022</v>
      </c>
    </row>
    <row r="11" spans="3:29" ht="13.5" customHeight="1" x14ac:dyDescent="0.2">
      <c r="D11" s="16"/>
      <c r="E11" s="16"/>
      <c r="F11" s="16"/>
      <c r="G11" s="16"/>
      <c r="H11" s="16"/>
      <c r="I11" s="378" t="s">
        <v>15</v>
      </c>
      <c r="J11" s="397">
        <v>8.4279839210184879E-2</v>
      </c>
      <c r="K11" s="397">
        <v>8.3630678425457766E-2</v>
      </c>
      <c r="L11" s="397">
        <v>8.4671736084187724E-2</v>
      </c>
      <c r="M11" s="397">
        <v>8.383834558788858E-2</v>
      </c>
      <c r="N11" s="467">
        <v>8.2867693846884721E-2</v>
      </c>
      <c r="O11" s="468">
        <v>9.3338408480149293E-2</v>
      </c>
      <c r="P11" s="468">
        <v>9.749361288688764E-2</v>
      </c>
      <c r="Q11" s="468">
        <f>'B1.8'!Q13/'B1.8'!Q12</f>
        <v>9.9919179638106037E-2</v>
      </c>
      <c r="R11" s="468">
        <f>'B1.8'!R13/'B1.8'!R12</f>
        <v>9.3709315308138891E-2</v>
      </c>
      <c r="S11" s="468">
        <f>'B1.8'!S13/'B1.8'!S12</f>
        <v>9.8812803232385116E-2</v>
      </c>
      <c r="T11" s="468">
        <f>'B1.8'!T13/'B1.8'!T12</f>
        <v>0.10327413559550991</v>
      </c>
      <c r="U11" s="468">
        <f>'B1.8'!U13/'B1.8'!U12</f>
        <v>0.10809361085054306</v>
      </c>
      <c r="V11" s="468">
        <f>'B1.8'!V13/'B1.8'!V12</f>
        <v>0.10569003446825921</v>
      </c>
      <c r="W11" s="468">
        <f>'B1.8'!W13/'B1.8'!W12</f>
        <v>0.10845629670697797</v>
      </c>
      <c r="X11" s="468">
        <f>'B1.8'!X13/'B1.8'!X12</f>
        <v>0.11050710946196041</v>
      </c>
      <c r="Y11" s="468">
        <f>'B1.8'!Y13/'B1.8'!Y12</f>
        <v>0.11219884310573601</v>
      </c>
      <c r="Z11" s="468">
        <f>'B1.8'!Z13/'B1.8'!Z12</f>
        <v>0.11346861778599243</v>
      </c>
      <c r="AA11" s="468">
        <f>'B1.8'!AA13/'B1.8'!AA12</f>
        <v>0.11590642841038473</v>
      </c>
      <c r="AB11" s="468">
        <f>'B1.8'!AB13/'B1.8'!AB12</f>
        <v>0.1174244559044704</v>
      </c>
      <c r="AC11" s="468" t="e">
        <f>'B1.8'!AC13/'B1.8'!AC12</f>
        <v>#DIV/0!</v>
      </c>
    </row>
    <row r="12" spans="3:29" ht="13.5" customHeight="1" x14ac:dyDescent="0.2">
      <c r="D12" s="17"/>
      <c r="E12" s="18"/>
      <c r="F12" s="18"/>
      <c r="G12" s="18"/>
      <c r="H12" s="18"/>
      <c r="I12" s="379" t="s">
        <v>147</v>
      </c>
      <c r="J12" s="397">
        <v>0.36870973534277063</v>
      </c>
      <c r="K12" s="397">
        <v>0.36467868632639644</v>
      </c>
      <c r="L12" s="397">
        <v>0.33744308597659856</v>
      </c>
      <c r="M12" s="397">
        <v>0.33709670222058019</v>
      </c>
      <c r="N12" s="467">
        <v>0.31287926077874367</v>
      </c>
      <c r="O12" s="468">
        <v>0.32809947489360275</v>
      </c>
      <c r="P12" s="468">
        <v>0.3300173712230664</v>
      </c>
      <c r="Q12" s="468">
        <f>'B1.8'!Q15/'B1.8'!Q12</f>
        <v>0.32117513096256001</v>
      </c>
      <c r="R12" s="468">
        <f>'B1.8'!R15/'B1.8'!R12</f>
        <v>0.31396975532817878</v>
      </c>
      <c r="S12" s="468">
        <f>'B1.8'!S15/'B1.8'!S12</f>
        <v>0.30917553095025757</v>
      </c>
      <c r="T12" s="468">
        <f>'B1.8'!T15/'B1.8'!T12</f>
        <v>0.31574500563406122</v>
      </c>
      <c r="U12" s="468">
        <f>'B1.8'!U15/'B1.8'!U12</f>
        <v>0.32555050773774791</v>
      </c>
      <c r="V12" s="468">
        <f>'B1.8'!V15/'B1.8'!V12</f>
        <v>0.33278526549622428</v>
      </c>
      <c r="W12" s="468">
        <f>'B1.8'!W15/'B1.8'!W12</f>
        <v>0.35226567064080705</v>
      </c>
      <c r="X12" s="468">
        <f>'B1.8'!X15/'B1.8'!X12</f>
        <v>0.36519987399029397</v>
      </c>
      <c r="Y12" s="468">
        <f>'B1.8'!Y15/'B1.8'!Y12</f>
        <v>0.37699796844980449</v>
      </c>
      <c r="Z12" s="468">
        <f>'B1.8'!Z15/'B1.8'!Z12</f>
        <v>0.40627433420160586</v>
      </c>
      <c r="AA12" s="468">
        <f>'B1.8'!AA15/'B1.8'!AA12</f>
        <v>0.41367027047516541</v>
      </c>
      <c r="AB12" s="468">
        <f>'B1.8'!AB15/'B1.8'!AB12</f>
        <v>0.41780010697492304</v>
      </c>
      <c r="AC12" s="468" t="e">
        <f>'B1.8'!AC15/'B1.8'!AC12</f>
        <v>#DIV/0!</v>
      </c>
    </row>
    <row r="13" spans="3:29" ht="13.5" customHeight="1" x14ac:dyDescent="0.2">
      <c r="D13" s="17"/>
      <c r="E13" s="17"/>
      <c r="F13" s="17"/>
      <c r="G13" s="17"/>
      <c r="H13" s="17"/>
      <c r="I13" s="379" t="s">
        <v>17</v>
      </c>
      <c r="J13" s="397">
        <v>0.22904805367840644</v>
      </c>
      <c r="K13" s="397">
        <v>0.22738392563171875</v>
      </c>
      <c r="L13" s="397">
        <v>0.22522233740726938</v>
      </c>
      <c r="M13" s="397">
        <v>0.22050432925048027</v>
      </c>
      <c r="N13" s="467">
        <v>0.21174854353717765</v>
      </c>
      <c r="O13" s="468">
        <v>0.22311701089858776</v>
      </c>
      <c r="P13" s="468">
        <v>0.21706233184890761</v>
      </c>
      <c r="Q13" s="468">
        <f>'B1.8'!Q18/'B1.8'!Q12</f>
        <v>0.21161895033211026</v>
      </c>
      <c r="R13" s="468">
        <f>'B1.8'!R18/'B1.8'!R12</f>
        <v>0.19551714055721306</v>
      </c>
      <c r="S13" s="468">
        <f>'B1.8'!S18/'B1.8'!S12</f>
        <v>0.19454471832313425</v>
      </c>
      <c r="T13" s="468">
        <f>'B1.8'!T18/'B1.8'!T12</f>
        <v>0.18586416362054328</v>
      </c>
      <c r="U13" s="468">
        <f>'B1.8'!U18/'B1.8'!U12</f>
        <v>0.18218205631705806</v>
      </c>
      <c r="V13" s="468">
        <f>'B1.8'!V18/'B1.8'!V12</f>
        <v>0.18595331477139862</v>
      </c>
      <c r="W13" s="468">
        <f>'B1.8'!W18/'B1.8'!W12</f>
        <v>0.18885392491911868</v>
      </c>
      <c r="X13" s="468">
        <f>'B1.8'!X18/'B1.8'!X12</f>
        <v>0.18237369762584976</v>
      </c>
      <c r="Y13" s="468">
        <f>'B1.8'!Y18/'B1.8'!Y12</f>
        <v>0.19493697993117301</v>
      </c>
      <c r="Z13" s="468">
        <f>'B1.8'!Z18/'B1.8'!Z12</f>
        <v>0.19308586295558405</v>
      </c>
      <c r="AA13" s="468">
        <f>'B1.8'!AA18/'B1.8'!AA12</f>
        <v>0.19430966804339778</v>
      </c>
      <c r="AB13" s="468">
        <f>'B1.8'!AB18/'B1.8'!AB12</f>
        <v>0.19357994875970383</v>
      </c>
      <c r="AC13" s="468" t="e">
        <f>'B1.8'!AC18/'B1.8'!AC12</f>
        <v>#DIV/0!</v>
      </c>
    </row>
    <row r="14" spans="3:29" ht="13.5" customHeight="1" x14ac:dyDescent="0.2">
      <c r="C14" s="14"/>
      <c r="D14" s="19"/>
      <c r="E14" s="20"/>
      <c r="F14" s="20"/>
      <c r="G14" s="21"/>
      <c r="H14" s="20"/>
      <c r="I14" s="379" t="s">
        <v>148</v>
      </c>
      <c r="J14" s="397">
        <v>0.17699724241756312</v>
      </c>
      <c r="K14" s="397">
        <v>0.18567253237322817</v>
      </c>
      <c r="L14" s="397">
        <v>0.20290535631279849</v>
      </c>
      <c r="M14" s="397">
        <v>0.20309696710916211</v>
      </c>
      <c r="N14" s="467">
        <v>0.2261867104729102</v>
      </c>
      <c r="O14" s="468">
        <v>0.20690911929456185</v>
      </c>
      <c r="P14" s="468">
        <v>0.20562211248279524</v>
      </c>
      <c r="Q14" s="468">
        <f>'B1.8'!Q24/'B1.8'!Q12</f>
        <v>0.19825648870560078</v>
      </c>
      <c r="R14" s="468">
        <f>'B1.8'!R24/'B1.8'!R12</f>
        <v>0.19700996565524614</v>
      </c>
      <c r="S14" s="468">
        <f>'B1.8'!S24/'B1.8'!S12</f>
        <v>0.19991052094040826</v>
      </c>
      <c r="T14" s="468">
        <f>'B1.8'!T24/'B1.8'!T12</f>
        <v>0.19808070330242614</v>
      </c>
      <c r="U14" s="468">
        <f>'B1.8'!U24/'B1.8'!U12</f>
        <v>0.18331906413026774</v>
      </c>
      <c r="V14" s="468">
        <f>'B1.8'!V24/'B1.8'!V12</f>
        <v>0.18403704505953242</v>
      </c>
      <c r="W14" s="468">
        <f>'B1.8'!W24/'B1.8'!W12</f>
        <v>0.18375003290483802</v>
      </c>
      <c r="X14" s="468">
        <f>'B1.8'!X24/'B1.8'!X12</f>
        <v>0.17305546730042923</v>
      </c>
      <c r="Y14" s="468">
        <f>'B1.8'!Y24/'B1.8'!Y12</f>
        <v>0.21498376641742753</v>
      </c>
      <c r="Z14" s="468">
        <f>'B1.8'!Z24/'B1.8'!Z12</f>
        <v>0.18760259105635671</v>
      </c>
      <c r="AA14" s="468">
        <f>'B1.8'!AA24/'B1.8'!AA12</f>
        <v>0.17439605342531869</v>
      </c>
      <c r="AB14" s="468">
        <f>'B1.8'!AB24/'B1.8'!AB12</f>
        <v>0.17095791786498926</v>
      </c>
      <c r="AC14" s="468" t="e">
        <f>'B1.8'!AC24/'B1.8'!AC12</f>
        <v>#DIV/0!</v>
      </c>
    </row>
    <row r="15" spans="3:29" ht="13.5" customHeight="1" thickBot="1" x14ac:dyDescent="0.25">
      <c r="C15" s="14"/>
      <c r="D15" s="23"/>
      <c r="E15" s="24"/>
      <c r="F15" s="24"/>
      <c r="G15" s="25"/>
      <c r="H15" s="24"/>
      <c r="I15" s="380" t="s">
        <v>96</v>
      </c>
      <c r="J15" s="397">
        <v>0.14096512935107489</v>
      </c>
      <c r="K15" s="397">
        <v>0.13863417724319896</v>
      </c>
      <c r="L15" s="397">
        <v>0.14975748421914589</v>
      </c>
      <c r="M15" s="397">
        <v>0.1554636558318889</v>
      </c>
      <c r="N15" s="467">
        <v>0.1663177913642839</v>
      </c>
      <c r="O15" s="468">
        <v>0.14853598643309851</v>
      </c>
      <c r="P15" s="468">
        <v>0.14980457155834323</v>
      </c>
      <c r="Q15" s="468">
        <f>('B1.8'!Q17+'B1.8'!Q22+'B1.8'!Q23+'B1.8'!Q25+'B1.8'!Q28)/'B1.8'!Q12</f>
        <v>0.16903025036162281</v>
      </c>
      <c r="R15" s="468">
        <f>('B1.8'!R17+'B1.8'!R22+'B1.8'!R23+'B1.8'!R25+'B1.8'!R28)/'B1.8'!R12</f>
        <v>0.1997938231512231</v>
      </c>
      <c r="S15" s="468">
        <f>('B1.8'!S17+'B1.8'!S22+'B1.8'!S23+'B1.8'!S25+'B1.8'!S28)/'B1.8'!S12</f>
        <v>0.19755642655381497</v>
      </c>
      <c r="T15" s="468">
        <f>('B1.8'!T17+'B1.8'!T22+'B1.8'!T23+'B1.8'!T25+'B1.8'!T28)/'B1.8'!T12</f>
        <v>0.19703599184745968</v>
      </c>
      <c r="U15" s="468">
        <f>('B1.8'!U17+'B1.8'!U22+'B1.8'!U23+'B1.8'!U25+'B1.8'!U28)/'B1.8'!U12</f>
        <v>0.20085476096438315</v>
      </c>
      <c r="V15" s="468">
        <f>('B1.8'!V17+'B1.8'!V22+'B1.8'!V23+'B1.8'!V25+'B1.8'!V28)/'B1.8'!V12</f>
        <v>0.19153434020458548</v>
      </c>
      <c r="W15" s="468">
        <f>('B1.8'!W17+'B1.8'!W22+'B1.8'!W23+'B1.8'!W25+'B1.8'!W28)/'B1.8'!W12</f>
        <v>0.16667407482825822</v>
      </c>
      <c r="X15" s="468">
        <f>('B1.8'!X17+'B1.8'!X22+'B1.8'!X23+'B1.8'!X25+'B1.8'!X28)/'B1.8'!X12</f>
        <v>0.16886385162146667</v>
      </c>
      <c r="Y15" s="468">
        <f>('B1.8'!Y17+'B1.8'!Y22+'B1.8'!Y23+'B1.8'!Y25+'B1.8'!Y28)/'B1.8'!Y12</f>
        <v>0.10088244209585912</v>
      </c>
      <c r="Z15" s="468">
        <f>('B1.8'!Z17+'B1.8'!Z22+'B1.8'!Z23+'B1.8'!Z25+'B1.8'!Z28)/'B1.8'!Z12</f>
        <v>9.9568594000460836E-2</v>
      </c>
      <c r="AA15" s="468">
        <f>('B1.8'!AA17+'B1.8'!AA22+'B1.8'!AA23+'B1.8'!AA25+'B1.8'!AA28)/'B1.8'!AA12</f>
        <v>0.1017175796457334</v>
      </c>
      <c r="AB15" s="468">
        <f>('B1.8'!AB17+'B1.8'!AB22+'B1.8'!AB23+'B1.8'!AB25+'B1.8'!AB28)/'B1.8'!AB12</f>
        <v>0.10023757049591342</v>
      </c>
      <c r="AC15" s="468" t="e">
        <f>('B1.8'!AC17+'B1.8'!AC22+'B1.8'!AC23+'B1.8'!AC25+'B1.8'!AC28)/'B1.8'!AC12</f>
        <v>#DIV/0!</v>
      </c>
    </row>
    <row r="16" spans="3:29" ht="13.5" customHeight="1" x14ac:dyDescent="0.2">
      <c r="C16" s="14"/>
      <c r="D16" s="23"/>
      <c r="E16" s="27"/>
      <c r="F16" s="24"/>
      <c r="G16" s="25"/>
      <c r="H16" s="24"/>
      <c r="I16" s="22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</row>
    <row r="17" spans="3:53" ht="13.5" customHeight="1" x14ac:dyDescent="0.2">
      <c r="C17" s="14"/>
      <c r="D17" s="23"/>
      <c r="E17" s="28"/>
      <c r="F17" s="24"/>
      <c r="G17" s="25"/>
      <c r="H17" s="24"/>
      <c r="I17" s="2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</row>
    <row r="18" spans="3:53" ht="13.5" customHeight="1" x14ac:dyDescent="0.2">
      <c r="C18" s="14"/>
      <c r="D18" s="23"/>
      <c r="E18" s="29"/>
      <c r="F18" s="24"/>
      <c r="G18" s="25"/>
      <c r="H18" s="24"/>
      <c r="I18" s="2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BA18" s="11"/>
    </row>
    <row r="19" spans="3:53" ht="13.5" customHeight="1" x14ac:dyDescent="0.2">
      <c r="C19" s="14"/>
      <c r="D19" s="19"/>
      <c r="E19" s="20"/>
      <c r="F19" s="20"/>
      <c r="G19" s="21"/>
      <c r="H19" s="20"/>
      <c r="I19" s="22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BA19" s="11"/>
    </row>
    <row r="20" spans="3:53" ht="13.5" customHeight="1" x14ac:dyDescent="0.2">
      <c r="C20" s="14"/>
      <c r="D20" s="23"/>
      <c r="E20" s="28"/>
      <c r="F20" s="24"/>
      <c r="G20" s="25"/>
      <c r="H20" s="20"/>
      <c r="I20" s="30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BA20" s="11"/>
    </row>
    <row r="21" spans="3:53" ht="13.5" customHeight="1" x14ac:dyDescent="0.2">
      <c r="C21" s="14"/>
      <c r="D21" s="23"/>
      <c r="E21" s="29"/>
      <c r="F21" s="24"/>
      <c r="G21" s="25"/>
      <c r="H21" s="20"/>
      <c r="I21" s="30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</row>
    <row r="22" spans="3:53" ht="13.5" customHeight="1" x14ac:dyDescent="0.2">
      <c r="C22" s="14"/>
      <c r="D22" s="19"/>
      <c r="E22" s="20"/>
      <c r="F22" s="20"/>
      <c r="G22" s="21"/>
      <c r="H22" s="20"/>
      <c r="I22" s="22"/>
      <c r="J22" s="2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3:53" ht="13.5" customHeight="1" x14ac:dyDescent="0.2">
      <c r="C23" s="14"/>
      <c r="D23" s="17"/>
      <c r="E23" s="17"/>
      <c r="F23" s="17"/>
      <c r="G23" s="17"/>
      <c r="H23" s="17"/>
      <c r="I23" s="31"/>
      <c r="J23" s="26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3:53" ht="13.5" customHeight="1" x14ac:dyDescent="0.2">
      <c r="C24" s="14"/>
      <c r="D24" s="19"/>
      <c r="E24" s="20"/>
      <c r="F24" s="20"/>
      <c r="G24" s="21"/>
      <c r="H24" s="20"/>
      <c r="I24" s="22"/>
      <c r="J24" s="2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3:53" ht="13.5" customHeight="1" x14ac:dyDescent="0.2">
      <c r="C25" s="14"/>
      <c r="D25" s="23"/>
      <c r="E25" s="24"/>
      <c r="F25" s="24"/>
      <c r="G25" s="25"/>
      <c r="H25" s="2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3:53" ht="13.5" customHeight="1" x14ac:dyDescent="0.2">
      <c r="C26" s="14"/>
      <c r="D26" s="23"/>
      <c r="E26" s="27"/>
      <c r="F26" s="24"/>
      <c r="G26" s="25"/>
      <c r="H26" s="24"/>
      <c r="I26" s="22"/>
      <c r="J26" s="2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3:53" ht="13.5" customHeight="1" x14ac:dyDescent="0.2">
      <c r="C27" s="14"/>
      <c r="D27" s="23"/>
      <c r="E27" s="28"/>
      <c r="F27" s="24"/>
      <c r="G27" s="25"/>
      <c r="H27" s="2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3:53" ht="13.5" customHeight="1" x14ac:dyDescent="0.2">
      <c r="C28" s="14"/>
      <c r="D28" s="23"/>
      <c r="E28" s="29"/>
      <c r="F28" s="24"/>
      <c r="G28" s="25"/>
      <c r="H28" s="2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3:53" ht="13.5" customHeight="1" x14ac:dyDescent="0.2">
      <c r="C29" s="14"/>
      <c r="D29" s="19"/>
      <c r="E29" s="20"/>
      <c r="F29" s="20"/>
      <c r="G29" s="21"/>
      <c r="H29" s="20"/>
      <c r="I29" s="22"/>
      <c r="J29" s="22"/>
      <c r="K29" s="22"/>
      <c r="L29" s="22"/>
      <c r="M29" s="22"/>
      <c r="N29" s="22"/>
      <c r="O29" s="22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3:53" ht="13.5" customHeight="1" x14ac:dyDescent="0.2">
      <c r="C30" s="14"/>
      <c r="D30" s="23"/>
      <c r="E30" s="28"/>
      <c r="F30" s="24"/>
      <c r="G30" s="25"/>
      <c r="H30" s="20"/>
      <c r="I30" s="30"/>
      <c r="J30" s="30"/>
      <c r="K30" s="30"/>
      <c r="L30" s="30"/>
      <c r="M30" s="30"/>
      <c r="N30" s="30"/>
      <c r="O30" s="30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3:53" ht="13.5" customHeight="1" x14ac:dyDescent="0.2">
      <c r="C31" s="14"/>
      <c r="D31" s="23"/>
      <c r="E31" s="29"/>
      <c r="F31" s="24"/>
      <c r="G31" s="25"/>
      <c r="H31" s="20"/>
      <c r="I31" s="30"/>
      <c r="J31" s="30"/>
      <c r="K31" s="30"/>
      <c r="L31" s="30"/>
      <c r="M31" s="30"/>
      <c r="N31" s="30"/>
      <c r="O31" s="30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3:53" ht="13.5" customHeight="1" x14ac:dyDescent="0.2">
      <c r="C32" s="14"/>
      <c r="D32" s="19"/>
      <c r="E32" s="20"/>
      <c r="F32" s="20"/>
      <c r="G32" s="21"/>
      <c r="H32" s="20"/>
      <c r="I32" s="22"/>
      <c r="J32" s="22"/>
      <c r="K32" s="22"/>
      <c r="L32" s="22"/>
      <c r="M32" s="22"/>
      <c r="N32" s="22"/>
      <c r="O32" s="22"/>
      <c r="P32" s="26"/>
      <c r="Q32" s="26"/>
      <c r="R32" s="26"/>
      <c r="S32" s="26"/>
      <c r="T32" s="26"/>
      <c r="U32" s="26"/>
      <c r="V32" s="26"/>
      <c r="W32" s="26"/>
      <c r="X32" s="22"/>
      <c r="Y32" s="22"/>
      <c r="Z32" s="22"/>
      <c r="AA32" s="22"/>
      <c r="AB32" s="22"/>
      <c r="AC32" s="22"/>
    </row>
    <row r="33" spans="3:29" ht="13.5" customHeight="1" x14ac:dyDescent="0.2">
      <c r="C33" s="14"/>
      <c r="D33" s="17"/>
      <c r="E33" s="17"/>
      <c r="F33" s="17"/>
      <c r="G33" s="17"/>
      <c r="H33" s="17"/>
      <c r="I33" s="32"/>
      <c r="J33" s="32"/>
      <c r="K33" s="32"/>
      <c r="L33" s="32"/>
      <c r="M33" s="32"/>
      <c r="N33" s="32"/>
      <c r="O33" s="32"/>
      <c r="P33" s="26"/>
      <c r="Q33" s="26"/>
      <c r="R33" s="26"/>
      <c r="S33" s="26"/>
      <c r="T33" s="26"/>
      <c r="U33" s="26"/>
      <c r="V33" s="26"/>
      <c r="W33" s="26"/>
      <c r="X33" s="32"/>
      <c r="Y33" s="32"/>
      <c r="Z33" s="32"/>
      <c r="AA33" s="32"/>
      <c r="AB33" s="32"/>
      <c r="AC33" s="32"/>
    </row>
    <row r="34" spans="3:29" ht="13.5" customHeight="1" x14ac:dyDescent="0.2">
      <c r="C34" s="14"/>
      <c r="D34" s="23"/>
      <c r="E34" s="24"/>
      <c r="F34" s="24"/>
      <c r="G34" s="25"/>
      <c r="H34" s="24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3:29" ht="13.5" customHeight="1" x14ac:dyDescent="0.2">
      <c r="C35" s="14"/>
      <c r="D35" s="23"/>
      <c r="E35" s="24"/>
      <c r="F35" s="24"/>
      <c r="G35" s="25"/>
      <c r="H35" s="2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3:29" ht="13.5" x14ac:dyDescent="0.25">
      <c r="D36" s="9"/>
      <c r="E36" s="13"/>
      <c r="F36" s="13"/>
      <c r="G36" s="1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8"/>
      <c r="Y36" s="8"/>
      <c r="Z36" s="8"/>
      <c r="AA36" s="8"/>
      <c r="AB36" s="8"/>
      <c r="AC36" s="8" t="s">
        <v>14</v>
      </c>
    </row>
    <row r="37" spans="3:29" x14ac:dyDescent="0.2">
      <c r="I37" s="11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3:29" x14ac:dyDescent="0.2">
      <c r="I38" s="11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3:29" x14ac:dyDescent="0.2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2" spans="3:29" x14ac:dyDescent="0.2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</sheetData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5">
    <tabColor rgb="FFFF0000"/>
    <pageSetUpPr autoPageBreaks="0"/>
  </sheetPr>
  <dimension ref="C1:AY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4" style="1" customWidth="1"/>
    <col min="7" max="7" width="18.140625" style="1" customWidth="1"/>
    <col min="8" max="8" width="1.140625" style="1" customWidth="1"/>
    <col min="9" max="9" width="10.28515625" style="1" customWidth="1"/>
    <col min="10" max="16" width="10.28515625" style="1" hidden="1" customWidth="1"/>
    <col min="17" max="26" width="9.28515625" style="1" customWidth="1"/>
    <col min="27" max="27" width="9" style="1" customWidth="1"/>
    <col min="28" max="50" width="1.7109375" style="1" customWidth="1"/>
    <col min="51" max="16384" width="9.140625" style="1"/>
  </cols>
  <sheetData>
    <row r="1" spans="3:27" hidden="1" x14ac:dyDescent="0.2"/>
    <row r="2" spans="3:27" hidden="1" x14ac:dyDescent="0.2"/>
    <row r="4" spans="3:27" s="2" customFormat="1" ht="15.75" x14ac:dyDescent="0.2">
      <c r="D4" s="3" t="s">
        <v>18</v>
      </c>
      <c r="E4" s="3"/>
      <c r="F4" s="3"/>
      <c r="G4" s="4" t="s">
        <v>276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3:27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3:27" s="6" customFormat="1" ht="13.5" customHeight="1" x14ac:dyDescent="0.2">
      <c r="D6" s="35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  <c r="W6" s="38"/>
      <c r="X6" s="38"/>
      <c r="Y6" s="38"/>
      <c r="Z6" s="38"/>
      <c r="AA6" s="38"/>
    </row>
    <row r="7" spans="3:27" ht="13.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3:27" ht="13.5" customHeight="1" x14ac:dyDescent="0.2">
      <c r="D8" s="16"/>
      <c r="E8" s="16"/>
      <c r="F8" s="16"/>
      <c r="G8" s="16"/>
      <c r="H8" s="16"/>
      <c r="I8" s="39"/>
      <c r="J8" s="39"/>
      <c r="K8" s="39"/>
      <c r="L8" s="39"/>
      <c r="M8" s="39"/>
      <c r="N8" s="39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</row>
    <row r="9" spans="3:27" ht="13.5" customHeight="1" thickBot="1" x14ac:dyDescent="0.25">
      <c r="D9" s="16"/>
      <c r="E9" s="16"/>
      <c r="F9" s="16"/>
      <c r="G9" s="16"/>
      <c r="H9" s="1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3:27" ht="13.5" thickBot="1" x14ac:dyDescent="0.25">
      <c r="D10" s="16"/>
      <c r="E10" s="16"/>
      <c r="F10" s="16"/>
      <c r="G10" s="16"/>
      <c r="H10" s="16"/>
      <c r="I10" s="41"/>
      <c r="J10" s="42">
        <v>2003</v>
      </c>
      <c r="K10" s="469">
        <v>2004</v>
      </c>
      <c r="L10" s="39">
        <v>2007</v>
      </c>
      <c r="M10" s="39">
        <v>2008</v>
      </c>
      <c r="N10" s="39">
        <v>2009</v>
      </c>
      <c r="O10" s="39">
        <v>2010</v>
      </c>
      <c r="P10" s="39">
        <v>2011</v>
      </c>
      <c r="Q10" s="39">
        <v>2012</v>
      </c>
      <c r="R10" s="39">
        <v>2013</v>
      </c>
      <c r="S10" s="39">
        <v>2014</v>
      </c>
      <c r="T10" s="39">
        <v>2015</v>
      </c>
      <c r="U10" s="39">
        <v>2016</v>
      </c>
      <c r="V10" s="39">
        <v>2017</v>
      </c>
      <c r="W10" s="39">
        <v>2018</v>
      </c>
      <c r="X10" s="39">
        <v>2019</v>
      </c>
      <c r="Y10" s="39">
        <v>2020</v>
      </c>
      <c r="Z10" s="39">
        <v>2021</v>
      </c>
      <c r="AA10" s="39">
        <v>2022</v>
      </c>
    </row>
    <row r="11" spans="3:27" ht="13.5" thickTop="1" x14ac:dyDescent="0.2">
      <c r="D11" s="16"/>
      <c r="E11" s="16"/>
      <c r="F11" s="16"/>
      <c r="G11" s="16"/>
      <c r="H11" s="16"/>
      <c r="I11" s="43" t="s">
        <v>15</v>
      </c>
      <c r="J11" s="44">
        <v>32.597428828365878</v>
      </c>
      <c r="K11" s="470">
        <v>33.621193291497349</v>
      </c>
      <c r="L11" s="471">
        <v>40.49176745459328</v>
      </c>
      <c r="M11" s="471">
        <v>41.9787331729055</v>
      </c>
      <c r="N11" s="471">
        <v>44.122810316569399</v>
      </c>
      <c r="O11" s="471">
        <f>'B1.10'!Q12/1000</f>
        <v>51.541844416363602</v>
      </c>
      <c r="P11" s="471">
        <f>'B1.10'!R12/1000</f>
        <v>49.113066561828347</v>
      </c>
      <c r="Q11" s="471">
        <f>'B1.10'!S12/1000</f>
        <v>49.07714484758494</v>
      </c>
      <c r="R11" s="471">
        <f>'B1.10'!T12/1000</f>
        <v>50.642219055785183</v>
      </c>
      <c r="S11" s="471">
        <f>'B1.10'!U12/1000</f>
        <v>52.787567040316731</v>
      </c>
      <c r="T11" s="471">
        <f>'B1.10'!V12/1000</f>
        <v>52.455005003533145</v>
      </c>
      <c r="U11" s="471">
        <f>'B1.10'!W12/1000</f>
        <v>51.282184005563359</v>
      </c>
      <c r="V11" s="471">
        <f>'B1.10'!X12/1000</f>
        <v>59.172526391823986</v>
      </c>
      <c r="W11" s="471">
        <f>'B1.10'!Y12/1000</f>
        <v>68.222100368694171</v>
      </c>
      <c r="X11" s="471">
        <f>'B1.10'!Z12/1000</f>
        <v>77.018460097860341</v>
      </c>
      <c r="Y11" s="471">
        <f>'B1.10'!AA12/1000</f>
        <v>83.685772161241658</v>
      </c>
      <c r="Z11" s="471">
        <f>'B1.10'!AB12/1000</f>
        <v>0</v>
      </c>
      <c r="AA11" s="471">
        <f>'B1.10'!AC12/1000</f>
        <v>0</v>
      </c>
    </row>
    <row r="12" spans="3:27" x14ac:dyDescent="0.2">
      <c r="D12" s="16"/>
      <c r="E12" s="16"/>
      <c r="F12" s="16"/>
      <c r="G12" s="16"/>
      <c r="H12" s="16"/>
      <c r="I12" s="43" t="s">
        <v>16</v>
      </c>
      <c r="J12" s="44">
        <v>37.53398839770103</v>
      </c>
      <c r="K12" s="470">
        <v>40.570937756453489</v>
      </c>
      <c r="L12" s="471">
        <v>50.366149591737546</v>
      </c>
      <c r="M12" s="471">
        <v>52.572377975940199</v>
      </c>
      <c r="N12" s="471">
        <v>57.6428309624349</v>
      </c>
      <c r="O12" s="471">
        <f>'B1.10'!Q14/1000</f>
        <v>65.455474894776302</v>
      </c>
      <c r="P12" s="471">
        <f>'B1.10'!R14/1000</f>
        <v>68.261748810873712</v>
      </c>
      <c r="Q12" s="471">
        <f>'B1.10'!S14/1000</f>
        <v>65.637488542221078</v>
      </c>
      <c r="R12" s="471">
        <f>'B1.10'!T14/1000</f>
        <v>66.026746846171321</v>
      </c>
      <c r="S12" s="471">
        <f>'B1.10'!U14/1000</f>
        <v>68.840438851207992</v>
      </c>
      <c r="T12" s="471">
        <f>'B1.10'!V14/1000</f>
        <v>69.775638379139835</v>
      </c>
      <c r="U12" s="471">
        <f>'B1.10'!W14/1000</f>
        <v>67.969667925033406</v>
      </c>
      <c r="V12" s="471">
        <f>'B1.10'!X14/1000</f>
        <v>77.105268528344908</v>
      </c>
      <c r="W12" s="471">
        <f>'B1.10'!Y14/1000</f>
        <v>88.809252703444045</v>
      </c>
      <c r="X12" s="471">
        <f>'B1.10'!Z14/1000</f>
        <v>105.51506884519981</v>
      </c>
      <c r="Y12" s="471">
        <f>'B1.10'!AA14/1000</f>
        <v>112.30611768598325</v>
      </c>
      <c r="Z12" s="471">
        <f>'B1.10'!AB14/1000</f>
        <v>0</v>
      </c>
      <c r="AA12" s="471">
        <f>'B1.10'!AC14/1000</f>
        <v>0</v>
      </c>
    </row>
    <row r="13" spans="3:27" ht="12.6" customHeight="1" x14ac:dyDescent="0.2">
      <c r="D13" s="17"/>
      <c r="E13" s="18"/>
      <c r="F13" s="18"/>
      <c r="G13" s="18"/>
      <c r="H13" s="18"/>
      <c r="I13" s="574" t="s">
        <v>214</v>
      </c>
      <c r="J13" s="44">
        <v>43.686288508050204</v>
      </c>
      <c r="K13" s="470">
        <v>44.972255819400324</v>
      </c>
      <c r="L13" s="471">
        <v>53.018371269968149</v>
      </c>
      <c r="M13" s="471">
        <v>54.812844364482501</v>
      </c>
      <c r="N13" s="471">
        <v>57.271476797633099</v>
      </c>
      <c r="O13" s="471">
        <f>'B1.10'!Q16/1000</f>
        <v>63.97348564335492</v>
      </c>
      <c r="P13" s="471">
        <f>'B1.10'!R16/1000</f>
        <v>65.548422798334371</v>
      </c>
      <c r="Q13" s="471">
        <f>'B1.10'!S16/1000</f>
        <v>68.28942121230223</v>
      </c>
      <c r="R13" s="471">
        <f>'B1.10'!T16/1000</f>
        <v>69.166907829121755</v>
      </c>
      <c r="S13" s="471">
        <f>'B1.10'!U16/1000</f>
        <v>73.118111948083325</v>
      </c>
      <c r="T13" s="471">
        <f>'B1.10'!V16/1000</f>
        <v>78.211567827899756</v>
      </c>
      <c r="U13" s="471">
        <f>'B1.10'!W16/1000</f>
        <v>76.108035419717368</v>
      </c>
      <c r="V13" s="471">
        <f>'B1.10'!X16/1000</f>
        <v>83.331682801067373</v>
      </c>
      <c r="W13" s="471">
        <f>'B1.10'!Y16/1000</f>
        <v>100.88730649513211</v>
      </c>
      <c r="X13" s="471">
        <f>'B1.10'!Z16/1000</f>
        <v>111.68907826103258</v>
      </c>
      <c r="Y13" s="471">
        <f>'B1.10'!AA16/1000</f>
        <v>117.47839939623459</v>
      </c>
      <c r="Z13" s="471">
        <f>'B1.10'!AB16/1000</f>
        <v>0</v>
      </c>
      <c r="AA13" s="471">
        <f>'B1.10'!AC16/1000</f>
        <v>0</v>
      </c>
    </row>
    <row r="14" spans="3:27" ht="13.5" customHeight="1" x14ac:dyDescent="0.2">
      <c r="C14" s="14"/>
      <c r="D14" s="17"/>
      <c r="E14" s="17"/>
      <c r="F14" s="17"/>
      <c r="G14" s="17"/>
      <c r="H14" s="1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3:27" ht="13.5" customHeight="1" x14ac:dyDescent="0.2">
      <c r="C15" s="14"/>
      <c r="D15" s="19"/>
      <c r="E15" s="20"/>
      <c r="F15" s="20"/>
      <c r="G15" s="21"/>
      <c r="H15" s="20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3:27" ht="13.5" customHeight="1" x14ac:dyDescent="0.2">
      <c r="C16" s="14"/>
      <c r="D16" s="23"/>
      <c r="E16" s="24"/>
      <c r="F16" s="24"/>
      <c r="G16" s="25"/>
      <c r="H16" s="24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3:51" ht="13.5" customHeight="1" x14ac:dyDescent="0.2">
      <c r="C17" s="14"/>
      <c r="D17" s="23"/>
      <c r="E17" s="27"/>
      <c r="F17" s="24"/>
      <c r="G17" s="25"/>
      <c r="H17" s="2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3:51" ht="13.5" customHeight="1" x14ac:dyDescent="0.2">
      <c r="C18" s="14"/>
      <c r="D18" s="23"/>
      <c r="E18" s="28"/>
      <c r="F18" s="24"/>
      <c r="G18" s="25"/>
      <c r="H18" s="2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Y18" s="11"/>
    </row>
    <row r="19" spans="3:51" ht="13.5" customHeight="1" x14ac:dyDescent="0.2">
      <c r="C19" s="14"/>
      <c r="D19" s="23"/>
      <c r="E19" s="29"/>
      <c r="F19" s="24"/>
      <c r="G19" s="25"/>
      <c r="H19" s="24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Y19" s="11"/>
    </row>
    <row r="20" spans="3:51" ht="13.5" customHeight="1" x14ac:dyDescent="0.2">
      <c r="C20" s="14"/>
      <c r="D20" s="19"/>
      <c r="E20" s="20"/>
      <c r="F20" s="20"/>
      <c r="G20" s="21"/>
      <c r="H20" s="2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Y20" s="11"/>
    </row>
    <row r="21" spans="3:51" ht="13.5" customHeight="1" x14ac:dyDescent="0.2">
      <c r="C21" s="14"/>
      <c r="D21" s="23"/>
      <c r="E21" s="28"/>
      <c r="F21" s="24"/>
      <c r="G21" s="25"/>
      <c r="H21" s="2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3:51" ht="13.5" customHeight="1" x14ac:dyDescent="0.2">
      <c r="C22" s="14"/>
      <c r="D22" s="23"/>
      <c r="E22" s="29"/>
      <c r="F22" s="24"/>
      <c r="G22" s="25"/>
      <c r="H22" s="2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3:51" ht="13.5" customHeight="1" x14ac:dyDescent="0.2">
      <c r="C23" s="14"/>
      <c r="D23" s="19"/>
      <c r="E23" s="20"/>
      <c r="F23" s="20"/>
      <c r="G23" s="21"/>
      <c r="H23" s="2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3:51" ht="13.5" customHeight="1" x14ac:dyDescent="0.2">
      <c r="C24" s="14"/>
      <c r="D24" s="17"/>
      <c r="E24" s="17"/>
      <c r="F24" s="17"/>
      <c r="G24" s="17"/>
      <c r="H24" s="1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3:51" ht="13.5" customHeight="1" x14ac:dyDescent="0.2">
      <c r="C25" s="14"/>
      <c r="D25" s="19"/>
      <c r="E25" s="20"/>
      <c r="F25" s="20"/>
      <c r="G25" s="21"/>
      <c r="H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3:51" ht="13.5" customHeight="1" x14ac:dyDescent="0.2">
      <c r="C26" s="14"/>
      <c r="D26" s="23"/>
      <c r="E26" s="24"/>
      <c r="F26" s="24"/>
      <c r="G26" s="25"/>
      <c r="H26" s="24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3:51" ht="13.5" customHeight="1" x14ac:dyDescent="0.2">
      <c r="C27" s="14"/>
      <c r="D27" s="23"/>
      <c r="E27" s="27"/>
      <c r="F27" s="24"/>
      <c r="G27" s="25"/>
      <c r="H27" s="2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3:51" ht="13.5" customHeight="1" x14ac:dyDescent="0.2">
      <c r="C28" s="14"/>
      <c r="D28" s="23"/>
      <c r="E28" s="28"/>
      <c r="F28" s="24"/>
      <c r="G28" s="25"/>
      <c r="H28" s="2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3:51" ht="13.5" customHeight="1" x14ac:dyDescent="0.2">
      <c r="C29" s="14"/>
      <c r="D29" s="23"/>
      <c r="E29" s="29"/>
      <c r="F29" s="24"/>
      <c r="G29" s="25"/>
      <c r="H29" s="24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3:51" ht="13.5" customHeight="1" x14ac:dyDescent="0.2">
      <c r="C30" s="14"/>
      <c r="D30" s="19"/>
      <c r="E30" s="20"/>
      <c r="F30" s="20"/>
      <c r="G30" s="21"/>
      <c r="H30" s="2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3:51" ht="13.5" customHeight="1" x14ac:dyDescent="0.2">
      <c r="C31" s="14"/>
      <c r="D31" s="23"/>
      <c r="E31" s="28"/>
      <c r="F31" s="24"/>
      <c r="G31" s="25"/>
      <c r="H31" s="2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3:51" ht="13.5" customHeight="1" x14ac:dyDescent="0.2">
      <c r="C32" s="14"/>
      <c r="D32" s="23"/>
      <c r="E32" s="29"/>
      <c r="F32" s="24"/>
      <c r="G32" s="25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3:27" ht="13.5" customHeight="1" x14ac:dyDescent="0.2">
      <c r="C33" s="14"/>
      <c r="D33" s="19"/>
      <c r="E33" s="20"/>
      <c r="F33" s="20"/>
      <c r="G33" s="21"/>
      <c r="H33" s="20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3:27" ht="13.5" customHeight="1" x14ac:dyDescent="0.2">
      <c r="C34" s="14"/>
      <c r="D34" s="17"/>
      <c r="E34" s="17"/>
      <c r="F34" s="17"/>
      <c r="G34" s="17"/>
      <c r="H34" s="17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3:27" ht="13.5" customHeight="1" x14ac:dyDescent="0.2">
      <c r="C35" s="14"/>
      <c r="D35" s="23"/>
      <c r="E35" s="24"/>
      <c r="F35" s="24"/>
      <c r="G35" s="25"/>
      <c r="H35" s="2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3:27" ht="13.5" x14ac:dyDescent="0.25">
      <c r="D36" s="23"/>
      <c r="E36" s="24"/>
      <c r="F36" s="24"/>
      <c r="G36" s="25"/>
      <c r="H36" s="2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  <c r="Y36" s="8"/>
      <c r="Z36" s="8"/>
      <c r="AA36" s="8" t="s">
        <v>14</v>
      </c>
    </row>
    <row r="37" spans="3:27" x14ac:dyDescent="0.2">
      <c r="I37" s="11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42578125" style="1" customWidth="1"/>
    <col min="5" max="5" width="2.140625" style="1" customWidth="1"/>
    <col min="6" max="6" width="1.7109375" style="1" customWidth="1"/>
    <col min="7" max="7" width="11.140625" style="1" customWidth="1"/>
    <col min="8" max="8" width="13.28515625" style="1" customWidth="1"/>
    <col min="9" max="9" width="1.7109375" style="1" customWidth="1"/>
    <col min="10" max="20" width="7.140625" style="1" customWidth="1"/>
    <col min="21" max="21" width="4.85546875" style="1" customWidth="1"/>
    <col min="22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43</v>
      </c>
      <c r="E4" s="3"/>
      <c r="F4" s="3"/>
      <c r="G4" s="3"/>
      <c r="H4" s="4" t="s">
        <v>44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264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640" t="s">
        <v>45</v>
      </c>
      <c r="E7" s="641"/>
      <c r="F7" s="641"/>
      <c r="G7" s="641"/>
      <c r="H7" s="641"/>
      <c r="I7" s="642"/>
      <c r="J7" s="632" t="s">
        <v>159</v>
      </c>
      <c r="K7" s="632" t="s">
        <v>160</v>
      </c>
      <c r="L7" s="632" t="s">
        <v>161</v>
      </c>
      <c r="M7" s="632" t="s">
        <v>162</v>
      </c>
      <c r="N7" s="632" t="s">
        <v>163</v>
      </c>
      <c r="O7" s="632" t="s">
        <v>169</v>
      </c>
      <c r="P7" s="632" t="s">
        <v>172</v>
      </c>
      <c r="Q7" s="632" t="s">
        <v>173</v>
      </c>
      <c r="R7" s="632" t="s">
        <v>252</v>
      </c>
      <c r="S7" s="632" t="s">
        <v>259</v>
      </c>
      <c r="T7" s="638" t="s">
        <v>268</v>
      </c>
      <c r="U7" s="73"/>
    </row>
    <row r="8" spans="3:21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9"/>
      <c r="U8" s="73"/>
    </row>
    <row r="9" spans="3:21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9"/>
      <c r="U9" s="73"/>
    </row>
    <row r="10" spans="3:21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9"/>
      <c r="U10" s="73"/>
    </row>
    <row r="11" spans="3:21" ht="15" customHeight="1" thickBot="1" x14ac:dyDescent="0.25">
      <c r="C11" s="72"/>
      <c r="D11" s="646"/>
      <c r="E11" s="647"/>
      <c r="F11" s="647"/>
      <c r="G11" s="647"/>
      <c r="H11" s="647"/>
      <c r="I11" s="648"/>
      <c r="J11" s="506"/>
      <c r="K11" s="506"/>
      <c r="L11" s="505"/>
      <c r="M11" s="507"/>
      <c r="N11" s="507"/>
      <c r="O11" s="507"/>
      <c r="P11" s="505"/>
      <c r="Q11" s="505"/>
      <c r="R11" s="505"/>
      <c r="S11" s="505"/>
      <c r="T11" s="508"/>
      <c r="U11" s="73"/>
    </row>
    <row r="12" spans="3:21" ht="15.75" thickTop="1" x14ac:dyDescent="0.2">
      <c r="C12" s="72"/>
      <c r="D12" s="77"/>
      <c r="E12" s="78" t="s">
        <v>0</v>
      </c>
      <c r="F12" s="79"/>
      <c r="G12" s="79"/>
      <c r="H12" s="79"/>
      <c r="I12" s="80"/>
      <c r="J12" s="509">
        <v>8426</v>
      </c>
      <c r="K12" s="509">
        <v>8442</v>
      </c>
      <c r="L12" s="510">
        <v>8475</v>
      </c>
      <c r="M12" s="511">
        <v>8500</v>
      </c>
      <c r="N12" s="511">
        <v>8496</v>
      </c>
      <c r="O12" s="511">
        <v>8557</v>
      </c>
      <c r="P12" s="510">
        <v>8558</v>
      </c>
      <c r="Q12" s="510">
        <v>8566</v>
      </c>
      <c r="R12" s="510">
        <v>8580</v>
      </c>
      <c r="S12" s="510">
        <v>8618</v>
      </c>
      <c r="T12" s="512">
        <v>8660</v>
      </c>
      <c r="U12" s="73"/>
    </row>
    <row r="13" spans="3:21" x14ac:dyDescent="0.2">
      <c r="C13" s="81"/>
      <c r="D13" s="82"/>
      <c r="E13" s="636" t="s">
        <v>48</v>
      </c>
      <c r="F13" s="83" t="s">
        <v>49</v>
      </c>
      <c r="G13" s="83"/>
      <c r="H13" s="84"/>
      <c r="I13" s="85"/>
      <c r="J13" s="514">
        <v>5011</v>
      </c>
      <c r="K13" s="514">
        <v>5085</v>
      </c>
      <c r="L13" s="513">
        <v>5158</v>
      </c>
      <c r="M13" s="515">
        <v>5209</v>
      </c>
      <c r="N13" s="515">
        <v>5209</v>
      </c>
      <c r="O13" s="515">
        <v>5269</v>
      </c>
      <c r="P13" s="513">
        <v>5287</v>
      </c>
      <c r="Q13" s="513">
        <v>5304</v>
      </c>
      <c r="R13" s="513">
        <v>5317</v>
      </c>
      <c r="S13" s="513">
        <v>5349</v>
      </c>
      <c r="T13" s="516">
        <v>5374</v>
      </c>
      <c r="U13" s="73"/>
    </row>
    <row r="14" spans="3:21" x14ac:dyDescent="0.2">
      <c r="C14" s="81"/>
      <c r="D14" s="82"/>
      <c r="E14" s="637"/>
      <c r="F14" s="86" t="s">
        <v>50</v>
      </c>
      <c r="G14" s="86"/>
      <c r="H14" s="87"/>
      <c r="I14" s="88"/>
      <c r="J14" s="127">
        <v>4095</v>
      </c>
      <c r="K14" s="127">
        <v>4095</v>
      </c>
      <c r="L14" s="126">
        <v>4106</v>
      </c>
      <c r="M14" s="163">
        <v>4115</v>
      </c>
      <c r="N14" s="163">
        <v>4140</v>
      </c>
      <c r="O14" s="163">
        <v>4155</v>
      </c>
      <c r="P14" s="126">
        <v>4172</v>
      </c>
      <c r="Q14" s="126">
        <v>4192</v>
      </c>
      <c r="R14" s="126">
        <v>4214</v>
      </c>
      <c r="S14" s="126">
        <v>4238</v>
      </c>
      <c r="T14" s="517">
        <v>4261</v>
      </c>
      <c r="U14" s="73"/>
    </row>
    <row r="15" spans="3:21" x14ac:dyDescent="0.2">
      <c r="C15" s="81"/>
      <c r="D15" s="82"/>
      <c r="E15" s="637"/>
      <c r="F15" s="649" t="s">
        <v>51</v>
      </c>
      <c r="G15" s="86" t="s">
        <v>63</v>
      </c>
      <c r="H15" s="87"/>
      <c r="I15" s="88"/>
      <c r="J15" s="127">
        <v>4074</v>
      </c>
      <c r="K15" s="127">
        <v>4074</v>
      </c>
      <c r="L15" s="126">
        <v>4085</v>
      </c>
      <c r="M15" s="163">
        <v>4098</v>
      </c>
      <c r="N15" s="163">
        <v>4125</v>
      </c>
      <c r="O15" s="163">
        <v>4139</v>
      </c>
      <c r="P15" s="126">
        <v>4156</v>
      </c>
      <c r="Q15" s="126">
        <v>4176</v>
      </c>
      <c r="R15" s="126">
        <v>4194</v>
      </c>
      <c r="S15" s="126">
        <v>4220</v>
      </c>
      <c r="T15" s="517">
        <v>4241</v>
      </c>
      <c r="U15" s="73"/>
    </row>
    <row r="16" spans="3:21" x14ac:dyDescent="0.2">
      <c r="C16" s="81"/>
      <c r="D16" s="82"/>
      <c r="E16" s="637"/>
      <c r="F16" s="650"/>
      <c r="G16" s="86" t="s">
        <v>64</v>
      </c>
      <c r="H16" s="87"/>
      <c r="I16" s="88"/>
      <c r="J16" s="127">
        <v>2718</v>
      </c>
      <c r="K16" s="127">
        <v>2705</v>
      </c>
      <c r="L16" s="126">
        <v>2707</v>
      </c>
      <c r="M16" s="163">
        <v>2710</v>
      </c>
      <c r="N16" s="163">
        <v>2719</v>
      </c>
      <c r="O16" s="163">
        <v>2729</v>
      </c>
      <c r="P16" s="126">
        <v>2746</v>
      </c>
      <c r="Q16" s="126">
        <v>2778</v>
      </c>
      <c r="R16" s="126">
        <v>2803</v>
      </c>
      <c r="S16" s="126">
        <v>2830</v>
      </c>
      <c r="T16" s="517">
        <v>2866</v>
      </c>
      <c r="U16" s="73"/>
    </row>
    <row r="17" spans="3:21" x14ac:dyDescent="0.2">
      <c r="C17" s="81"/>
      <c r="D17" s="82"/>
      <c r="E17" s="637"/>
      <c r="F17" s="86" t="s">
        <v>52</v>
      </c>
      <c r="G17" s="86"/>
      <c r="H17" s="87"/>
      <c r="I17" s="88"/>
      <c r="J17" s="127">
        <v>1347</v>
      </c>
      <c r="K17" s="127">
        <v>1331</v>
      </c>
      <c r="L17" s="126">
        <v>1310</v>
      </c>
      <c r="M17" s="163">
        <v>1304</v>
      </c>
      <c r="N17" s="163">
        <v>1307</v>
      </c>
      <c r="O17" s="163">
        <v>1308</v>
      </c>
      <c r="P17" s="126">
        <v>1290</v>
      </c>
      <c r="Q17" s="126">
        <v>1284</v>
      </c>
      <c r="R17" s="126">
        <v>1280</v>
      </c>
      <c r="S17" s="126">
        <v>1285</v>
      </c>
      <c r="T17" s="517">
        <v>1294</v>
      </c>
      <c r="U17" s="73"/>
    </row>
    <row r="18" spans="3:21" x14ac:dyDescent="0.2">
      <c r="C18" s="81"/>
      <c r="D18" s="82"/>
      <c r="E18" s="637"/>
      <c r="F18" s="86" t="s">
        <v>53</v>
      </c>
      <c r="G18" s="86"/>
      <c r="H18" s="87"/>
      <c r="I18" s="88"/>
      <c r="J18" s="127">
        <v>18</v>
      </c>
      <c r="K18" s="127">
        <v>18</v>
      </c>
      <c r="L18" s="126">
        <v>18</v>
      </c>
      <c r="M18" s="163">
        <v>18</v>
      </c>
      <c r="N18" s="163">
        <v>18</v>
      </c>
      <c r="O18" s="163">
        <v>18</v>
      </c>
      <c r="P18" s="126">
        <v>18</v>
      </c>
      <c r="Q18" s="126">
        <v>18</v>
      </c>
      <c r="R18" s="126">
        <v>18</v>
      </c>
      <c r="S18" s="126">
        <v>18</v>
      </c>
      <c r="T18" s="517">
        <v>18</v>
      </c>
      <c r="U18" s="73"/>
    </row>
    <row r="19" spans="3:21" x14ac:dyDescent="0.2">
      <c r="C19" s="81"/>
      <c r="D19" s="82"/>
      <c r="E19" s="637"/>
      <c r="F19" s="93" t="s">
        <v>54</v>
      </c>
      <c r="G19" s="93"/>
      <c r="H19" s="94"/>
      <c r="I19" s="95"/>
      <c r="J19" s="519">
        <v>178</v>
      </c>
      <c r="K19" s="519">
        <v>174</v>
      </c>
      <c r="L19" s="518">
        <v>174</v>
      </c>
      <c r="M19" s="520">
        <v>171</v>
      </c>
      <c r="N19" s="520">
        <v>168</v>
      </c>
      <c r="O19" s="520">
        <v>166</v>
      </c>
      <c r="P19" s="518">
        <v>166</v>
      </c>
      <c r="Q19" s="518">
        <v>160</v>
      </c>
      <c r="R19" s="518">
        <v>156</v>
      </c>
      <c r="S19" s="518">
        <v>151</v>
      </c>
      <c r="T19" s="521">
        <v>150</v>
      </c>
      <c r="U19" s="73"/>
    </row>
    <row r="20" spans="3:21" ht="15.75" thickBot="1" x14ac:dyDescent="0.25">
      <c r="C20" s="81"/>
      <c r="D20" s="96"/>
      <c r="E20" s="97" t="s">
        <v>1</v>
      </c>
      <c r="F20" s="98"/>
      <c r="G20" s="98"/>
      <c r="H20" s="99"/>
      <c r="I20" s="100"/>
      <c r="J20" s="102">
        <v>70</v>
      </c>
      <c r="K20" s="102">
        <v>69</v>
      </c>
      <c r="L20" s="101">
        <v>69</v>
      </c>
      <c r="M20" s="445">
        <v>67</v>
      </c>
      <c r="N20" s="445">
        <v>63</v>
      </c>
      <c r="O20" s="445">
        <v>62</v>
      </c>
      <c r="P20" s="101">
        <v>62</v>
      </c>
      <c r="Q20" s="101">
        <v>58</v>
      </c>
      <c r="R20" s="101">
        <v>57</v>
      </c>
      <c r="S20" s="101">
        <v>58</v>
      </c>
      <c r="T20" s="477">
        <v>54</v>
      </c>
      <c r="U20" s="73"/>
    </row>
    <row r="21" spans="3:21" ht="13.5" x14ac:dyDescent="0.25">
      <c r="D21" s="103" t="s">
        <v>55</v>
      </c>
      <c r="E21" s="104"/>
      <c r="F21" s="104"/>
      <c r="G21" s="104"/>
      <c r="H21" s="104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5" t="s">
        <v>155</v>
      </c>
      <c r="U21" s="1" t="s">
        <v>20</v>
      </c>
    </row>
    <row r="22" spans="3:21" ht="11.25" customHeight="1" x14ac:dyDescent="0.2">
      <c r="D22" s="106" t="s">
        <v>46</v>
      </c>
      <c r="E22" s="631" t="s">
        <v>57</v>
      </c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</row>
    <row r="23" spans="3:21" ht="11.25" customHeight="1" x14ac:dyDescent="0.2">
      <c r="D23" s="106" t="s">
        <v>56</v>
      </c>
      <c r="E23" s="631" t="s">
        <v>174</v>
      </c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</row>
  </sheetData>
  <mergeCells count="16">
    <mergeCell ref="M7:M10"/>
    <mergeCell ref="S7:S10"/>
    <mergeCell ref="R7:R10"/>
    <mergeCell ref="Q7:Q10"/>
    <mergeCell ref="F15:F16"/>
    <mergeCell ref="N7:N10"/>
    <mergeCell ref="E23:T23"/>
    <mergeCell ref="O7:O10"/>
    <mergeCell ref="E22:T22"/>
    <mergeCell ref="K7:K10"/>
    <mergeCell ref="L7:L10"/>
    <mergeCell ref="E13:E19"/>
    <mergeCell ref="T7:T10"/>
    <mergeCell ref="D7:I11"/>
    <mergeCell ref="P7:P10"/>
    <mergeCell ref="J7:J10"/>
  </mergeCells>
  <phoneticPr fontId="0" type="noConversion"/>
  <conditionalFormatting sqref="D6">
    <cfRule type="cellIs" dxfId="5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52" priority="3" stopIfTrue="1">
      <formula>#REF!=" ?"</formula>
    </cfRule>
  </conditionalFormatting>
  <conditionalFormatting sqref="G6">
    <cfRule type="expression" dxfId="5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>
    <pageSetUpPr autoPageBreaks="0"/>
  </sheetPr>
  <dimension ref="C1:AS5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21" width="8.710937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149</v>
      </c>
      <c r="E4" s="3"/>
      <c r="F4" s="3"/>
      <c r="G4" s="3"/>
      <c r="H4" s="4" t="s">
        <v>277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2" customFormat="1" ht="15.75" x14ac:dyDescent="0.2">
      <c r="D6" s="10"/>
      <c r="E6" s="3"/>
      <c r="F6" s="3"/>
      <c r="G6" s="3"/>
      <c r="H6" s="4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4:21" s="2" customFormat="1" ht="13.5" customHeight="1" x14ac:dyDescent="0.2">
      <c r="D7" s="10"/>
      <c r="E7" s="3"/>
      <c r="F7" s="3"/>
      <c r="G7" s="3"/>
      <c r="H7" s="4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4:21" s="2" customFormat="1" ht="13.5" customHeight="1" x14ac:dyDescent="0.2">
      <c r="D8" s="10"/>
      <c r="E8" s="3"/>
      <c r="F8" s="3"/>
      <c r="G8" s="3"/>
      <c r="H8" s="4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4:21" s="2" customFormat="1" ht="13.5" customHeight="1" thickBot="1" x14ac:dyDescent="0.25">
      <c r="D9" s="10"/>
      <c r="E9" s="3"/>
      <c r="F9" s="3"/>
      <c r="G9" s="3"/>
      <c r="H9" s="4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4:21" s="6" customFormat="1" ht="13.5" customHeight="1" thickBot="1" x14ac:dyDescent="0.25">
      <c r="D10" s="35"/>
      <c r="E10" s="36"/>
      <c r="F10" s="36"/>
      <c r="G10" s="36"/>
      <c r="H10" s="36"/>
      <c r="I10" s="37"/>
      <c r="J10" s="381"/>
      <c r="K10" s="472">
        <v>2012</v>
      </c>
      <c r="L10" s="472">
        <v>2013</v>
      </c>
      <c r="M10" s="472">
        <v>2014</v>
      </c>
      <c r="N10" s="472">
        <v>2015</v>
      </c>
      <c r="O10" s="472">
        <v>2016</v>
      </c>
      <c r="P10" s="472">
        <v>2017</v>
      </c>
      <c r="Q10" s="472">
        <v>2018</v>
      </c>
      <c r="R10" s="472">
        <v>2019</v>
      </c>
      <c r="S10" s="472">
        <v>2020</v>
      </c>
      <c r="T10" s="472">
        <v>2021</v>
      </c>
      <c r="U10" s="472">
        <v>2022</v>
      </c>
    </row>
    <row r="11" spans="4:21" ht="13.5" customHeight="1" thickTop="1" x14ac:dyDescent="0.2">
      <c r="D11" s="16"/>
      <c r="E11" s="16"/>
      <c r="F11" s="16"/>
      <c r="G11" s="16"/>
      <c r="H11" s="16"/>
      <c r="I11" s="16"/>
      <c r="J11" s="382" t="s">
        <v>150</v>
      </c>
      <c r="K11" s="473">
        <v>22600.393453874563</v>
      </c>
      <c r="L11" s="473">
        <v>22736.160423889331</v>
      </c>
      <c r="M11" s="473">
        <v>23105.298815983475</v>
      </c>
      <c r="N11" s="473">
        <v>23637.347321692072</v>
      </c>
      <c r="O11" s="473">
        <v>24814.030370938573</v>
      </c>
      <c r="P11" s="473">
        <v>26608.581841436888</v>
      </c>
      <c r="Q11" s="473">
        <v>29476</v>
      </c>
      <c r="R11" s="473">
        <v>33529.755754785801</v>
      </c>
      <c r="S11" s="473">
        <v>36857.887269735802</v>
      </c>
      <c r="T11" s="473">
        <v>39591.418094570479</v>
      </c>
      <c r="U11" s="473">
        <v>40174.665115771437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84" t="s">
        <v>151</v>
      </c>
      <c r="K12" s="473">
        <v>34045.430593587327</v>
      </c>
      <c r="L12" s="473">
        <v>35419.874999124579</v>
      </c>
      <c r="M12" s="473">
        <v>36056.28842744798</v>
      </c>
      <c r="N12" s="473">
        <v>36324.305553551218</v>
      </c>
      <c r="O12" s="473">
        <v>36821.266196005054</v>
      </c>
      <c r="P12" s="473">
        <v>39040.686979288279</v>
      </c>
      <c r="Q12" s="473">
        <v>42921.621923629071</v>
      </c>
      <c r="R12" s="473">
        <v>46179.960465726399</v>
      </c>
      <c r="S12" s="473">
        <v>46981.989961512139</v>
      </c>
      <c r="T12" s="473">
        <v>49030.761876597491</v>
      </c>
      <c r="U12" s="473">
        <v>51227.329816811674</v>
      </c>
    </row>
    <row r="13" spans="4:21" ht="13.5" customHeight="1" thickBot="1" x14ac:dyDescent="0.25">
      <c r="D13" s="16"/>
      <c r="E13" s="16"/>
      <c r="F13" s="16"/>
      <c r="G13" s="16"/>
      <c r="H13" s="16"/>
      <c r="I13" s="16"/>
      <c r="J13" s="386" t="s">
        <v>152</v>
      </c>
      <c r="K13" s="474">
        <v>25067</v>
      </c>
      <c r="L13" s="474">
        <v>25035</v>
      </c>
      <c r="M13" s="474">
        <v>25768</v>
      </c>
      <c r="N13" s="474">
        <v>26591</v>
      </c>
      <c r="O13" s="474">
        <v>27575</v>
      </c>
      <c r="P13" s="474">
        <v>29504</v>
      </c>
      <c r="Q13" s="474">
        <v>31885</v>
      </c>
      <c r="R13" s="474">
        <v>34125</v>
      </c>
      <c r="S13" s="474">
        <v>35611</v>
      </c>
      <c r="T13" s="474">
        <v>37839</v>
      </c>
      <c r="U13" s="474">
        <v>40353</v>
      </c>
    </row>
    <row r="14" spans="4:21" ht="13.5" customHeight="1" thickBot="1" x14ac:dyDescent="0.25">
      <c r="D14" s="16"/>
      <c r="E14" s="16"/>
      <c r="F14" s="16"/>
      <c r="G14" s="16"/>
      <c r="H14" s="16"/>
      <c r="I14" s="16"/>
      <c r="J14" s="386" t="s">
        <v>134</v>
      </c>
      <c r="K14" s="474">
        <v>25037</v>
      </c>
      <c r="L14" s="474">
        <v>25255</v>
      </c>
      <c r="M14" s="474">
        <v>25863</v>
      </c>
      <c r="N14" s="474">
        <v>26807</v>
      </c>
      <c r="O14" s="474">
        <v>28076</v>
      </c>
      <c r="P14" s="504" t="s">
        <v>105</v>
      </c>
      <c r="Q14" s="504" t="s">
        <v>105</v>
      </c>
      <c r="R14" s="504" t="s">
        <v>105</v>
      </c>
      <c r="S14" s="504" t="s">
        <v>105</v>
      </c>
      <c r="T14" s="504" t="s">
        <v>105</v>
      </c>
      <c r="U14" s="504" t="s">
        <v>105</v>
      </c>
    </row>
    <row r="15" spans="4:21" ht="13.5" customHeight="1" x14ac:dyDescent="0.2">
      <c r="D15" s="16"/>
      <c r="E15" s="16"/>
      <c r="F15" s="16"/>
      <c r="G15" s="16"/>
      <c r="H15" s="16"/>
      <c r="I15" s="16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</row>
    <row r="16" spans="4:21" ht="13.5" customHeight="1" x14ac:dyDescent="0.2">
      <c r="D16" s="17"/>
      <c r="E16" s="18"/>
      <c r="F16" s="18"/>
      <c r="G16" s="18"/>
      <c r="H16" s="18"/>
      <c r="I16" s="18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</row>
    <row r="17" spans="3:45" ht="13.5" customHeight="1" x14ac:dyDescent="0.2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3:45" ht="13.5" customHeight="1" x14ac:dyDescent="0.2">
      <c r="C18" s="14"/>
      <c r="D18" s="19"/>
      <c r="E18" s="20"/>
      <c r="F18" s="20"/>
      <c r="G18" s="20"/>
      <c r="H18" s="21"/>
      <c r="I18" s="20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3:45" ht="13.5" customHeight="1" x14ac:dyDescent="0.2">
      <c r="C19" s="14"/>
      <c r="D19" s="23"/>
      <c r="E19" s="24"/>
      <c r="F19" s="24"/>
      <c r="G19" s="24"/>
      <c r="H19" s="25"/>
      <c r="I19" s="2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45" ht="13.5" customHeight="1" x14ac:dyDescent="0.2">
      <c r="C20" s="14"/>
      <c r="D20" s="23"/>
      <c r="E20" s="27"/>
      <c r="F20" s="24"/>
      <c r="G20" s="24"/>
      <c r="H20" s="25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3:45" ht="13.5" customHeight="1" x14ac:dyDescent="0.2">
      <c r="C21" s="14"/>
      <c r="D21" s="23"/>
      <c r="E21" s="28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45" ht="13.5" customHeight="1" x14ac:dyDescent="0.2">
      <c r="C22" s="14"/>
      <c r="D22" s="23"/>
      <c r="E22" s="29"/>
      <c r="F22" s="24"/>
      <c r="G22" s="24"/>
      <c r="H22" s="25"/>
      <c r="I22" s="2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AS22" s="11"/>
    </row>
    <row r="23" spans="3:45" ht="13.5" customHeight="1" x14ac:dyDescent="0.2">
      <c r="C23" s="14"/>
      <c r="D23" s="19"/>
      <c r="E23" s="20"/>
      <c r="F23" s="20"/>
      <c r="G23" s="20"/>
      <c r="H23" s="21"/>
      <c r="I23" s="20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AS23" s="11"/>
    </row>
    <row r="24" spans="3:45" ht="13.5" customHeight="1" x14ac:dyDescent="0.2">
      <c r="C24" s="14"/>
      <c r="D24" s="23"/>
      <c r="E24" s="28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S24" s="11"/>
    </row>
    <row r="25" spans="3:45" ht="13.5" customHeight="1" x14ac:dyDescent="0.2">
      <c r="C25" s="14"/>
      <c r="D25" s="23"/>
      <c r="E25" s="29"/>
      <c r="F25" s="24"/>
      <c r="G25" s="24"/>
      <c r="H25" s="25"/>
      <c r="I25" s="2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3:45" ht="13.5" customHeight="1" x14ac:dyDescent="0.2">
      <c r="C26" s="14"/>
      <c r="D26" s="19"/>
      <c r="E26" s="20"/>
      <c r="F26" s="20"/>
      <c r="G26" s="20"/>
      <c r="H26" s="21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3:45" ht="13.5" customHeight="1" x14ac:dyDescent="0.2">
      <c r="C27" s="14"/>
      <c r="D27" s="17"/>
      <c r="E27" s="17"/>
      <c r="F27" s="17"/>
      <c r="G27" s="17"/>
      <c r="H27" s="17"/>
      <c r="I27" s="17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3:45" ht="13.5" customHeight="1" x14ac:dyDescent="0.2">
      <c r="C28" s="14"/>
      <c r="D28" s="19"/>
      <c r="E28" s="20"/>
      <c r="F28" s="20"/>
      <c r="G28" s="20"/>
      <c r="H28" s="21"/>
      <c r="I28" s="20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3:45" ht="13.5" customHeight="1" x14ac:dyDescent="0.2">
      <c r="C29" s="14"/>
      <c r="D29" s="23"/>
      <c r="E29" s="24"/>
      <c r="F29" s="24"/>
      <c r="G29" s="24"/>
      <c r="H29" s="25"/>
      <c r="I29" s="2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45" ht="13.5" customHeight="1" x14ac:dyDescent="0.2">
      <c r="C30" s="14"/>
      <c r="D30" s="23"/>
      <c r="E30" s="27"/>
      <c r="F30" s="24"/>
      <c r="G30" s="24"/>
      <c r="H30" s="25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3:45" ht="13.5" customHeight="1" x14ac:dyDescent="0.2">
      <c r="C31" s="14"/>
      <c r="D31" s="23"/>
      <c r="E31" s="28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">
      <c r="C32" s="14"/>
      <c r="D32" s="23"/>
      <c r="E32" s="29"/>
      <c r="F32" s="24"/>
      <c r="G32" s="24"/>
      <c r="H32" s="25"/>
      <c r="I32" s="24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3:21" ht="13.5" customHeight="1" x14ac:dyDescent="0.2">
      <c r="C33" s="14"/>
      <c r="D33" s="19"/>
      <c r="E33" s="20"/>
      <c r="F33" s="20"/>
      <c r="G33" s="20"/>
      <c r="H33" s="21"/>
      <c r="I33" s="20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3:21" ht="13.5" customHeight="1" x14ac:dyDescent="0.2">
      <c r="C34" s="14"/>
      <c r="D34" s="23"/>
      <c r="E34" s="28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ht="13.5" customHeight="1" x14ac:dyDescent="0.2">
      <c r="C35" s="14"/>
      <c r="D35" s="23"/>
      <c r="E35" s="24"/>
      <c r="F35" s="24"/>
      <c r="G35" s="24"/>
      <c r="H35" s="25"/>
      <c r="I35" s="2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3:21" ht="13.5" customHeight="1" x14ac:dyDescent="0.25">
      <c r="D36" s="9"/>
      <c r="E36" s="13"/>
      <c r="F36" s="13"/>
      <c r="G36" s="13"/>
      <c r="H36" s="13"/>
      <c r="I36" s="9"/>
      <c r="J36" s="9"/>
      <c r="K36" s="9"/>
      <c r="L36" s="9"/>
      <c r="M36" s="9"/>
      <c r="N36" s="9"/>
      <c r="O36" s="9"/>
      <c r="P36" s="8"/>
      <c r="Q36" s="8"/>
      <c r="R36" s="8"/>
      <c r="S36" s="8"/>
      <c r="T36" s="8"/>
      <c r="U36" s="8" t="s">
        <v>156</v>
      </c>
    </row>
    <row r="37" spans="3:21" x14ac:dyDescent="0.2">
      <c r="J37" s="11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3:21" x14ac:dyDescent="0.2">
      <c r="J38" s="11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3:21" x14ac:dyDescent="0.2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2" spans="3:21" x14ac:dyDescent="0.2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9" spans="11:20" x14ac:dyDescent="0.2"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1" spans="11:20" x14ac:dyDescent="0.2">
      <c r="K51" s="12"/>
      <c r="L51" s="12"/>
      <c r="M51" s="12"/>
      <c r="N51" s="12"/>
      <c r="O51" s="12"/>
    </row>
  </sheetData>
  <phoneticPr fontId="0" type="noConversion"/>
  <conditionalFormatting sqref="D10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4:G9">
    <cfRule type="expression" dxfId="4" priority="3" stopIfTrue="1">
      <formula>#REF!=" ?"</formula>
    </cfRule>
  </conditionalFormatting>
  <conditionalFormatting sqref="G10">
    <cfRule type="expression" dxfId="3" priority="1" stopIfTrue="1">
      <formula>U10="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9">
    <pageSetUpPr autoPageBreaks="0"/>
  </sheetPr>
  <dimension ref="C1:AS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21" width="8.710937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153</v>
      </c>
      <c r="E4" s="3"/>
      <c r="F4" s="3"/>
      <c r="G4" s="3"/>
      <c r="H4" s="4" t="s">
        <v>278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">
      <c r="D6" s="35"/>
      <c r="E6" s="36"/>
      <c r="F6" s="36"/>
      <c r="G6" s="36"/>
      <c r="H6" s="36"/>
      <c r="I6" s="37"/>
      <c r="J6" s="37"/>
      <c r="K6" s="37"/>
      <c r="L6" s="37"/>
      <c r="M6" s="37"/>
      <c r="N6" s="37"/>
      <c r="O6" s="37"/>
      <c r="P6" s="38"/>
      <c r="Q6" s="38"/>
      <c r="R6" s="38"/>
      <c r="S6" s="38"/>
      <c r="T6" s="38"/>
      <c r="U6" s="38"/>
    </row>
    <row r="7" spans="4:21" s="6" customFormat="1" ht="13.5" customHeight="1" x14ac:dyDescent="0.2">
      <c r="D7" s="35"/>
      <c r="E7" s="36"/>
      <c r="F7" s="36"/>
      <c r="G7" s="36"/>
      <c r="H7" s="36"/>
      <c r="I7" s="37"/>
      <c r="J7" s="37"/>
      <c r="K7" s="37"/>
      <c r="L7" s="37"/>
      <c r="M7" s="37"/>
      <c r="N7" s="37"/>
      <c r="O7" s="37"/>
      <c r="P7" s="38"/>
      <c r="Q7" s="38"/>
      <c r="R7" s="38"/>
      <c r="S7" s="38"/>
      <c r="T7" s="38"/>
      <c r="U7" s="38"/>
    </row>
    <row r="8" spans="4:21" s="6" customFormat="1" ht="13.5" customHeight="1" x14ac:dyDescent="0.2">
      <c r="D8" s="35"/>
      <c r="E8" s="36"/>
      <c r="F8" s="36"/>
      <c r="G8" s="36"/>
      <c r="H8" s="36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</row>
    <row r="9" spans="4:21" s="6" customFormat="1" ht="13.5" customHeight="1" thickBot="1" x14ac:dyDescent="0.25">
      <c r="D9" s="35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</row>
    <row r="10" spans="4:21" ht="13.5" thickBot="1" x14ac:dyDescent="0.25">
      <c r="D10" s="16"/>
      <c r="E10" s="16"/>
      <c r="F10" s="16"/>
      <c r="G10" s="16"/>
      <c r="H10" s="16"/>
      <c r="I10" s="16"/>
      <c r="J10" s="381"/>
      <c r="K10" s="390">
        <v>2012</v>
      </c>
      <c r="L10" s="390">
        <v>2013</v>
      </c>
      <c r="M10" s="390">
        <v>2014</v>
      </c>
      <c r="N10" s="390">
        <v>2015</v>
      </c>
      <c r="O10" s="390">
        <v>2016</v>
      </c>
      <c r="P10" s="390">
        <v>2017</v>
      </c>
      <c r="Q10" s="390">
        <v>2018</v>
      </c>
      <c r="R10" s="390">
        <v>2019</v>
      </c>
      <c r="S10" s="390">
        <v>2020</v>
      </c>
      <c r="T10" s="390">
        <v>2021</v>
      </c>
      <c r="U10" s="500">
        <v>2022</v>
      </c>
    </row>
    <row r="11" spans="4:21" ht="13.5" customHeight="1" thickTop="1" x14ac:dyDescent="0.2">
      <c r="D11" s="16"/>
      <c r="E11" s="16"/>
      <c r="F11" s="16"/>
      <c r="G11" s="16"/>
      <c r="H11" s="16"/>
      <c r="I11" s="16"/>
      <c r="J11" s="382" t="s">
        <v>150</v>
      </c>
      <c r="K11" s="383">
        <v>23085.182281792197</v>
      </c>
      <c r="L11" s="383">
        <v>22896.435472194695</v>
      </c>
      <c r="M11" s="383">
        <v>23174.823285840997</v>
      </c>
      <c r="N11" s="383">
        <v>23637.347321692072</v>
      </c>
      <c r="O11" s="383">
        <v>24641.539593782098</v>
      </c>
      <c r="P11" s="383">
        <v>25808.517789948484</v>
      </c>
      <c r="Q11" s="383">
        <v>27992.402659069325</v>
      </c>
      <c r="R11" s="383">
        <v>30960.069949017361</v>
      </c>
      <c r="S11" s="383">
        <v>32967.698810139358</v>
      </c>
      <c r="T11" s="383">
        <v>34397.409291546901</v>
      </c>
      <c r="U11" s="383">
        <v>30856.117600438891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84" t="s">
        <v>151</v>
      </c>
      <c r="K12" s="385">
        <v>34775.720728894099</v>
      </c>
      <c r="L12" s="385">
        <v>35669.561932653152</v>
      </c>
      <c r="M12" s="385">
        <v>36164.782775775311</v>
      </c>
      <c r="N12" s="385">
        <v>36324.305553551218</v>
      </c>
      <c r="O12" s="385">
        <v>36565.309032775622</v>
      </c>
      <c r="P12" s="385">
        <v>37866.815692811142</v>
      </c>
      <c r="Q12" s="385">
        <v>40761.274381414129</v>
      </c>
      <c r="R12" s="385">
        <v>42640.77605330231</v>
      </c>
      <c r="S12" s="385">
        <v>42023.246834984027</v>
      </c>
      <c r="T12" s="385">
        <v>42598.403020501733</v>
      </c>
      <c r="U12" s="385">
        <v>39345.107386184085</v>
      </c>
    </row>
    <row r="13" spans="4:21" ht="13.5" customHeight="1" thickBot="1" x14ac:dyDescent="0.25">
      <c r="D13" s="16"/>
      <c r="E13" s="16"/>
      <c r="F13" s="16"/>
      <c r="G13" s="16"/>
      <c r="H13" s="16"/>
      <c r="I13" s="16"/>
      <c r="J13" s="386" t="s">
        <v>152</v>
      </c>
      <c r="K13" s="387">
        <v>25604.698672114402</v>
      </c>
      <c r="L13" s="387">
        <v>25211.480362537764</v>
      </c>
      <c r="M13" s="387">
        <v>25845.536609829487</v>
      </c>
      <c r="N13" s="387">
        <v>26591.000000000004</v>
      </c>
      <c r="O13" s="387">
        <v>27383.316782522343</v>
      </c>
      <c r="P13" s="387">
        <v>28616.876818622699</v>
      </c>
      <c r="Q13" s="387">
        <v>30280.151946818616</v>
      </c>
      <c r="R13" s="387">
        <v>31509.695290858723</v>
      </c>
      <c r="S13" s="387">
        <v>31852.415026833631</v>
      </c>
      <c r="T13" s="387">
        <v>32874.891398783664</v>
      </c>
      <c r="U13" s="387">
        <v>30993.087557603689</v>
      </c>
    </row>
    <row r="14" spans="4:21" ht="13.5" customHeight="1" thickBot="1" x14ac:dyDescent="0.25">
      <c r="D14" s="16"/>
      <c r="E14" s="16"/>
      <c r="F14" s="16"/>
      <c r="G14" s="16"/>
      <c r="H14" s="16"/>
      <c r="I14" s="16"/>
      <c r="J14" s="386" t="s">
        <v>134</v>
      </c>
      <c r="K14" s="387">
        <v>25574.05515832482</v>
      </c>
      <c r="L14" s="387">
        <v>25433.031218529708</v>
      </c>
      <c r="M14" s="387">
        <v>25940.822467402206</v>
      </c>
      <c r="N14" s="387">
        <v>26807</v>
      </c>
      <c r="O14" s="387">
        <v>27880.834160873885</v>
      </c>
      <c r="P14" s="503" t="s">
        <v>105</v>
      </c>
      <c r="Q14" s="503" t="s">
        <v>105</v>
      </c>
      <c r="R14" s="503" t="s">
        <v>105</v>
      </c>
      <c r="S14" s="503" t="s">
        <v>105</v>
      </c>
      <c r="T14" s="503" t="s">
        <v>105</v>
      </c>
      <c r="U14" s="623" t="s">
        <v>105</v>
      </c>
    </row>
    <row r="15" spans="4:21" ht="13.5" customHeight="1" x14ac:dyDescent="0.2">
      <c r="D15" s="17"/>
      <c r="E15" s="18"/>
      <c r="F15" s="18"/>
      <c r="G15" s="18"/>
      <c r="H15" s="18"/>
      <c r="I15" s="18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</row>
    <row r="16" spans="4:21" ht="13.5" customHeight="1" x14ac:dyDescent="0.2">
      <c r="D16" s="17"/>
      <c r="E16" s="17"/>
      <c r="F16" s="17"/>
      <c r="G16" s="17"/>
      <c r="H16" s="17"/>
      <c r="I16" s="17"/>
      <c r="J16" s="17"/>
      <c r="K16" s="538">
        <v>97.9</v>
      </c>
      <c r="L16" s="538">
        <v>99.3</v>
      </c>
      <c r="M16" s="538">
        <v>99.7</v>
      </c>
      <c r="N16" s="538">
        <v>100</v>
      </c>
      <c r="O16" s="538">
        <v>100.7</v>
      </c>
      <c r="P16" s="538">
        <v>103.1</v>
      </c>
      <c r="Q16" s="538">
        <v>105.3</v>
      </c>
      <c r="R16" s="538">
        <v>108.3</v>
      </c>
      <c r="S16" s="538">
        <v>111.8</v>
      </c>
      <c r="T16" s="538">
        <v>115.1</v>
      </c>
      <c r="U16" s="538">
        <v>130.19999999999999</v>
      </c>
    </row>
    <row r="17" spans="3:45" ht="13.5" customHeight="1" x14ac:dyDescent="0.2">
      <c r="C17" s="14"/>
      <c r="D17" s="19"/>
      <c r="E17" s="20"/>
      <c r="F17" s="20"/>
      <c r="G17" s="40"/>
      <c r="H17" s="40"/>
      <c r="I17" s="40"/>
      <c r="J17" s="40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">
      <c r="C18" s="14"/>
      <c r="D18" s="23"/>
      <c r="E18" s="24"/>
      <c r="F18" s="24"/>
      <c r="G18" s="40"/>
      <c r="H18" s="40"/>
      <c r="I18" s="40"/>
      <c r="J18" s="4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">
      <c r="C19" s="14"/>
      <c r="D19" s="23"/>
      <c r="E19" s="27"/>
      <c r="F19" s="24"/>
      <c r="G19" s="40"/>
      <c r="H19" s="40"/>
      <c r="I19" s="40"/>
      <c r="J19" s="40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">
      <c r="C20" s="14"/>
      <c r="D20" s="23"/>
      <c r="E20" s="28"/>
      <c r="F20" s="24"/>
      <c r="G20" s="40"/>
      <c r="H20" s="40"/>
      <c r="I20" s="40"/>
      <c r="J20" s="4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">
      <c r="C21" s="14"/>
      <c r="D21" s="23"/>
      <c r="E21" s="29"/>
      <c r="F21" s="24"/>
      <c r="G21" s="40"/>
      <c r="H21" s="40"/>
      <c r="I21" s="40"/>
      <c r="J21" s="4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5">
      <c r="C30" s="14"/>
      <c r="D30" s="337" t="s">
        <v>55</v>
      </c>
      <c r="E30" s="391"/>
      <c r="F30" s="391"/>
      <c r="G30" s="391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8" t="s">
        <v>156</v>
      </c>
    </row>
    <row r="31" spans="3:45" ht="13.5" customHeight="1" x14ac:dyDescent="0.2">
      <c r="C31" s="14"/>
      <c r="D31" s="392"/>
      <c r="E31" s="393" t="s">
        <v>168</v>
      </c>
      <c r="F31" s="393"/>
      <c r="G31" s="393"/>
      <c r="H31" s="25"/>
      <c r="I31" s="2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3:45" x14ac:dyDescent="0.2">
      <c r="J32" s="11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0:20" x14ac:dyDescent="0.2">
      <c r="J33" s="11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0:20" x14ac:dyDescent="0.2"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7" spans="10:20" x14ac:dyDescent="0.2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44" spans="10:20" x14ac:dyDescent="0.2"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6" spans="10:20" x14ac:dyDescent="0.2">
      <c r="K46" s="12"/>
      <c r="L46" s="12"/>
      <c r="M46" s="12"/>
      <c r="N46" s="12"/>
      <c r="O46" s="12"/>
    </row>
  </sheetData>
  <phoneticPr fontId="0" type="noConversion"/>
  <conditionalFormatting sqref="D6:D9">
    <cfRule type="cellIs" dxfId="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" priority="3" stopIfTrue="1">
      <formula>#REF!=" ?"</formula>
    </cfRule>
  </conditionalFormatting>
  <conditionalFormatting sqref="G6:G9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37"/>
  <sheetViews>
    <sheetView showGridLines="0" topLeftCell="C3" zoomScale="90" zoomScaleNormal="90" workbookViewId="0">
      <selection activeCell="C3" sqref="A3: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0.85546875" style="1" customWidth="1"/>
    <col min="5" max="5" width="2.5703125" style="1" customWidth="1"/>
    <col min="6" max="6" width="1.7109375" style="1" customWidth="1"/>
    <col min="7" max="7" width="11.140625" style="1" customWidth="1"/>
    <col min="8" max="8" width="13" style="1" customWidth="1"/>
    <col min="9" max="9" width="1.7109375" style="1" customWidth="1"/>
    <col min="10" max="10" width="8.28515625" style="1" bestFit="1" customWidth="1"/>
    <col min="11" max="20" width="8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59</v>
      </c>
      <c r="E4" s="3"/>
      <c r="F4" s="3"/>
      <c r="G4" s="3"/>
      <c r="H4" s="4" t="s">
        <v>60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264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640" t="s">
        <v>45</v>
      </c>
      <c r="E7" s="641"/>
      <c r="F7" s="641"/>
      <c r="G7" s="641"/>
      <c r="H7" s="641"/>
      <c r="I7" s="642"/>
      <c r="J7" s="632" t="s">
        <v>159</v>
      </c>
      <c r="K7" s="632" t="s">
        <v>160</v>
      </c>
      <c r="L7" s="632" t="s">
        <v>161</v>
      </c>
      <c r="M7" s="632" t="s">
        <v>162</v>
      </c>
      <c r="N7" s="632" t="s">
        <v>163</v>
      </c>
      <c r="O7" s="632" t="s">
        <v>169</v>
      </c>
      <c r="P7" s="632" t="s">
        <v>172</v>
      </c>
      <c r="Q7" s="632" t="s">
        <v>173</v>
      </c>
      <c r="R7" s="632" t="s">
        <v>252</v>
      </c>
      <c r="S7" s="632" t="s">
        <v>259</v>
      </c>
      <c r="T7" s="638" t="s">
        <v>268</v>
      </c>
    </row>
    <row r="8" spans="3:21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9"/>
    </row>
    <row r="9" spans="3:21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9"/>
    </row>
    <row r="10" spans="3:21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9"/>
    </row>
    <row r="11" spans="3:21" ht="15" customHeight="1" thickBot="1" x14ac:dyDescent="0.25">
      <c r="C11" s="72"/>
      <c r="D11" s="646"/>
      <c r="E11" s="647"/>
      <c r="F11" s="647"/>
      <c r="G11" s="647"/>
      <c r="H11" s="647"/>
      <c r="I11" s="648"/>
      <c r="J11" s="75"/>
      <c r="K11" s="75"/>
      <c r="L11" s="75"/>
      <c r="M11" s="75"/>
      <c r="N11" s="156"/>
      <c r="O11" s="156"/>
      <c r="P11" s="75"/>
      <c r="Q11" s="75"/>
      <c r="R11" s="75"/>
      <c r="S11" s="75"/>
      <c r="T11" s="475"/>
    </row>
    <row r="12" spans="3:21" ht="13.5" thickTop="1" x14ac:dyDescent="0.2">
      <c r="C12" s="72"/>
      <c r="D12" s="77"/>
      <c r="E12" s="78" t="s">
        <v>61</v>
      </c>
      <c r="F12" s="79"/>
      <c r="G12" s="79"/>
      <c r="H12" s="79"/>
      <c r="I12" s="80"/>
      <c r="J12" s="510">
        <v>2046570</v>
      </c>
      <c r="K12" s="510">
        <v>2039804</v>
      </c>
      <c r="L12" s="510">
        <v>2034797</v>
      </c>
      <c r="M12" s="510">
        <v>2029661</v>
      </c>
      <c r="N12" s="511">
        <v>2030532</v>
      </c>
      <c r="O12" s="511">
        <v>2032726</v>
      </c>
      <c r="P12" s="530">
        <v>2037396</v>
      </c>
      <c r="Q12" s="530">
        <v>2052060</v>
      </c>
      <c r="R12" s="321">
        <v>2074198</v>
      </c>
      <c r="S12" s="321">
        <v>2098924</v>
      </c>
      <c r="T12" s="478">
        <v>2169177</v>
      </c>
    </row>
    <row r="13" spans="3:21" ht="15" x14ac:dyDescent="0.2">
      <c r="C13" s="81"/>
      <c r="D13" s="107"/>
      <c r="E13" s="108" t="s">
        <v>0</v>
      </c>
      <c r="F13" s="108"/>
      <c r="G13" s="108"/>
      <c r="H13" s="109"/>
      <c r="I13" s="110"/>
      <c r="J13" s="523">
        <v>1665679</v>
      </c>
      <c r="K13" s="523">
        <v>1672036</v>
      </c>
      <c r="L13" s="523">
        <v>1687998</v>
      </c>
      <c r="M13" s="523">
        <v>1703238</v>
      </c>
      <c r="N13" s="522">
        <v>1719487</v>
      </c>
      <c r="O13" s="522">
        <v>1734063</v>
      </c>
      <c r="P13" s="523">
        <v>1747747</v>
      </c>
      <c r="Q13" s="523">
        <v>1763483</v>
      </c>
      <c r="R13" s="111">
        <v>1775212</v>
      </c>
      <c r="S13" s="111">
        <v>1795291</v>
      </c>
      <c r="T13" s="479">
        <v>1864659</v>
      </c>
    </row>
    <row r="14" spans="3:21" x14ac:dyDescent="0.2">
      <c r="C14" s="81"/>
      <c r="D14" s="114"/>
      <c r="E14" s="655" t="s">
        <v>48</v>
      </c>
      <c r="F14" s="115" t="s">
        <v>49</v>
      </c>
      <c r="G14" s="116"/>
      <c r="H14" s="117"/>
      <c r="I14" s="118"/>
      <c r="J14" s="525">
        <v>354340</v>
      </c>
      <c r="K14" s="525">
        <v>363568</v>
      </c>
      <c r="L14" s="525">
        <v>367603</v>
      </c>
      <c r="M14" s="525">
        <v>367361</v>
      </c>
      <c r="N14" s="524">
        <v>362653</v>
      </c>
      <c r="O14" s="524">
        <v>362756</v>
      </c>
      <c r="P14" s="525">
        <v>363776</v>
      </c>
      <c r="Q14" s="525">
        <v>364909</v>
      </c>
      <c r="R14" s="119">
        <v>357598</v>
      </c>
      <c r="S14" s="119">
        <v>360490</v>
      </c>
      <c r="T14" s="480">
        <v>369205</v>
      </c>
    </row>
    <row r="15" spans="3:21" x14ac:dyDescent="0.2">
      <c r="C15" s="81"/>
      <c r="D15" s="82"/>
      <c r="E15" s="656"/>
      <c r="F15" s="124" t="s">
        <v>50</v>
      </c>
      <c r="G15" s="86"/>
      <c r="H15" s="87"/>
      <c r="I15" s="88"/>
      <c r="J15" s="126">
        <v>807950</v>
      </c>
      <c r="K15" s="126">
        <v>827654</v>
      </c>
      <c r="L15" s="126">
        <v>854137</v>
      </c>
      <c r="M15" s="126">
        <v>880251</v>
      </c>
      <c r="N15" s="163">
        <v>906188</v>
      </c>
      <c r="O15" s="163">
        <v>926108</v>
      </c>
      <c r="P15" s="126">
        <v>940928</v>
      </c>
      <c r="Q15" s="126">
        <v>952946</v>
      </c>
      <c r="R15" s="89">
        <v>962348</v>
      </c>
      <c r="S15" s="89">
        <v>964571</v>
      </c>
      <c r="T15" s="476">
        <v>1007778</v>
      </c>
    </row>
    <row r="16" spans="3:21" x14ac:dyDescent="0.2">
      <c r="C16" s="81"/>
      <c r="D16" s="82"/>
      <c r="E16" s="656"/>
      <c r="F16" s="649" t="s">
        <v>51</v>
      </c>
      <c r="G16" s="86" t="s">
        <v>63</v>
      </c>
      <c r="H16" s="87"/>
      <c r="I16" s="88"/>
      <c r="J16" s="126">
        <v>488106</v>
      </c>
      <c r="K16" s="126">
        <v>505983</v>
      </c>
      <c r="L16" s="126">
        <v>529604</v>
      </c>
      <c r="M16" s="126">
        <v>551428</v>
      </c>
      <c r="N16" s="163">
        <v>568966</v>
      </c>
      <c r="O16" s="163">
        <v>575699</v>
      </c>
      <c r="P16" s="126">
        <v>573442</v>
      </c>
      <c r="Q16" s="126">
        <v>563346</v>
      </c>
      <c r="R16" s="89">
        <v>555089</v>
      </c>
      <c r="S16" s="89">
        <v>545711</v>
      </c>
      <c r="T16" s="476">
        <v>569927</v>
      </c>
    </row>
    <row r="17" spans="3:20" x14ac:dyDescent="0.2">
      <c r="C17" s="81"/>
      <c r="D17" s="82"/>
      <c r="E17" s="656"/>
      <c r="F17" s="650"/>
      <c r="G17" s="86" t="s">
        <v>64</v>
      </c>
      <c r="H17" s="87"/>
      <c r="I17" s="88"/>
      <c r="J17" s="126">
        <v>319844</v>
      </c>
      <c r="K17" s="126">
        <v>321671</v>
      </c>
      <c r="L17" s="126">
        <v>324533</v>
      </c>
      <c r="M17" s="126">
        <v>328823</v>
      </c>
      <c r="N17" s="163">
        <v>337222</v>
      </c>
      <c r="O17" s="163">
        <v>350409</v>
      </c>
      <c r="P17" s="126">
        <v>367486</v>
      </c>
      <c r="Q17" s="126">
        <v>389600</v>
      </c>
      <c r="R17" s="89">
        <v>407259</v>
      </c>
      <c r="S17" s="89">
        <v>418860</v>
      </c>
      <c r="T17" s="476">
        <v>437851</v>
      </c>
    </row>
    <row r="18" spans="3:20" x14ac:dyDescent="0.2">
      <c r="C18" s="81"/>
      <c r="D18" s="82"/>
      <c r="E18" s="656"/>
      <c r="F18" s="124" t="s">
        <v>52</v>
      </c>
      <c r="G18" s="86"/>
      <c r="H18" s="87"/>
      <c r="I18" s="88"/>
      <c r="J18" s="126">
        <v>470754</v>
      </c>
      <c r="K18" s="126">
        <v>448792</v>
      </c>
      <c r="L18" s="126">
        <v>435542</v>
      </c>
      <c r="M18" s="126">
        <v>427107</v>
      </c>
      <c r="N18" s="163">
        <v>424849</v>
      </c>
      <c r="O18" s="163">
        <v>421535</v>
      </c>
      <c r="P18" s="126">
        <v>420814</v>
      </c>
      <c r="Q18" s="126">
        <v>423838</v>
      </c>
      <c r="R18" s="89">
        <v>432906</v>
      </c>
      <c r="S18" s="89">
        <v>446254</v>
      </c>
      <c r="T18" s="476">
        <v>463200</v>
      </c>
    </row>
    <row r="19" spans="3:20" x14ac:dyDescent="0.2">
      <c r="C19" s="81"/>
      <c r="D19" s="82"/>
      <c r="E19" s="656"/>
      <c r="F19" s="124" t="s">
        <v>53</v>
      </c>
      <c r="G19" s="86"/>
      <c r="H19" s="87"/>
      <c r="I19" s="88"/>
      <c r="J19" s="126">
        <v>3655</v>
      </c>
      <c r="K19" s="126">
        <v>3690</v>
      </c>
      <c r="L19" s="126">
        <v>3752</v>
      </c>
      <c r="M19" s="126">
        <v>3733</v>
      </c>
      <c r="N19" s="163">
        <v>3795</v>
      </c>
      <c r="O19" s="163">
        <v>3781</v>
      </c>
      <c r="P19" s="126">
        <v>3813</v>
      </c>
      <c r="Q19" s="126">
        <v>3836</v>
      </c>
      <c r="R19" s="89">
        <v>3902</v>
      </c>
      <c r="S19" s="89">
        <v>3880</v>
      </c>
      <c r="T19" s="476">
        <v>3837</v>
      </c>
    </row>
    <row r="20" spans="3:20" x14ac:dyDescent="0.2">
      <c r="C20" s="81"/>
      <c r="D20" s="128"/>
      <c r="E20" s="657"/>
      <c r="F20" s="129" t="s">
        <v>54</v>
      </c>
      <c r="G20" s="130"/>
      <c r="H20" s="131"/>
      <c r="I20" s="132"/>
      <c r="J20" s="527">
        <v>28980</v>
      </c>
      <c r="K20" s="527">
        <v>28332</v>
      </c>
      <c r="L20" s="527">
        <v>26964</v>
      </c>
      <c r="M20" s="527">
        <v>24786</v>
      </c>
      <c r="N20" s="526">
        <v>22002</v>
      </c>
      <c r="O20" s="526">
        <v>19883</v>
      </c>
      <c r="P20" s="527">
        <v>18416</v>
      </c>
      <c r="Q20" s="527">
        <v>17954</v>
      </c>
      <c r="R20" s="133">
        <v>18458</v>
      </c>
      <c r="S20" s="133">
        <v>20096</v>
      </c>
      <c r="T20" s="481">
        <v>20639</v>
      </c>
    </row>
    <row r="21" spans="3:20" ht="15.75" thickBot="1" x14ac:dyDescent="0.25">
      <c r="C21" s="81"/>
      <c r="D21" s="138"/>
      <c r="E21" s="139" t="s">
        <v>1</v>
      </c>
      <c r="F21" s="140"/>
      <c r="G21" s="140"/>
      <c r="H21" s="141"/>
      <c r="I21" s="142"/>
      <c r="J21" s="164">
        <v>380891</v>
      </c>
      <c r="K21" s="164">
        <v>367768</v>
      </c>
      <c r="L21" s="143">
        <v>346799</v>
      </c>
      <c r="M21" s="143">
        <v>326423</v>
      </c>
      <c r="N21" s="164">
        <v>311045</v>
      </c>
      <c r="O21" s="164">
        <v>298663</v>
      </c>
      <c r="P21" s="143">
        <v>289649</v>
      </c>
      <c r="Q21" s="143">
        <v>288577</v>
      </c>
      <c r="R21" s="143">
        <v>298986</v>
      </c>
      <c r="S21" s="143">
        <v>303633</v>
      </c>
      <c r="T21" s="482">
        <v>304518</v>
      </c>
    </row>
    <row r="22" spans="3:20" ht="13.5" thickBot="1" x14ac:dyDescent="0.25">
      <c r="C22" s="14"/>
      <c r="D22" s="145" t="s">
        <v>62</v>
      </c>
      <c r="E22" s="146"/>
      <c r="F22" s="146"/>
      <c r="G22" s="146"/>
      <c r="H22" s="146"/>
      <c r="I22" s="146"/>
      <c r="J22" s="166"/>
      <c r="K22" s="166"/>
      <c r="L22" s="150"/>
      <c r="M22" s="150"/>
      <c r="N22" s="166"/>
      <c r="O22" s="166"/>
      <c r="P22" s="150"/>
      <c r="Q22" s="150"/>
      <c r="R22" s="150"/>
      <c r="S22" s="150"/>
      <c r="T22" s="148"/>
    </row>
    <row r="23" spans="3:20" x14ac:dyDescent="0.2">
      <c r="C23" s="14"/>
      <c r="D23" s="151"/>
      <c r="E23" s="152" t="s">
        <v>61</v>
      </c>
      <c r="F23" s="153"/>
      <c r="G23" s="153"/>
      <c r="H23" s="153"/>
      <c r="I23" s="154"/>
      <c r="J23" s="529">
        <v>1031080</v>
      </c>
      <c r="K23" s="529">
        <v>1025882</v>
      </c>
      <c r="L23" s="528">
        <v>1022198</v>
      </c>
      <c r="M23" s="528">
        <v>1017297</v>
      </c>
      <c r="N23" s="529">
        <v>1016378</v>
      </c>
      <c r="O23" s="529">
        <v>1016518</v>
      </c>
      <c r="P23" s="528">
        <v>1017588</v>
      </c>
      <c r="Q23" s="528">
        <v>1025070</v>
      </c>
      <c r="R23" s="155">
        <v>1036471</v>
      </c>
      <c r="S23" s="155">
        <v>1050404</v>
      </c>
      <c r="T23" s="483">
        <v>1085264</v>
      </c>
    </row>
    <row r="24" spans="3:20" ht="15" x14ac:dyDescent="0.2">
      <c r="C24" s="14"/>
      <c r="D24" s="107"/>
      <c r="E24" s="108" t="s">
        <v>0</v>
      </c>
      <c r="F24" s="108"/>
      <c r="G24" s="108"/>
      <c r="H24" s="109"/>
      <c r="I24" s="110"/>
      <c r="J24" s="522">
        <v>816918</v>
      </c>
      <c r="K24" s="522">
        <v>819363</v>
      </c>
      <c r="L24" s="523">
        <v>827646</v>
      </c>
      <c r="M24" s="523">
        <v>835070</v>
      </c>
      <c r="N24" s="522">
        <v>842251</v>
      </c>
      <c r="O24" s="522">
        <v>848938</v>
      </c>
      <c r="P24" s="523">
        <v>855724</v>
      </c>
      <c r="Q24" s="523">
        <v>864078</v>
      </c>
      <c r="R24" s="111">
        <v>870513</v>
      </c>
      <c r="S24" s="111">
        <v>881464</v>
      </c>
      <c r="T24" s="479">
        <v>916085</v>
      </c>
    </row>
    <row r="25" spans="3:20" x14ac:dyDescent="0.2">
      <c r="C25" s="14"/>
      <c r="D25" s="114"/>
      <c r="E25" s="655" t="s">
        <v>48</v>
      </c>
      <c r="F25" s="115" t="s">
        <v>49</v>
      </c>
      <c r="G25" s="116"/>
      <c r="H25" s="117"/>
      <c r="I25" s="118"/>
      <c r="J25" s="524">
        <v>170705</v>
      </c>
      <c r="K25" s="524">
        <v>175049</v>
      </c>
      <c r="L25" s="525">
        <v>176574</v>
      </c>
      <c r="M25" s="525">
        <v>176418</v>
      </c>
      <c r="N25" s="524">
        <v>174058</v>
      </c>
      <c r="O25" s="524">
        <v>174333</v>
      </c>
      <c r="P25" s="525">
        <v>174772</v>
      </c>
      <c r="Q25" s="525">
        <v>175540</v>
      </c>
      <c r="R25" s="119">
        <v>172011</v>
      </c>
      <c r="S25" s="119">
        <v>173628</v>
      </c>
      <c r="T25" s="480">
        <v>178049</v>
      </c>
    </row>
    <row r="26" spans="3:20" x14ac:dyDescent="0.2">
      <c r="C26" s="14"/>
      <c r="D26" s="82"/>
      <c r="E26" s="656"/>
      <c r="F26" s="124" t="s">
        <v>50</v>
      </c>
      <c r="G26" s="86"/>
      <c r="H26" s="87"/>
      <c r="I26" s="88"/>
      <c r="J26" s="163">
        <v>391115</v>
      </c>
      <c r="K26" s="163">
        <v>400894</v>
      </c>
      <c r="L26" s="126">
        <v>414331</v>
      </c>
      <c r="M26" s="126">
        <v>427435</v>
      </c>
      <c r="N26" s="163">
        <v>440240</v>
      </c>
      <c r="O26" s="163">
        <v>449654</v>
      </c>
      <c r="P26" s="126">
        <v>456757</v>
      </c>
      <c r="Q26" s="126">
        <v>462903</v>
      </c>
      <c r="R26" s="89">
        <v>467608</v>
      </c>
      <c r="S26" s="89">
        <v>469055</v>
      </c>
      <c r="T26" s="476">
        <v>490531</v>
      </c>
    </row>
    <row r="27" spans="3:20" x14ac:dyDescent="0.2">
      <c r="C27" s="14"/>
      <c r="D27" s="82"/>
      <c r="E27" s="656"/>
      <c r="F27" s="649" t="s">
        <v>51</v>
      </c>
      <c r="G27" s="86" t="s">
        <v>63</v>
      </c>
      <c r="H27" s="87"/>
      <c r="I27" s="88"/>
      <c r="J27" s="163">
        <v>237601</v>
      </c>
      <c r="K27" s="163">
        <v>246310</v>
      </c>
      <c r="L27" s="126">
        <v>258230</v>
      </c>
      <c r="M27" s="126">
        <v>269136</v>
      </c>
      <c r="N27" s="163">
        <v>277730</v>
      </c>
      <c r="O27" s="163">
        <v>281087</v>
      </c>
      <c r="P27" s="126">
        <v>279721</v>
      </c>
      <c r="Q27" s="126">
        <v>274520</v>
      </c>
      <c r="R27" s="89">
        <v>270338</v>
      </c>
      <c r="S27" s="89">
        <v>265644</v>
      </c>
      <c r="T27" s="476">
        <v>277689</v>
      </c>
    </row>
    <row r="28" spans="3:20" x14ac:dyDescent="0.2">
      <c r="C28" s="14"/>
      <c r="D28" s="82"/>
      <c r="E28" s="656"/>
      <c r="F28" s="650"/>
      <c r="G28" s="86" t="s">
        <v>64</v>
      </c>
      <c r="H28" s="87"/>
      <c r="I28" s="88"/>
      <c r="J28" s="163">
        <v>153514</v>
      </c>
      <c r="K28" s="163">
        <v>154584</v>
      </c>
      <c r="L28" s="126">
        <v>156101</v>
      </c>
      <c r="M28" s="126">
        <v>158299</v>
      </c>
      <c r="N28" s="163">
        <v>162510</v>
      </c>
      <c r="O28" s="163">
        <v>168567</v>
      </c>
      <c r="P28" s="126">
        <v>177036</v>
      </c>
      <c r="Q28" s="126">
        <v>188383</v>
      </c>
      <c r="R28" s="89">
        <v>197270</v>
      </c>
      <c r="S28" s="89">
        <v>203411</v>
      </c>
      <c r="T28" s="476">
        <v>212842</v>
      </c>
    </row>
    <row r="29" spans="3:20" x14ac:dyDescent="0.2">
      <c r="C29" s="14"/>
      <c r="D29" s="82"/>
      <c r="E29" s="656"/>
      <c r="F29" s="124" t="s">
        <v>52</v>
      </c>
      <c r="G29" s="86"/>
      <c r="H29" s="87"/>
      <c r="I29" s="88"/>
      <c r="J29" s="163">
        <v>232209</v>
      </c>
      <c r="K29" s="163">
        <v>220830</v>
      </c>
      <c r="L29" s="126">
        <v>214988</v>
      </c>
      <c r="M29" s="126">
        <v>210875</v>
      </c>
      <c r="N29" s="163">
        <v>209632</v>
      </c>
      <c r="O29" s="163">
        <v>208057</v>
      </c>
      <c r="P29" s="126">
        <v>208308</v>
      </c>
      <c r="Q29" s="126">
        <v>209807</v>
      </c>
      <c r="R29" s="89">
        <v>214514</v>
      </c>
      <c r="S29" s="89">
        <v>220877</v>
      </c>
      <c r="T29" s="476">
        <v>229116</v>
      </c>
    </row>
    <row r="30" spans="3:20" x14ac:dyDescent="0.2">
      <c r="C30" s="14"/>
      <c r="D30" s="82"/>
      <c r="E30" s="656"/>
      <c r="F30" s="124" t="s">
        <v>53</v>
      </c>
      <c r="G30" s="86"/>
      <c r="H30" s="87"/>
      <c r="I30" s="88"/>
      <c r="J30" s="163">
        <v>2247</v>
      </c>
      <c r="K30" s="163">
        <v>2285</v>
      </c>
      <c r="L30" s="126">
        <v>2303</v>
      </c>
      <c r="M30" s="126">
        <v>2324</v>
      </c>
      <c r="N30" s="163">
        <v>2387</v>
      </c>
      <c r="O30" s="163">
        <v>2430</v>
      </c>
      <c r="P30" s="126">
        <v>2444</v>
      </c>
      <c r="Q30" s="126">
        <v>2441</v>
      </c>
      <c r="R30" s="89">
        <v>2486</v>
      </c>
      <c r="S30" s="89">
        <v>2483</v>
      </c>
      <c r="T30" s="476">
        <v>2450</v>
      </c>
    </row>
    <row r="31" spans="3:20" x14ac:dyDescent="0.2">
      <c r="C31" s="14"/>
      <c r="D31" s="128"/>
      <c r="E31" s="657"/>
      <c r="F31" s="129" t="s">
        <v>54</v>
      </c>
      <c r="G31" s="130"/>
      <c r="H31" s="131"/>
      <c r="I31" s="132"/>
      <c r="J31" s="526">
        <v>20642</v>
      </c>
      <c r="K31" s="526">
        <v>20305</v>
      </c>
      <c r="L31" s="527">
        <v>19450</v>
      </c>
      <c r="M31" s="527">
        <v>18018</v>
      </c>
      <c r="N31" s="526">
        <v>15934</v>
      </c>
      <c r="O31" s="526">
        <v>14464</v>
      </c>
      <c r="P31" s="527">
        <v>13443</v>
      </c>
      <c r="Q31" s="527">
        <v>13387</v>
      </c>
      <c r="R31" s="133">
        <v>13894</v>
      </c>
      <c r="S31" s="133">
        <v>15421</v>
      </c>
      <c r="T31" s="481">
        <v>15939</v>
      </c>
    </row>
    <row r="32" spans="3:20" ht="15.75" thickBot="1" x14ac:dyDescent="0.25">
      <c r="C32" s="14"/>
      <c r="D32" s="138"/>
      <c r="E32" s="139" t="s">
        <v>1</v>
      </c>
      <c r="F32" s="140"/>
      <c r="G32" s="140"/>
      <c r="H32" s="141"/>
      <c r="I32" s="142"/>
      <c r="J32" s="164">
        <v>214162</v>
      </c>
      <c r="K32" s="164">
        <v>206519</v>
      </c>
      <c r="L32" s="143">
        <v>194552</v>
      </c>
      <c r="M32" s="143">
        <v>182227</v>
      </c>
      <c r="N32" s="164">
        <v>174127</v>
      </c>
      <c r="O32" s="164">
        <v>167580</v>
      </c>
      <c r="P32" s="143">
        <v>161864</v>
      </c>
      <c r="Q32" s="143">
        <v>160992</v>
      </c>
      <c r="R32" s="143">
        <v>165958</v>
      </c>
      <c r="S32" s="143">
        <v>168940</v>
      </c>
      <c r="T32" s="482">
        <v>169179</v>
      </c>
    </row>
    <row r="33" spans="4:21" ht="13.5" x14ac:dyDescent="0.25">
      <c r="D33" s="103" t="s">
        <v>55</v>
      </c>
      <c r="E33" s="104"/>
      <c r="F33" s="104"/>
      <c r="G33" s="104"/>
      <c r="H33" s="104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5" t="s">
        <v>155</v>
      </c>
      <c r="U33" s="1" t="s">
        <v>20</v>
      </c>
    </row>
    <row r="34" spans="4:21" x14ac:dyDescent="0.2">
      <c r="D34" s="106" t="s">
        <v>46</v>
      </c>
      <c r="E34" s="631" t="s">
        <v>175</v>
      </c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</row>
    <row r="35" spans="4:21" ht="15" customHeight="1" x14ac:dyDescent="0.2">
      <c r="D35" s="106" t="s">
        <v>56</v>
      </c>
      <c r="E35" s="631" t="s">
        <v>279</v>
      </c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</row>
    <row r="37" spans="4:21" x14ac:dyDescent="0.2"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</row>
  </sheetData>
  <mergeCells count="18">
    <mergeCell ref="E35:T35"/>
    <mergeCell ref="E25:E31"/>
    <mergeCell ref="T7:T10"/>
    <mergeCell ref="M7:M10"/>
    <mergeCell ref="E14:E20"/>
    <mergeCell ref="J7:J10"/>
    <mergeCell ref="E34:T34"/>
    <mergeCell ref="D7:I11"/>
    <mergeCell ref="R7:R10"/>
    <mergeCell ref="S7:S10"/>
    <mergeCell ref="Q7:Q10"/>
    <mergeCell ref="F27:F28"/>
    <mergeCell ref="P7:P10"/>
    <mergeCell ref="F16:F17"/>
    <mergeCell ref="L7:L10"/>
    <mergeCell ref="O7:O10"/>
    <mergeCell ref="N7:N10"/>
    <mergeCell ref="K7:K10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9" priority="3" stopIfTrue="1">
      <formula>#REF!=" ?"</formula>
    </cfRule>
  </conditionalFormatting>
  <conditionalFormatting sqref="G6">
    <cfRule type="expression" dxfId="4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>
    <pageSetUpPr autoPageBreaks="0"/>
  </sheetPr>
  <dimension ref="C1:AT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0.85546875" style="1" customWidth="1"/>
    <col min="5" max="5" width="2.5703125" style="1" customWidth="1"/>
    <col min="6" max="6" width="1.7109375" style="1" customWidth="1"/>
    <col min="7" max="7" width="11.140625" style="1" customWidth="1"/>
    <col min="8" max="8" width="12" style="1" customWidth="1"/>
    <col min="9" max="9" width="1.7109375" style="1" customWidth="1"/>
    <col min="10" max="20" width="7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65</v>
      </c>
      <c r="E4" s="3"/>
      <c r="F4" s="3"/>
      <c r="G4" s="3"/>
      <c r="H4" s="4" t="s">
        <v>66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264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640" t="s">
        <v>45</v>
      </c>
      <c r="E7" s="641"/>
      <c r="F7" s="641"/>
      <c r="G7" s="641"/>
      <c r="H7" s="641"/>
      <c r="I7" s="642"/>
      <c r="J7" s="632" t="s">
        <v>159</v>
      </c>
      <c r="K7" s="632" t="s">
        <v>160</v>
      </c>
      <c r="L7" s="632" t="s">
        <v>161</v>
      </c>
      <c r="M7" s="658" t="s">
        <v>162</v>
      </c>
      <c r="N7" s="632" t="s">
        <v>163</v>
      </c>
      <c r="O7" s="632" t="s">
        <v>169</v>
      </c>
      <c r="P7" s="632" t="s">
        <v>172</v>
      </c>
      <c r="Q7" s="632" t="s">
        <v>173</v>
      </c>
      <c r="R7" s="632" t="s">
        <v>252</v>
      </c>
      <c r="S7" s="632" t="s">
        <v>259</v>
      </c>
      <c r="T7" s="638" t="s">
        <v>268</v>
      </c>
    </row>
    <row r="8" spans="3:21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59"/>
      <c r="N8" s="633"/>
      <c r="O8" s="633"/>
      <c r="P8" s="633"/>
      <c r="Q8" s="633"/>
      <c r="R8" s="633"/>
      <c r="S8" s="633"/>
      <c r="T8" s="639"/>
    </row>
    <row r="9" spans="3:21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59"/>
      <c r="N9" s="633"/>
      <c r="O9" s="633"/>
      <c r="P9" s="633"/>
      <c r="Q9" s="633"/>
      <c r="R9" s="633"/>
      <c r="S9" s="633"/>
      <c r="T9" s="639"/>
    </row>
    <row r="10" spans="3:21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59"/>
      <c r="N10" s="633"/>
      <c r="O10" s="633"/>
      <c r="P10" s="633"/>
      <c r="Q10" s="633"/>
      <c r="R10" s="633"/>
      <c r="S10" s="633"/>
      <c r="T10" s="639"/>
    </row>
    <row r="11" spans="3:21" ht="15" customHeight="1" thickBot="1" x14ac:dyDescent="0.25">
      <c r="C11" s="72"/>
      <c r="D11" s="646"/>
      <c r="E11" s="647"/>
      <c r="F11" s="647"/>
      <c r="G11" s="647"/>
      <c r="H11" s="647"/>
      <c r="I11" s="648"/>
      <c r="J11" s="75"/>
      <c r="K11" s="75"/>
      <c r="L11" s="75"/>
      <c r="M11" s="446"/>
      <c r="N11" s="75"/>
      <c r="O11" s="75"/>
      <c r="P11" s="75"/>
      <c r="Q11" s="75"/>
      <c r="R11" s="75"/>
      <c r="S11" s="75"/>
      <c r="T11" s="475"/>
    </row>
    <row r="12" spans="3:21" ht="14.25" thickTop="1" thickBot="1" x14ac:dyDescent="0.25">
      <c r="C12" s="72"/>
      <c r="D12" s="74"/>
      <c r="E12" s="157" t="s">
        <v>61</v>
      </c>
      <c r="F12" s="158"/>
      <c r="G12" s="158"/>
      <c r="H12" s="158"/>
      <c r="I12" s="159"/>
      <c r="J12" s="160">
        <v>69114</v>
      </c>
      <c r="K12" s="160">
        <v>71619</v>
      </c>
      <c r="L12" s="439">
        <v>74199</v>
      </c>
      <c r="M12" s="451">
        <v>78156</v>
      </c>
      <c r="N12" s="259">
        <v>83054</v>
      </c>
      <c r="O12" s="259">
        <v>86161</v>
      </c>
      <c r="P12" s="259">
        <v>90238</v>
      </c>
      <c r="Q12" s="259">
        <v>95210</v>
      </c>
      <c r="R12" s="259">
        <v>100803</v>
      </c>
      <c r="S12" s="259">
        <v>105379</v>
      </c>
      <c r="T12" s="260">
        <v>162256</v>
      </c>
    </row>
    <row r="13" spans="3:21" ht="15" x14ac:dyDescent="0.2">
      <c r="C13" s="81"/>
      <c r="D13" s="162"/>
      <c r="E13" s="108" t="s">
        <v>0</v>
      </c>
      <c r="F13" s="108"/>
      <c r="G13" s="108"/>
      <c r="H13" s="109"/>
      <c r="I13" s="110"/>
      <c r="J13" s="111">
        <v>29688</v>
      </c>
      <c r="K13" s="111">
        <v>31295</v>
      </c>
      <c r="L13" s="112">
        <v>33297</v>
      </c>
      <c r="M13" s="447">
        <v>36145</v>
      </c>
      <c r="N13" s="111">
        <v>39619</v>
      </c>
      <c r="O13" s="111">
        <v>42511</v>
      </c>
      <c r="P13" s="111">
        <v>45588</v>
      </c>
      <c r="Q13" s="111">
        <v>48916</v>
      </c>
      <c r="R13" s="111">
        <v>50942</v>
      </c>
      <c r="S13" s="111">
        <v>53630</v>
      </c>
      <c r="T13" s="479">
        <v>107486</v>
      </c>
    </row>
    <row r="14" spans="3:21" x14ac:dyDescent="0.2">
      <c r="C14" s="81"/>
      <c r="D14" s="114"/>
      <c r="E14" s="655" t="s">
        <v>48</v>
      </c>
      <c r="F14" s="115" t="s">
        <v>49</v>
      </c>
      <c r="G14" s="116"/>
      <c r="H14" s="117"/>
      <c r="I14" s="118"/>
      <c r="J14" s="119">
        <v>5434</v>
      </c>
      <c r="K14" s="119">
        <v>6307</v>
      </c>
      <c r="L14" s="122">
        <v>7214</v>
      </c>
      <c r="M14" s="399">
        <v>8302</v>
      </c>
      <c r="N14" s="119">
        <v>9494</v>
      </c>
      <c r="O14" s="119">
        <v>10469</v>
      </c>
      <c r="P14" s="119">
        <v>11343</v>
      </c>
      <c r="Q14" s="119">
        <v>11942</v>
      </c>
      <c r="R14" s="119">
        <v>11864</v>
      </c>
      <c r="S14" s="119">
        <v>12103</v>
      </c>
      <c r="T14" s="480">
        <v>19567</v>
      </c>
    </row>
    <row r="15" spans="3:21" x14ac:dyDescent="0.2">
      <c r="C15" s="81"/>
      <c r="D15" s="82"/>
      <c r="E15" s="656"/>
      <c r="F15" s="124" t="s">
        <v>50</v>
      </c>
      <c r="G15" s="86"/>
      <c r="H15" s="87"/>
      <c r="I15" s="88"/>
      <c r="J15" s="89">
        <v>14551</v>
      </c>
      <c r="K15" s="89">
        <v>15109</v>
      </c>
      <c r="L15" s="92">
        <v>16477</v>
      </c>
      <c r="M15" s="448">
        <v>18281</v>
      </c>
      <c r="N15" s="89">
        <v>20237</v>
      </c>
      <c r="O15" s="89">
        <v>21992</v>
      </c>
      <c r="P15" s="89">
        <v>24026</v>
      </c>
      <c r="Q15" s="89">
        <v>26527</v>
      </c>
      <c r="R15" s="89">
        <v>28380</v>
      </c>
      <c r="S15" s="89">
        <v>30543</v>
      </c>
      <c r="T15" s="476">
        <v>72748</v>
      </c>
    </row>
    <row r="16" spans="3:21" x14ac:dyDescent="0.2">
      <c r="C16" s="81"/>
      <c r="D16" s="82"/>
      <c r="E16" s="656"/>
      <c r="F16" s="124" t="s">
        <v>52</v>
      </c>
      <c r="G16" s="86"/>
      <c r="H16" s="87"/>
      <c r="I16" s="88"/>
      <c r="J16" s="89">
        <v>9024</v>
      </c>
      <c r="K16" s="89">
        <v>9147</v>
      </c>
      <c r="L16" s="92">
        <v>8837</v>
      </c>
      <c r="M16" s="448">
        <v>8763</v>
      </c>
      <c r="N16" s="89">
        <v>9063</v>
      </c>
      <c r="O16" s="89">
        <v>9195</v>
      </c>
      <c r="P16" s="89">
        <v>9305</v>
      </c>
      <c r="Q16" s="89">
        <v>9496</v>
      </c>
      <c r="R16" s="89">
        <v>9751</v>
      </c>
      <c r="S16" s="89">
        <v>10053</v>
      </c>
      <c r="T16" s="476">
        <v>14128</v>
      </c>
    </row>
    <row r="17" spans="3:46" x14ac:dyDescent="0.2">
      <c r="C17" s="81"/>
      <c r="D17" s="82"/>
      <c r="E17" s="656"/>
      <c r="F17" s="124" t="s">
        <v>53</v>
      </c>
      <c r="G17" s="86"/>
      <c r="H17" s="87"/>
      <c r="I17" s="88"/>
      <c r="J17" s="89">
        <v>169</v>
      </c>
      <c r="K17" s="89">
        <v>185</v>
      </c>
      <c r="L17" s="92">
        <v>217</v>
      </c>
      <c r="M17" s="448">
        <v>212</v>
      </c>
      <c r="N17" s="89">
        <v>214</v>
      </c>
      <c r="O17" s="89">
        <v>208</v>
      </c>
      <c r="P17" s="89">
        <v>209</v>
      </c>
      <c r="Q17" s="89">
        <v>219</v>
      </c>
      <c r="R17" s="89">
        <v>210</v>
      </c>
      <c r="S17" s="89">
        <v>210</v>
      </c>
      <c r="T17" s="476">
        <v>281</v>
      </c>
    </row>
    <row r="18" spans="3:46" x14ac:dyDescent="0.2">
      <c r="C18" s="81"/>
      <c r="D18" s="128"/>
      <c r="E18" s="657"/>
      <c r="F18" s="129" t="s">
        <v>54</v>
      </c>
      <c r="G18" s="130"/>
      <c r="H18" s="131"/>
      <c r="I18" s="132"/>
      <c r="J18" s="133">
        <v>510</v>
      </c>
      <c r="K18" s="133">
        <v>547</v>
      </c>
      <c r="L18" s="136">
        <v>552</v>
      </c>
      <c r="M18" s="449">
        <v>587</v>
      </c>
      <c r="N18" s="133">
        <v>611</v>
      </c>
      <c r="O18" s="133">
        <v>647</v>
      </c>
      <c r="P18" s="133">
        <v>705</v>
      </c>
      <c r="Q18" s="133">
        <v>732</v>
      </c>
      <c r="R18" s="133">
        <v>737</v>
      </c>
      <c r="S18" s="133">
        <v>721</v>
      </c>
      <c r="T18" s="481">
        <v>762</v>
      </c>
    </row>
    <row r="19" spans="3:46" ht="15.75" thickBot="1" x14ac:dyDescent="0.25">
      <c r="C19" s="81"/>
      <c r="D19" s="138"/>
      <c r="E19" s="139" t="s">
        <v>1</v>
      </c>
      <c r="F19" s="140"/>
      <c r="G19" s="140"/>
      <c r="H19" s="141"/>
      <c r="I19" s="142"/>
      <c r="J19" s="143">
        <v>39426</v>
      </c>
      <c r="K19" s="143">
        <v>40324</v>
      </c>
      <c r="L19" s="144">
        <v>40902</v>
      </c>
      <c r="M19" s="450">
        <v>42011</v>
      </c>
      <c r="N19" s="143">
        <v>43435</v>
      </c>
      <c r="O19" s="143">
        <v>43650</v>
      </c>
      <c r="P19" s="143">
        <v>44650</v>
      </c>
      <c r="Q19" s="143">
        <v>46294</v>
      </c>
      <c r="R19" s="143">
        <v>49861</v>
      </c>
      <c r="S19" s="143">
        <v>51749</v>
      </c>
      <c r="T19" s="482">
        <v>54770</v>
      </c>
    </row>
    <row r="20" spans="3:46" ht="13.5" thickBot="1" x14ac:dyDescent="0.25">
      <c r="C20" s="14"/>
      <c r="D20" s="145" t="s">
        <v>62</v>
      </c>
      <c r="E20" s="146"/>
      <c r="F20" s="146"/>
      <c r="G20" s="146"/>
      <c r="H20" s="146"/>
      <c r="I20" s="146"/>
      <c r="J20" s="150"/>
      <c r="K20" s="150"/>
      <c r="L20" s="165"/>
      <c r="M20" s="147"/>
      <c r="N20" s="150"/>
      <c r="O20" s="150"/>
      <c r="P20" s="150"/>
      <c r="Q20" s="150"/>
      <c r="R20" s="150"/>
      <c r="S20" s="150"/>
      <c r="T20" s="148"/>
    </row>
    <row r="21" spans="3:46" ht="13.5" thickBot="1" x14ac:dyDescent="0.25">
      <c r="C21" s="14"/>
      <c r="D21" s="74"/>
      <c r="E21" s="139" t="s">
        <v>61</v>
      </c>
      <c r="F21" s="167"/>
      <c r="G21" s="167"/>
      <c r="H21" s="167"/>
      <c r="I21" s="168"/>
      <c r="J21" s="169">
        <v>35473</v>
      </c>
      <c r="K21" s="621">
        <v>36851</v>
      </c>
      <c r="L21" s="622">
        <v>38189</v>
      </c>
      <c r="M21" s="452">
        <v>40011</v>
      </c>
      <c r="N21" s="463">
        <v>42473</v>
      </c>
      <c r="O21" s="463">
        <v>43945</v>
      </c>
      <c r="P21" s="463">
        <v>45823</v>
      </c>
      <c r="Q21" s="463">
        <v>48429</v>
      </c>
      <c r="R21" s="463">
        <v>50952</v>
      </c>
      <c r="S21" s="463">
        <v>53074</v>
      </c>
      <c r="T21" s="484">
        <v>81043</v>
      </c>
    </row>
    <row r="22" spans="3:46" ht="15" x14ac:dyDescent="0.2">
      <c r="C22" s="14"/>
      <c r="D22" s="162"/>
      <c r="E22" s="108" t="s">
        <v>0</v>
      </c>
      <c r="F22" s="108"/>
      <c r="G22" s="108"/>
      <c r="H22" s="109"/>
      <c r="I22" s="110"/>
      <c r="J22" s="113">
        <v>14591</v>
      </c>
      <c r="K22" s="111">
        <v>15380</v>
      </c>
      <c r="L22" s="111">
        <v>16404</v>
      </c>
      <c r="M22" s="447">
        <v>17761</v>
      </c>
      <c r="N22" s="111">
        <v>19309</v>
      </c>
      <c r="O22" s="111">
        <v>20736</v>
      </c>
      <c r="P22" s="111">
        <v>22270</v>
      </c>
      <c r="Q22" s="111">
        <v>23890</v>
      </c>
      <c r="R22" s="111">
        <v>24816</v>
      </c>
      <c r="S22" s="111">
        <v>26118</v>
      </c>
      <c r="T22" s="479">
        <v>52737</v>
      </c>
    </row>
    <row r="23" spans="3:46" x14ac:dyDescent="0.2">
      <c r="C23" s="14"/>
      <c r="D23" s="114"/>
      <c r="E23" s="655" t="s">
        <v>48</v>
      </c>
      <c r="F23" s="115" t="s">
        <v>49</v>
      </c>
      <c r="G23" s="116"/>
      <c r="H23" s="117"/>
      <c r="I23" s="118"/>
      <c r="J23" s="123">
        <v>2598</v>
      </c>
      <c r="K23" s="119">
        <v>3011</v>
      </c>
      <c r="L23" s="119">
        <v>3494</v>
      </c>
      <c r="M23" s="399">
        <v>4000</v>
      </c>
      <c r="N23" s="119">
        <v>4542</v>
      </c>
      <c r="O23" s="119">
        <v>4984</v>
      </c>
      <c r="P23" s="119">
        <v>5402</v>
      </c>
      <c r="Q23" s="119">
        <v>5712</v>
      </c>
      <c r="R23" s="119">
        <v>5626</v>
      </c>
      <c r="S23" s="119">
        <v>5770</v>
      </c>
      <c r="T23" s="480">
        <v>9418</v>
      </c>
      <c r="AT23" s="1" t="s">
        <v>19</v>
      </c>
    </row>
    <row r="24" spans="3:46" x14ac:dyDescent="0.2">
      <c r="C24" s="14"/>
      <c r="D24" s="82"/>
      <c r="E24" s="656"/>
      <c r="F24" s="124" t="s">
        <v>50</v>
      </c>
      <c r="G24" s="86"/>
      <c r="H24" s="87"/>
      <c r="I24" s="88"/>
      <c r="J24" s="125">
        <v>7051</v>
      </c>
      <c r="K24" s="89">
        <v>7305</v>
      </c>
      <c r="L24" s="89">
        <v>7981</v>
      </c>
      <c r="M24" s="448">
        <v>8882</v>
      </c>
      <c r="N24" s="89">
        <v>9773</v>
      </c>
      <c r="O24" s="89">
        <v>10600</v>
      </c>
      <c r="P24" s="89">
        <v>11595</v>
      </c>
      <c r="Q24" s="89">
        <v>12831</v>
      </c>
      <c r="R24" s="89">
        <v>13732</v>
      </c>
      <c r="S24" s="89">
        <v>14773</v>
      </c>
      <c r="T24" s="476">
        <v>35777</v>
      </c>
    </row>
    <row r="25" spans="3:46" x14ac:dyDescent="0.2">
      <c r="C25" s="14"/>
      <c r="D25" s="82"/>
      <c r="E25" s="656"/>
      <c r="F25" s="124" t="s">
        <v>52</v>
      </c>
      <c r="G25" s="86"/>
      <c r="H25" s="87"/>
      <c r="I25" s="88"/>
      <c r="J25" s="125">
        <v>4497</v>
      </c>
      <c r="K25" s="89">
        <v>4566</v>
      </c>
      <c r="L25" s="89">
        <v>4415</v>
      </c>
      <c r="M25" s="448">
        <v>4338</v>
      </c>
      <c r="N25" s="89">
        <v>4447</v>
      </c>
      <c r="O25" s="89">
        <v>4560</v>
      </c>
      <c r="P25" s="89">
        <v>4648</v>
      </c>
      <c r="Q25" s="89">
        <v>4693</v>
      </c>
      <c r="R25" s="89">
        <v>4791</v>
      </c>
      <c r="S25" s="89">
        <v>4907</v>
      </c>
      <c r="T25" s="476">
        <v>6778</v>
      </c>
    </row>
    <row r="26" spans="3:46" x14ac:dyDescent="0.2">
      <c r="C26" s="14"/>
      <c r="D26" s="82"/>
      <c r="E26" s="656"/>
      <c r="F26" s="124" t="s">
        <v>53</v>
      </c>
      <c r="G26" s="86"/>
      <c r="H26" s="87"/>
      <c r="I26" s="88"/>
      <c r="J26" s="125">
        <v>99</v>
      </c>
      <c r="K26" s="89">
        <v>111</v>
      </c>
      <c r="L26" s="89">
        <v>125</v>
      </c>
      <c r="M26" s="448">
        <v>130</v>
      </c>
      <c r="N26" s="89">
        <v>133</v>
      </c>
      <c r="O26" s="89">
        <v>139</v>
      </c>
      <c r="P26" s="89">
        <v>140</v>
      </c>
      <c r="Q26" s="89">
        <v>141</v>
      </c>
      <c r="R26" s="89">
        <v>139</v>
      </c>
      <c r="S26" s="89">
        <v>133</v>
      </c>
      <c r="T26" s="476">
        <v>188</v>
      </c>
    </row>
    <row r="27" spans="3:46" x14ac:dyDescent="0.2">
      <c r="C27" s="14"/>
      <c r="D27" s="128"/>
      <c r="E27" s="657"/>
      <c r="F27" s="129" t="s">
        <v>54</v>
      </c>
      <c r="G27" s="130"/>
      <c r="H27" s="131"/>
      <c r="I27" s="132"/>
      <c r="J27" s="137">
        <v>346</v>
      </c>
      <c r="K27" s="133">
        <v>387</v>
      </c>
      <c r="L27" s="133">
        <v>389</v>
      </c>
      <c r="M27" s="449">
        <v>411</v>
      </c>
      <c r="N27" s="133">
        <v>414</v>
      </c>
      <c r="O27" s="133">
        <v>453</v>
      </c>
      <c r="P27" s="133">
        <v>485</v>
      </c>
      <c r="Q27" s="133">
        <v>513</v>
      </c>
      <c r="R27" s="133">
        <v>528</v>
      </c>
      <c r="S27" s="133">
        <v>535</v>
      </c>
      <c r="T27" s="481">
        <v>576</v>
      </c>
    </row>
    <row r="28" spans="3:46" ht="15.75" thickBot="1" x14ac:dyDescent="0.25">
      <c r="C28" s="14"/>
      <c r="D28" s="138"/>
      <c r="E28" s="139" t="s">
        <v>1</v>
      </c>
      <c r="F28" s="140"/>
      <c r="G28" s="140"/>
      <c r="H28" s="141"/>
      <c r="I28" s="142"/>
      <c r="J28" s="164">
        <v>20882</v>
      </c>
      <c r="K28" s="143">
        <v>21471</v>
      </c>
      <c r="L28" s="143">
        <v>21785</v>
      </c>
      <c r="M28" s="450">
        <v>22250</v>
      </c>
      <c r="N28" s="143">
        <v>23164</v>
      </c>
      <c r="O28" s="143">
        <v>23209</v>
      </c>
      <c r="P28" s="143">
        <v>23553</v>
      </c>
      <c r="Q28" s="143">
        <v>24539</v>
      </c>
      <c r="R28" s="143">
        <v>26136</v>
      </c>
      <c r="S28" s="143">
        <v>26956</v>
      </c>
      <c r="T28" s="482">
        <v>28306</v>
      </c>
    </row>
    <row r="29" spans="3:46" ht="13.5" x14ac:dyDescent="0.25">
      <c r="D29" s="103" t="s">
        <v>55</v>
      </c>
      <c r="E29" s="104"/>
      <c r="F29" s="104"/>
      <c r="G29" s="104"/>
      <c r="H29" s="104"/>
      <c r="I29" s="103"/>
      <c r="J29" s="8"/>
      <c r="K29" s="8"/>
      <c r="L29" s="8"/>
      <c r="M29" s="8"/>
      <c r="N29" s="8"/>
      <c r="O29" s="8"/>
      <c r="P29" s="8"/>
      <c r="Q29" s="8"/>
      <c r="R29" s="8"/>
      <c r="S29" s="8"/>
      <c r="T29" s="8" t="s">
        <v>155</v>
      </c>
      <c r="U29" s="1" t="s">
        <v>20</v>
      </c>
    </row>
    <row r="30" spans="3:46" ht="12.75" customHeight="1" x14ac:dyDescent="0.2">
      <c r="D30" s="106" t="s">
        <v>46</v>
      </c>
      <c r="E30" s="631" t="s">
        <v>175</v>
      </c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</row>
    <row r="31" spans="3:46" x14ac:dyDescent="0.2">
      <c r="D31" s="106" t="s">
        <v>56</v>
      </c>
      <c r="E31" s="631" t="s">
        <v>279</v>
      </c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</row>
    <row r="32" spans="3:46" x14ac:dyDescent="0.2"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7" spans="10:20" x14ac:dyDescent="0.2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0:20" x14ac:dyDescent="0.2"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0:20" x14ac:dyDescent="0.2">
      <c r="J39" s="11"/>
      <c r="K39" s="11"/>
      <c r="L39" s="11"/>
      <c r="M39" s="11"/>
      <c r="N39" s="11"/>
      <c r="O39" s="11"/>
      <c r="P39" s="11"/>
      <c r="Q39" s="11"/>
      <c r="R39" s="11"/>
      <c r="S39" s="11"/>
    </row>
  </sheetData>
  <mergeCells count="16">
    <mergeCell ref="E31:T31"/>
    <mergeCell ref="E23:E27"/>
    <mergeCell ref="T7:T10"/>
    <mergeCell ref="E14:E18"/>
    <mergeCell ref="D7:I11"/>
    <mergeCell ref="E30:T30"/>
    <mergeCell ref="R7:R10"/>
    <mergeCell ref="S7:S10"/>
    <mergeCell ref="Q7:Q10"/>
    <mergeCell ref="J7:J10"/>
    <mergeCell ref="P7:P10"/>
    <mergeCell ref="K7:K10"/>
    <mergeCell ref="L7:L10"/>
    <mergeCell ref="M7:M10"/>
    <mergeCell ref="N7:N10"/>
    <mergeCell ref="O7:O10"/>
  </mergeCells>
  <phoneticPr fontId="0" type="noConversion"/>
  <conditionalFormatting sqref="D6">
    <cfRule type="cellIs" dxfId="4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6" priority="3" stopIfTrue="1">
      <formula>#REF!=" ?"</formula>
    </cfRule>
  </conditionalFormatting>
  <conditionalFormatting sqref="G6">
    <cfRule type="expression" dxfId="4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6">
    <pageSetUpPr autoPageBreaks="0"/>
  </sheetPr>
  <dimension ref="C1:A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1.28515625" style="1" customWidth="1"/>
    <col min="6" max="6" width="1.7109375" style="1" customWidth="1"/>
    <col min="7" max="7" width="10.7109375" style="1" customWidth="1"/>
    <col min="8" max="8" width="10.140625" style="1" customWidth="1"/>
    <col min="9" max="9" width="1.7109375" style="1" customWidth="1"/>
    <col min="10" max="10" width="8.28515625" style="1" bestFit="1" customWidth="1"/>
    <col min="11" max="20" width="8.140625" style="1" customWidth="1"/>
    <col min="21" max="44" width="1.7109375" style="1" customWidth="1"/>
    <col min="45" max="16384" width="9.140625" style="1"/>
  </cols>
  <sheetData>
    <row r="1" spans="3:46" hidden="1" x14ac:dyDescent="0.2"/>
    <row r="2" spans="3:46" hidden="1" x14ac:dyDescent="0.2"/>
    <row r="3" spans="3:46" ht="9" customHeight="1" x14ac:dyDescent="0.2">
      <c r="C3" s="65"/>
    </row>
    <row r="4" spans="3:46" s="2" customFormat="1" ht="15.75" x14ac:dyDescent="0.2">
      <c r="D4" s="3" t="s">
        <v>67</v>
      </c>
      <c r="E4" s="3"/>
      <c r="F4" s="3"/>
      <c r="G4" s="3"/>
      <c r="H4" s="4" t="s">
        <v>280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6" s="2" customFormat="1" ht="15.75" x14ac:dyDescent="0.2">
      <c r="D5" s="66" t="s">
        <v>264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46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46" ht="6" customHeight="1" x14ac:dyDescent="0.2">
      <c r="C7" s="72"/>
      <c r="D7" s="640" t="s">
        <v>45</v>
      </c>
      <c r="E7" s="641"/>
      <c r="F7" s="641"/>
      <c r="G7" s="641"/>
      <c r="H7" s="641"/>
      <c r="I7" s="642"/>
      <c r="J7" s="632" t="s">
        <v>159</v>
      </c>
      <c r="K7" s="632" t="s">
        <v>160</v>
      </c>
      <c r="L7" s="632" t="s">
        <v>161</v>
      </c>
      <c r="M7" s="632" t="s">
        <v>162</v>
      </c>
      <c r="N7" s="632" t="s">
        <v>163</v>
      </c>
      <c r="O7" s="632" t="s">
        <v>169</v>
      </c>
      <c r="P7" s="632" t="s">
        <v>172</v>
      </c>
      <c r="Q7" s="632" t="s">
        <v>173</v>
      </c>
      <c r="R7" s="632" t="s">
        <v>252</v>
      </c>
      <c r="S7" s="632" t="s">
        <v>259</v>
      </c>
      <c r="T7" s="638" t="s">
        <v>268</v>
      </c>
      <c r="U7" s="73"/>
    </row>
    <row r="8" spans="3:46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9"/>
      <c r="U8" s="73"/>
    </row>
    <row r="9" spans="3:46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9"/>
      <c r="U9" s="73"/>
    </row>
    <row r="10" spans="3:46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9"/>
      <c r="U10" s="73"/>
    </row>
    <row r="11" spans="3:46" ht="15" customHeight="1" thickBot="1" x14ac:dyDescent="0.25">
      <c r="C11" s="72"/>
      <c r="D11" s="646"/>
      <c r="E11" s="647"/>
      <c r="F11" s="647"/>
      <c r="G11" s="647"/>
      <c r="H11" s="647"/>
      <c r="I11" s="648"/>
      <c r="J11" s="75"/>
      <c r="K11" s="75"/>
      <c r="L11" s="75"/>
      <c r="M11" s="75"/>
      <c r="N11" s="75"/>
      <c r="O11" s="156"/>
      <c r="P11" s="75"/>
      <c r="Q11" s="75"/>
      <c r="R11" s="75"/>
      <c r="S11" s="75"/>
      <c r="T11" s="475"/>
      <c r="U11" s="73"/>
    </row>
    <row r="12" spans="3:46" ht="14.25" thickTop="1" thickBot="1" x14ac:dyDescent="0.25">
      <c r="C12" s="72"/>
      <c r="D12" s="74"/>
      <c r="E12" s="662" t="s">
        <v>256</v>
      </c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3"/>
      <c r="U12" s="73"/>
    </row>
    <row r="13" spans="3:46" ht="13.5" thickTop="1" x14ac:dyDescent="0.2">
      <c r="C13" s="81"/>
      <c r="D13" s="170"/>
      <c r="E13" s="171" t="s">
        <v>68</v>
      </c>
      <c r="F13" s="171"/>
      <c r="G13" s="171"/>
      <c r="H13" s="172"/>
      <c r="I13" s="173"/>
      <c r="J13" s="174">
        <v>130199.50000000001</v>
      </c>
      <c r="K13" s="174">
        <v>130006.6</v>
      </c>
      <c r="L13" s="440">
        <v>130288.09999999983</v>
      </c>
      <c r="M13" s="174">
        <v>130850.60000000006</v>
      </c>
      <c r="N13" s="462">
        <v>131919.99999999994</v>
      </c>
      <c r="O13" s="462">
        <v>133913.99999999994</v>
      </c>
      <c r="P13" s="174">
        <v>135548.29999999999</v>
      </c>
      <c r="Q13" s="174">
        <v>140891.29999999999</v>
      </c>
      <c r="R13" s="174">
        <v>145149.4</v>
      </c>
      <c r="S13" s="174">
        <v>148803.1</v>
      </c>
      <c r="T13" s="485">
        <v>153221.69999999998</v>
      </c>
      <c r="U13" s="73"/>
      <c r="AS13" s="240"/>
      <c r="AT13" s="240"/>
    </row>
    <row r="14" spans="3:46" x14ac:dyDescent="0.2">
      <c r="C14" s="81"/>
      <c r="D14" s="114"/>
      <c r="E14" s="660" t="s">
        <v>48</v>
      </c>
      <c r="F14" s="116" t="s">
        <v>49</v>
      </c>
      <c r="G14" s="116"/>
      <c r="H14" s="117"/>
      <c r="I14" s="118"/>
      <c r="J14" s="176">
        <v>27739.200000000001</v>
      </c>
      <c r="K14" s="176">
        <v>28583</v>
      </c>
      <c r="L14" s="441">
        <v>29283.399999999852</v>
      </c>
      <c r="M14" s="176">
        <v>29513.799999999923</v>
      </c>
      <c r="N14" s="423">
        <v>29629.499999999894</v>
      </c>
      <c r="O14" s="423">
        <v>30303.199999999964</v>
      </c>
      <c r="P14" s="176">
        <v>30580.799999999999</v>
      </c>
      <c r="Q14" s="176">
        <v>32372.6</v>
      </c>
      <c r="R14" s="176">
        <v>33156.699999999997</v>
      </c>
      <c r="S14" s="176">
        <v>33830.800000000003</v>
      </c>
      <c r="T14" s="486">
        <v>34634.5</v>
      </c>
      <c r="U14" s="73"/>
    </row>
    <row r="15" spans="3:46" x14ac:dyDescent="0.2">
      <c r="C15" s="81"/>
      <c r="D15" s="82"/>
      <c r="E15" s="637"/>
      <c r="F15" s="86" t="s">
        <v>50</v>
      </c>
      <c r="G15" s="86"/>
      <c r="H15" s="87"/>
      <c r="I15" s="88"/>
      <c r="J15" s="178">
        <v>57668.9</v>
      </c>
      <c r="K15" s="178">
        <v>58269.1</v>
      </c>
      <c r="L15" s="442">
        <v>59128.7</v>
      </c>
      <c r="M15" s="178">
        <v>60220.700000000106</v>
      </c>
      <c r="N15" s="424">
        <v>61634.900000000052</v>
      </c>
      <c r="O15" s="424">
        <v>63004.800000000003</v>
      </c>
      <c r="P15" s="178">
        <v>64345.299999999996</v>
      </c>
      <c r="Q15" s="178">
        <v>67040.899999999994</v>
      </c>
      <c r="R15" s="178">
        <v>69534.899999999994</v>
      </c>
      <c r="S15" s="178">
        <v>71325.3</v>
      </c>
      <c r="T15" s="487">
        <v>73725.799999999988</v>
      </c>
      <c r="U15" s="73"/>
    </row>
    <row r="16" spans="3:46" x14ac:dyDescent="0.2">
      <c r="C16" s="81"/>
      <c r="D16" s="82"/>
      <c r="E16" s="637"/>
      <c r="F16" s="649" t="s">
        <v>48</v>
      </c>
      <c r="G16" s="86" t="s">
        <v>63</v>
      </c>
      <c r="H16" s="87"/>
      <c r="I16" s="88"/>
      <c r="J16" s="178">
        <v>28374.9</v>
      </c>
      <c r="K16" s="178">
        <v>29025.1</v>
      </c>
      <c r="L16" s="442">
        <v>29888.3</v>
      </c>
      <c r="M16" s="178">
        <v>30829.00000000004</v>
      </c>
      <c r="N16" s="424">
        <v>31827.900000000052</v>
      </c>
      <c r="O16" s="424">
        <v>32452.3</v>
      </c>
      <c r="P16" s="178">
        <v>32829.699999999997</v>
      </c>
      <c r="Q16" s="178">
        <v>33463.699999999997</v>
      </c>
      <c r="R16" s="178">
        <v>34057.300000000003</v>
      </c>
      <c r="S16" s="178">
        <v>34421.800000000003</v>
      </c>
      <c r="T16" s="487">
        <v>35352.1</v>
      </c>
      <c r="U16" s="73"/>
    </row>
    <row r="17" spans="3:21" x14ac:dyDescent="0.2">
      <c r="C17" s="81"/>
      <c r="D17" s="82"/>
      <c r="E17" s="637"/>
      <c r="F17" s="650"/>
      <c r="G17" s="86" t="s">
        <v>64</v>
      </c>
      <c r="H17" s="87"/>
      <c r="I17" s="88"/>
      <c r="J17" s="178">
        <v>29294</v>
      </c>
      <c r="K17" s="178">
        <v>29244</v>
      </c>
      <c r="L17" s="442">
        <v>29240.400000000001</v>
      </c>
      <c r="M17" s="178">
        <v>29391.700000000066</v>
      </c>
      <c r="N17" s="424">
        <v>29807</v>
      </c>
      <c r="O17" s="424">
        <v>30552.5</v>
      </c>
      <c r="P17" s="178">
        <v>31515.599999999999</v>
      </c>
      <c r="Q17" s="178">
        <v>33577.199999999997</v>
      </c>
      <c r="R17" s="178">
        <v>35477.599999999999</v>
      </c>
      <c r="S17" s="178">
        <v>36903.5</v>
      </c>
      <c r="T17" s="487">
        <v>38373.699999999997</v>
      </c>
      <c r="U17" s="73"/>
    </row>
    <row r="18" spans="3:21" x14ac:dyDescent="0.2">
      <c r="C18" s="81"/>
      <c r="D18" s="82"/>
      <c r="E18" s="637"/>
      <c r="F18" s="86" t="s">
        <v>52</v>
      </c>
      <c r="G18" s="86"/>
      <c r="H18" s="87"/>
      <c r="I18" s="88"/>
      <c r="J18" s="178">
        <v>41788.800000000003</v>
      </c>
      <c r="K18" s="178">
        <v>40214.1</v>
      </c>
      <c r="L18" s="442">
        <v>39070.1</v>
      </c>
      <c r="M18" s="178">
        <v>38385.900000000038</v>
      </c>
      <c r="N18" s="424">
        <v>38069.599999999999</v>
      </c>
      <c r="O18" s="424">
        <v>38114.9</v>
      </c>
      <c r="P18" s="178">
        <v>38223.4</v>
      </c>
      <c r="Q18" s="178">
        <v>39133.300000000003</v>
      </c>
      <c r="R18" s="178">
        <v>40193.300000000003</v>
      </c>
      <c r="S18" s="178">
        <v>41305.800000000003</v>
      </c>
      <c r="T18" s="487">
        <v>42488.4</v>
      </c>
      <c r="U18" s="73"/>
    </row>
    <row r="19" spans="3:21" x14ac:dyDescent="0.2">
      <c r="C19" s="81"/>
      <c r="D19" s="82"/>
      <c r="E19" s="637"/>
      <c r="F19" s="86" t="s">
        <v>53</v>
      </c>
      <c r="G19" s="86"/>
      <c r="H19" s="87"/>
      <c r="I19" s="88"/>
      <c r="J19" s="178">
        <v>1126.5999999999999</v>
      </c>
      <c r="K19" s="178">
        <v>1157.9000000000001</v>
      </c>
      <c r="L19" s="442">
        <v>1063.4000000000001</v>
      </c>
      <c r="M19" s="178">
        <v>1062.8999999999999</v>
      </c>
      <c r="N19" s="424">
        <v>1059.7</v>
      </c>
      <c r="O19" s="424">
        <v>1040.8</v>
      </c>
      <c r="P19" s="178">
        <v>1035.8</v>
      </c>
      <c r="Q19" s="178">
        <v>1069.8</v>
      </c>
      <c r="R19" s="178">
        <v>1023</v>
      </c>
      <c r="S19" s="178">
        <v>1097.8</v>
      </c>
      <c r="T19" s="487">
        <v>1092.0999999999999</v>
      </c>
      <c r="U19" s="73"/>
    </row>
    <row r="20" spans="3:21" x14ac:dyDescent="0.2">
      <c r="C20" s="81"/>
      <c r="D20" s="128"/>
      <c r="E20" s="661"/>
      <c r="F20" s="130" t="s">
        <v>54</v>
      </c>
      <c r="G20" s="130"/>
      <c r="H20" s="131"/>
      <c r="I20" s="132"/>
      <c r="J20" s="179">
        <v>1876</v>
      </c>
      <c r="K20" s="179">
        <v>1782.5</v>
      </c>
      <c r="L20" s="443">
        <v>1742.5</v>
      </c>
      <c r="M20" s="179">
        <v>1667.3000000000006</v>
      </c>
      <c r="N20" s="425">
        <v>1526.2999999999988</v>
      </c>
      <c r="O20" s="425">
        <v>1450.3</v>
      </c>
      <c r="P20" s="179">
        <v>1363</v>
      </c>
      <c r="Q20" s="179">
        <v>1274.7</v>
      </c>
      <c r="R20" s="179">
        <v>1241.5</v>
      </c>
      <c r="S20" s="179">
        <v>1243.4000000000001</v>
      </c>
      <c r="T20" s="488">
        <v>1280.9000000000001</v>
      </c>
      <c r="U20" s="73"/>
    </row>
    <row r="21" spans="3:21" ht="15.75" thickBot="1" x14ac:dyDescent="0.25">
      <c r="C21" s="81"/>
      <c r="D21" s="180"/>
      <c r="E21" s="181" t="s">
        <v>176</v>
      </c>
      <c r="F21" s="181"/>
      <c r="G21" s="181"/>
      <c r="H21" s="182"/>
      <c r="I21" s="183"/>
      <c r="J21" s="184">
        <v>15449.309000000008</v>
      </c>
      <c r="K21" s="184">
        <v>15026.07</v>
      </c>
      <c r="L21" s="444">
        <v>15072.743</v>
      </c>
      <c r="M21" s="184">
        <v>15299.711000000005</v>
      </c>
      <c r="N21" s="185">
        <v>15585.956</v>
      </c>
      <c r="O21" s="185">
        <v>15038.25</v>
      </c>
      <c r="P21" s="184">
        <v>14590.002999999997</v>
      </c>
      <c r="Q21" s="184">
        <v>14536.699000000013</v>
      </c>
      <c r="R21" s="184">
        <v>14648.835000000003</v>
      </c>
      <c r="S21" s="184">
        <v>15047.355999999998</v>
      </c>
      <c r="T21" s="489">
        <v>15271.292999999996</v>
      </c>
      <c r="U21" s="73"/>
    </row>
    <row r="22" spans="3:21" ht="13.5" thickBot="1" x14ac:dyDescent="0.25">
      <c r="C22" s="14"/>
      <c r="D22" s="145" t="s">
        <v>70</v>
      </c>
      <c r="E22" s="146"/>
      <c r="F22" s="146"/>
      <c r="G22" s="146"/>
      <c r="H22" s="146"/>
      <c r="I22" s="146"/>
      <c r="J22" s="166"/>
      <c r="K22" s="166"/>
      <c r="L22" s="165"/>
      <c r="M22" s="150"/>
      <c r="N22" s="166"/>
      <c r="O22" s="166"/>
      <c r="P22" s="150"/>
      <c r="Q22" s="150"/>
      <c r="R22" s="150"/>
      <c r="S22" s="150"/>
      <c r="T22" s="148"/>
    </row>
    <row r="23" spans="3:21" x14ac:dyDescent="0.2">
      <c r="C23" s="14"/>
      <c r="D23" s="151"/>
      <c r="E23" s="152" t="s">
        <v>68</v>
      </c>
      <c r="F23" s="153"/>
      <c r="G23" s="153"/>
      <c r="H23" s="153"/>
      <c r="I23" s="154"/>
      <c r="J23" s="426">
        <v>14933.7</v>
      </c>
      <c r="K23" s="426">
        <v>13386.7</v>
      </c>
      <c r="L23" s="426">
        <v>10962.2</v>
      </c>
      <c r="M23" s="394">
        <v>6708.7999999999993</v>
      </c>
      <c r="N23" s="426">
        <v>6333.2</v>
      </c>
      <c r="O23" s="426">
        <v>6579.5</v>
      </c>
      <c r="P23" s="394">
        <v>7180.2999999999993</v>
      </c>
      <c r="Q23" s="394">
        <v>9067</v>
      </c>
      <c r="R23" s="394">
        <v>10077.800000000001</v>
      </c>
      <c r="S23" s="394">
        <v>10879.9</v>
      </c>
      <c r="T23" s="490">
        <v>11845.8</v>
      </c>
    </row>
    <row r="24" spans="3:21" x14ac:dyDescent="0.2">
      <c r="C24" s="14"/>
      <c r="D24" s="114"/>
      <c r="E24" s="655" t="s">
        <v>48</v>
      </c>
      <c r="F24" s="115" t="s">
        <v>49</v>
      </c>
      <c r="G24" s="116"/>
      <c r="H24" s="117"/>
      <c r="I24" s="118"/>
      <c r="J24" s="423">
        <v>2898.8</v>
      </c>
      <c r="K24" s="423">
        <v>2862.5</v>
      </c>
      <c r="L24" s="423">
        <v>2531.8000000000002</v>
      </c>
      <c r="M24" s="176">
        <v>1550.3</v>
      </c>
      <c r="N24" s="423">
        <v>1313</v>
      </c>
      <c r="O24" s="423">
        <v>1252.5</v>
      </c>
      <c r="P24" s="176">
        <v>1314.9</v>
      </c>
      <c r="Q24" s="176">
        <v>1888.3</v>
      </c>
      <c r="R24" s="176">
        <v>2036.2</v>
      </c>
      <c r="S24" s="176">
        <v>1985.9</v>
      </c>
      <c r="T24" s="486">
        <v>1939.1</v>
      </c>
    </row>
    <row r="25" spans="3:21" x14ac:dyDescent="0.2">
      <c r="C25" s="14"/>
      <c r="D25" s="82"/>
      <c r="E25" s="656"/>
      <c r="F25" s="124" t="s">
        <v>50</v>
      </c>
      <c r="G25" s="86"/>
      <c r="H25" s="87"/>
      <c r="I25" s="88"/>
      <c r="J25" s="424">
        <v>6834.4</v>
      </c>
      <c r="K25" s="424">
        <v>6319.7</v>
      </c>
      <c r="L25" s="424">
        <v>5223.1000000000004</v>
      </c>
      <c r="M25" s="178">
        <v>3423.3999999999996</v>
      </c>
      <c r="N25" s="424">
        <v>3554.1000000000004</v>
      </c>
      <c r="O25" s="424">
        <v>3928.5</v>
      </c>
      <c r="P25" s="178">
        <v>4364.8999999999996</v>
      </c>
      <c r="Q25" s="178">
        <v>5312.5</v>
      </c>
      <c r="R25" s="178">
        <v>5900.8</v>
      </c>
      <c r="S25" s="178">
        <v>6474.5</v>
      </c>
      <c r="T25" s="487">
        <v>7209.4</v>
      </c>
    </row>
    <row r="26" spans="3:21" x14ac:dyDescent="0.2">
      <c r="C26" s="14"/>
      <c r="D26" s="82"/>
      <c r="E26" s="656"/>
      <c r="F26" s="649" t="s">
        <v>48</v>
      </c>
      <c r="G26" s="86" t="s">
        <v>63</v>
      </c>
      <c r="H26" s="87"/>
      <c r="I26" s="88"/>
      <c r="J26" s="424">
        <v>3344.5</v>
      </c>
      <c r="K26" s="424">
        <v>3199.6</v>
      </c>
      <c r="L26" s="424">
        <v>2757</v>
      </c>
      <c r="M26" s="178">
        <v>1933.3</v>
      </c>
      <c r="N26" s="424">
        <v>2026.7</v>
      </c>
      <c r="O26" s="424">
        <v>2279</v>
      </c>
      <c r="P26" s="178">
        <v>2444.6</v>
      </c>
      <c r="Q26" s="178">
        <v>2847.8</v>
      </c>
      <c r="R26" s="178">
        <v>2978.9</v>
      </c>
      <c r="S26" s="178">
        <v>3179</v>
      </c>
      <c r="T26" s="487">
        <v>3488.8</v>
      </c>
    </row>
    <row r="27" spans="3:21" x14ac:dyDescent="0.2">
      <c r="C27" s="14"/>
      <c r="D27" s="82"/>
      <c r="E27" s="656"/>
      <c r="F27" s="650"/>
      <c r="G27" s="86" t="s">
        <v>64</v>
      </c>
      <c r="H27" s="87"/>
      <c r="I27" s="88"/>
      <c r="J27" s="424">
        <v>3489.9</v>
      </c>
      <c r="K27" s="424">
        <v>3120.1</v>
      </c>
      <c r="L27" s="424">
        <v>2466.1</v>
      </c>
      <c r="M27" s="178">
        <v>1490.1</v>
      </c>
      <c r="N27" s="424">
        <v>1527.4</v>
      </c>
      <c r="O27" s="424">
        <v>1649.5</v>
      </c>
      <c r="P27" s="178">
        <v>1920.3</v>
      </c>
      <c r="Q27" s="178">
        <v>2464.6999999999998</v>
      </c>
      <c r="R27" s="178">
        <v>2921.9</v>
      </c>
      <c r="S27" s="178">
        <v>3295.5</v>
      </c>
      <c r="T27" s="487">
        <v>3720.6</v>
      </c>
    </row>
    <row r="28" spans="3:21" x14ac:dyDescent="0.2">
      <c r="C28" s="14"/>
      <c r="D28" s="82"/>
      <c r="E28" s="656"/>
      <c r="F28" s="124" t="s">
        <v>52</v>
      </c>
      <c r="G28" s="86"/>
      <c r="H28" s="87"/>
      <c r="I28" s="88"/>
      <c r="J28" s="424">
        <v>5093.7</v>
      </c>
      <c r="K28" s="424">
        <v>4131.2</v>
      </c>
      <c r="L28" s="424">
        <v>3123.8</v>
      </c>
      <c r="M28" s="178">
        <v>1686.7</v>
      </c>
      <c r="N28" s="424">
        <v>1437</v>
      </c>
      <c r="O28" s="424">
        <v>1369.8</v>
      </c>
      <c r="P28" s="178">
        <v>1467.4</v>
      </c>
      <c r="Q28" s="178">
        <v>1834.5</v>
      </c>
      <c r="R28" s="178">
        <v>2119.1999999999998</v>
      </c>
      <c r="S28" s="178">
        <v>2385.9</v>
      </c>
      <c r="T28" s="487">
        <v>2666.3</v>
      </c>
    </row>
    <row r="29" spans="3:21" x14ac:dyDescent="0.2">
      <c r="C29" s="14"/>
      <c r="D29" s="82"/>
      <c r="E29" s="656"/>
      <c r="F29" s="124" t="s">
        <v>53</v>
      </c>
      <c r="G29" s="86"/>
      <c r="H29" s="87"/>
      <c r="I29" s="88"/>
      <c r="J29" s="424">
        <v>8.5</v>
      </c>
      <c r="K29" s="424">
        <v>11.3</v>
      </c>
      <c r="L29" s="424">
        <v>27.8</v>
      </c>
      <c r="M29" s="178">
        <v>12</v>
      </c>
      <c r="N29" s="424">
        <v>8.6999999999999993</v>
      </c>
      <c r="O29" s="424">
        <v>9.1999999999999993</v>
      </c>
      <c r="P29" s="178">
        <v>8.8000000000000007</v>
      </c>
      <c r="Q29" s="178">
        <v>8.1999999999999993</v>
      </c>
      <c r="R29" s="178">
        <v>1.5</v>
      </c>
      <c r="S29" s="178">
        <v>5.6</v>
      </c>
      <c r="T29" s="487">
        <v>2.7</v>
      </c>
    </row>
    <row r="30" spans="3:21" x14ac:dyDescent="0.2">
      <c r="C30" s="14"/>
      <c r="D30" s="128"/>
      <c r="E30" s="657"/>
      <c r="F30" s="129" t="s">
        <v>54</v>
      </c>
      <c r="G30" s="130"/>
      <c r="H30" s="131"/>
      <c r="I30" s="132"/>
      <c r="J30" s="425">
        <v>98.3</v>
      </c>
      <c r="K30" s="425">
        <v>62</v>
      </c>
      <c r="L30" s="425">
        <v>55.7</v>
      </c>
      <c r="M30" s="179">
        <v>36.4</v>
      </c>
      <c r="N30" s="425">
        <v>20.399999999999999</v>
      </c>
      <c r="O30" s="425">
        <v>19.5</v>
      </c>
      <c r="P30" s="179">
        <v>24.3</v>
      </c>
      <c r="Q30" s="179">
        <v>23.5</v>
      </c>
      <c r="R30" s="179">
        <v>20.100000000000001</v>
      </c>
      <c r="S30" s="179">
        <v>28</v>
      </c>
      <c r="T30" s="488">
        <v>28.3</v>
      </c>
    </row>
    <row r="31" spans="3:21" ht="13.5" thickBot="1" x14ac:dyDescent="0.25">
      <c r="D31" s="138"/>
      <c r="E31" s="139" t="s">
        <v>69</v>
      </c>
      <c r="F31" s="140"/>
      <c r="G31" s="140"/>
      <c r="H31" s="141"/>
      <c r="I31" s="142"/>
      <c r="J31" s="185" t="s">
        <v>47</v>
      </c>
      <c r="K31" s="185" t="s">
        <v>47</v>
      </c>
      <c r="L31" s="444" t="s">
        <v>47</v>
      </c>
      <c r="M31" s="184" t="s">
        <v>47</v>
      </c>
      <c r="N31" s="185" t="s">
        <v>47</v>
      </c>
      <c r="O31" s="185" t="s">
        <v>47</v>
      </c>
      <c r="P31" s="184" t="s">
        <v>47</v>
      </c>
      <c r="Q31" s="184" t="s">
        <v>47</v>
      </c>
      <c r="R31" s="184" t="s">
        <v>47</v>
      </c>
      <c r="S31" s="184" t="s">
        <v>47</v>
      </c>
      <c r="T31" s="489" t="s">
        <v>47</v>
      </c>
      <c r="U31" s="1" t="s">
        <v>20</v>
      </c>
    </row>
    <row r="32" spans="3:21" ht="13.5" thickBot="1" x14ac:dyDescent="0.25">
      <c r="C32" s="14"/>
      <c r="D32" s="145" t="s">
        <v>253</v>
      </c>
      <c r="E32" s="146"/>
      <c r="F32" s="146"/>
      <c r="G32" s="146"/>
      <c r="H32" s="146"/>
      <c r="I32" s="146"/>
      <c r="J32" s="166"/>
      <c r="K32" s="166"/>
      <c r="L32" s="165"/>
      <c r="M32" s="150"/>
      <c r="N32" s="166"/>
      <c r="O32" s="166"/>
      <c r="P32" s="150"/>
      <c r="Q32" s="150"/>
      <c r="R32" s="150"/>
      <c r="S32" s="150"/>
      <c r="T32" s="148"/>
    </row>
    <row r="33" spans="3:20" x14ac:dyDescent="0.2">
      <c r="C33" s="14"/>
      <c r="D33" s="151"/>
      <c r="E33" s="152" t="s">
        <v>68</v>
      </c>
      <c r="F33" s="153"/>
      <c r="G33" s="153"/>
      <c r="H33" s="153"/>
      <c r="I33" s="154"/>
      <c r="J33" s="426">
        <v>102897.60000000001</v>
      </c>
      <c r="K33" s="426">
        <v>103276.6</v>
      </c>
      <c r="L33" s="426">
        <v>104112.7</v>
      </c>
      <c r="M33" s="394">
        <v>104872</v>
      </c>
      <c r="N33" s="426">
        <v>106158.90000000001</v>
      </c>
      <c r="O33" s="426">
        <v>107942.5</v>
      </c>
      <c r="P33" s="394">
        <v>109267.49999999999</v>
      </c>
      <c r="Q33" s="394">
        <v>113712.1</v>
      </c>
      <c r="R33" s="394">
        <v>116859.4</v>
      </c>
      <c r="S33" s="394">
        <v>119547.2</v>
      </c>
      <c r="T33" s="490">
        <v>122989.8</v>
      </c>
    </row>
    <row r="34" spans="3:20" x14ac:dyDescent="0.2">
      <c r="C34" s="14"/>
      <c r="D34" s="114"/>
      <c r="E34" s="655" t="s">
        <v>48</v>
      </c>
      <c r="F34" s="115" t="s">
        <v>49</v>
      </c>
      <c r="G34" s="116"/>
      <c r="H34" s="117"/>
      <c r="I34" s="118"/>
      <c r="J34" s="423">
        <v>27627.9</v>
      </c>
      <c r="K34" s="423">
        <v>28450.7</v>
      </c>
      <c r="L34" s="423">
        <v>29129.7</v>
      </c>
      <c r="M34" s="176">
        <v>29354.1</v>
      </c>
      <c r="N34" s="423">
        <v>29463.200000000001</v>
      </c>
      <c r="O34" s="423">
        <v>30126.5</v>
      </c>
      <c r="P34" s="176">
        <v>30403.7</v>
      </c>
      <c r="Q34" s="176">
        <v>32171.5</v>
      </c>
      <c r="R34" s="176">
        <v>32938.400000000001</v>
      </c>
      <c r="S34" s="176">
        <v>33598.400000000001</v>
      </c>
      <c r="T34" s="486">
        <v>34399.5</v>
      </c>
    </row>
    <row r="35" spans="3:20" x14ac:dyDescent="0.2">
      <c r="C35" s="14"/>
      <c r="D35" s="82"/>
      <c r="E35" s="656"/>
      <c r="F35" s="124" t="s">
        <v>50</v>
      </c>
      <c r="G35" s="86"/>
      <c r="H35" s="87"/>
      <c r="I35" s="88"/>
      <c r="J35" s="424">
        <v>48581.3</v>
      </c>
      <c r="K35" s="424">
        <v>49118.9</v>
      </c>
      <c r="L35" s="424">
        <v>49934.2</v>
      </c>
      <c r="M35" s="178">
        <v>50876.5</v>
      </c>
      <c r="N35" s="424">
        <v>52254.399999999994</v>
      </c>
      <c r="O35" s="424">
        <v>53346.7</v>
      </c>
      <c r="P35" s="178">
        <v>54400.899999999994</v>
      </c>
      <c r="Q35" s="178">
        <v>56534.3</v>
      </c>
      <c r="R35" s="178">
        <v>58408</v>
      </c>
      <c r="S35" s="178">
        <v>59744.7</v>
      </c>
      <c r="T35" s="487">
        <v>61710.5</v>
      </c>
    </row>
    <row r="36" spans="3:20" x14ac:dyDescent="0.2">
      <c r="C36" s="14"/>
      <c r="D36" s="82"/>
      <c r="E36" s="656"/>
      <c r="F36" s="649" t="s">
        <v>48</v>
      </c>
      <c r="G36" s="86" t="s">
        <v>63</v>
      </c>
      <c r="H36" s="87"/>
      <c r="I36" s="88"/>
      <c r="J36" s="424">
        <v>26853</v>
      </c>
      <c r="K36" s="424">
        <v>27411.200000000001</v>
      </c>
      <c r="L36" s="424">
        <v>28169.599999999999</v>
      </c>
      <c r="M36" s="178">
        <v>29002.799999999999</v>
      </c>
      <c r="N36" s="424">
        <v>29978.799999999999</v>
      </c>
      <c r="O36" s="178">
        <v>30552.7</v>
      </c>
      <c r="P36" s="178">
        <v>30880.3</v>
      </c>
      <c r="Q36" s="178">
        <v>31465.4</v>
      </c>
      <c r="R36" s="178">
        <v>31993.3</v>
      </c>
      <c r="S36" s="178">
        <v>32322.3</v>
      </c>
      <c r="T36" s="487">
        <v>33183.800000000003</v>
      </c>
    </row>
    <row r="37" spans="3:20" x14ac:dyDescent="0.2">
      <c r="C37" s="14"/>
      <c r="D37" s="82"/>
      <c r="E37" s="656"/>
      <c r="F37" s="650"/>
      <c r="G37" s="86" t="s">
        <v>64</v>
      </c>
      <c r="H37" s="87"/>
      <c r="I37" s="88"/>
      <c r="J37" s="424">
        <v>21728.3</v>
      </c>
      <c r="K37" s="424">
        <v>21707.7</v>
      </c>
      <c r="L37" s="424">
        <v>21764.6</v>
      </c>
      <c r="M37" s="178">
        <v>21873.7</v>
      </c>
      <c r="N37" s="424">
        <v>22275.599999999999</v>
      </c>
      <c r="O37" s="424">
        <v>22794</v>
      </c>
      <c r="P37" s="178">
        <v>23520.6</v>
      </c>
      <c r="Q37" s="178">
        <v>25068.9</v>
      </c>
      <c r="R37" s="178">
        <v>26414.7</v>
      </c>
      <c r="S37" s="178">
        <v>27422.400000000001</v>
      </c>
      <c r="T37" s="487">
        <v>28526.7</v>
      </c>
    </row>
    <row r="38" spans="3:20" x14ac:dyDescent="0.2">
      <c r="C38" s="14"/>
      <c r="D38" s="82"/>
      <c r="E38" s="656"/>
      <c r="F38" s="124" t="s">
        <v>52</v>
      </c>
      <c r="G38" s="86"/>
      <c r="H38" s="87"/>
      <c r="I38" s="88"/>
      <c r="J38" s="424">
        <v>24946.3</v>
      </c>
      <c r="K38" s="424">
        <v>23984.9</v>
      </c>
      <c r="L38" s="424">
        <v>23386.2</v>
      </c>
      <c r="M38" s="178">
        <v>23052.7</v>
      </c>
      <c r="N38" s="424">
        <v>22896.9</v>
      </c>
      <c r="O38" s="424">
        <v>22985.4</v>
      </c>
      <c r="P38" s="178">
        <v>23021.599999999999</v>
      </c>
      <c r="Q38" s="178">
        <v>23604.400000000001</v>
      </c>
      <c r="R38" s="178">
        <v>24171</v>
      </c>
      <c r="S38" s="178">
        <v>24800.2</v>
      </c>
      <c r="T38" s="487">
        <v>25471</v>
      </c>
    </row>
    <row r="39" spans="3:20" x14ac:dyDescent="0.2">
      <c r="C39" s="14"/>
      <c r="D39" s="82"/>
      <c r="E39" s="656"/>
      <c r="F39" s="124" t="s">
        <v>53</v>
      </c>
      <c r="G39" s="86"/>
      <c r="H39" s="87"/>
      <c r="I39" s="88"/>
      <c r="J39" s="424">
        <v>560.9</v>
      </c>
      <c r="K39" s="424">
        <v>583.5</v>
      </c>
      <c r="L39" s="424">
        <v>530</v>
      </c>
      <c r="M39" s="178">
        <v>537.9</v>
      </c>
      <c r="N39" s="424">
        <v>538.6</v>
      </c>
      <c r="O39" s="424">
        <v>538</v>
      </c>
      <c r="P39" s="178">
        <v>541.79999999999995</v>
      </c>
      <c r="Q39" s="178">
        <v>539</v>
      </c>
      <c r="R39" s="178">
        <v>522.29999999999995</v>
      </c>
      <c r="S39" s="178">
        <v>582.5</v>
      </c>
      <c r="T39" s="487">
        <v>543.70000000000005</v>
      </c>
    </row>
    <row r="40" spans="3:20" x14ac:dyDescent="0.2">
      <c r="C40" s="14"/>
      <c r="D40" s="128"/>
      <c r="E40" s="657"/>
      <c r="F40" s="129" t="s">
        <v>54</v>
      </c>
      <c r="G40" s="130"/>
      <c r="H40" s="131"/>
      <c r="I40" s="132"/>
      <c r="J40" s="425">
        <v>1181.2</v>
      </c>
      <c r="K40" s="425">
        <v>1138.5999999999999</v>
      </c>
      <c r="L40" s="425">
        <v>1132.5999999999999</v>
      </c>
      <c r="M40" s="179">
        <v>1050.8</v>
      </c>
      <c r="N40" s="425">
        <v>1005.8</v>
      </c>
      <c r="O40" s="425">
        <v>945.9</v>
      </c>
      <c r="P40" s="179">
        <v>899.5</v>
      </c>
      <c r="Q40" s="179">
        <v>862.9</v>
      </c>
      <c r="R40" s="179">
        <v>819.7</v>
      </c>
      <c r="S40" s="179">
        <v>821.4</v>
      </c>
      <c r="T40" s="488">
        <v>865.1</v>
      </c>
    </row>
    <row r="41" spans="3:20" ht="13.5" thickBot="1" x14ac:dyDescent="0.25">
      <c r="D41" s="138"/>
      <c r="E41" s="139" t="s">
        <v>69</v>
      </c>
      <c r="F41" s="140"/>
      <c r="G41" s="140"/>
      <c r="H41" s="141"/>
      <c r="I41" s="142"/>
      <c r="J41" s="185" t="s">
        <v>47</v>
      </c>
      <c r="K41" s="185" t="s">
        <v>47</v>
      </c>
      <c r="L41" s="185" t="s">
        <v>47</v>
      </c>
      <c r="M41" s="184" t="s">
        <v>47</v>
      </c>
      <c r="N41" s="185" t="s">
        <v>47</v>
      </c>
      <c r="O41" s="185" t="s">
        <v>47</v>
      </c>
      <c r="P41" s="184" t="s">
        <v>47</v>
      </c>
      <c r="Q41" s="184" t="s">
        <v>47</v>
      </c>
      <c r="R41" s="184" t="s">
        <v>47</v>
      </c>
      <c r="S41" s="184" t="s">
        <v>47</v>
      </c>
      <c r="T41" s="489" t="s">
        <v>47</v>
      </c>
    </row>
    <row r="42" spans="3:20" ht="13.5" customHeight="1" x14ac:dyDescent="0.25">
      <c r="D42" s="9" t="s">
        <v>55</v>
      </c>
      <c r="E42" s="104"/>
      <c r="F42" s="104"/>
      <c r="G42" s="104"/>
      <c r="H42" s="104"/>
      <c r="I42" s="103"/>
      <c r="J42" s="8"/>
      <c r="K42" s="8"/>
      <c r="L42" s="8"/>
      <c r="M42" s="8"/>
      <c r="N42" s="8"/>
      <c r="O42" s="8"/>
      <c r="P42" s="8"/>
      <c r="Q42" s="8"/>
      <c r="R42" s="8"/>
      <c r="S42" s="8"/>
      <c r="T42" s="8" t="s">
        <v>155</v>
      </c>
    </row>
    <row r="43" spans="3:20" x14ac:dyDescent="0.2">
      <c r="D43" s="106" t="s">
        <v>46</v>
      </c>
      <c r="E43" s="631" t="s">
        <v>177</v>
      </c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</row>
  </sheetData>
  <mergeCells count="20">
    <mergeCell ref="Q7:Q10"/>
    <mergeCell ref="E34:E40"/>
    <mergeCell ref="F36:F37"/>
    <mergeCell ref="K7:K10"/>
    <mergeCell ref="E24:E30"/>
    <mergeCell ref="F26:F27"/>
    <mergeCell ref="D7:I11"/>
    <mergeCell ref="E12:T12"/>
    <mergeCell ref="R7:R10"/>
    <mergeCell ref="S7:S10"/>
    <mergeCell ref="E43:T43"/>
    <mergeCell ref="N7:N10"/>
    <mergeCell ref="M7:M10"/>
    <mergeCell ref="T7:T10"/>
    <mergeCell ref="F16:F17"/>
    <mergeCell ref="J7:J10"/>
    <mergeCell ref="L7:L10"/>
    <mergeCell ref="O7:O10"/>
    <mergeCell ref="P7:P10"/>
    <mergeCell ref="E14:E2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3" priority="3" stopIfTrue="1">
      <formula>#REF!=" ?"</formula>
    </cfRule>
  </conditionalFormatting>
  <conditionalFormatting sqref="G6">
    <cfRule type="expression" dxfId="4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rgb="FFFF0000"/>
  </sheetPr>
  <dimension ref="C1:AD2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9" width="5.140625" style="1" customWidth="1"/>
    <col min="10" max="18" width="6.5703125" style="1" hidden="1" customWidth="1"/>
    <col min="19" max="29" width="8.140625" style="1" customWidth="1"/>
    <col min="30" max="53" width="1.7109375" style="1" customWidth="1"/>
    <col min="54" max="16384" width="9.140625" style="1"/>
  </cols>
  <sheetData>
    <row r="1" spans="3:30" hidden="1" x14ac:dyDescent="0.2"/>
    <row r="2" spans="3:30" hidden="1" x14ac:dyDescent="0.2"/>
    <row r="3" spans="3:30" ht="9" customHeight="1" x14ac:dyDescent="0.2">
      <c r="C3" s="65"/>
    </row>
    <row r="4" spans="3:30" s="2" customFormat="1" ht="15.75" x14ac:dyDescent="0.2">
      <c r="D4" s="3" t="s">
        <v>71</v>
      </c>
      <c r="E4" s="3"/>
      <c r="F4" s="3"/>
      <c r="G4" s="3"/>
      <c r="H4" s="4" t="s">
        <v>72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30" s="2" customFormat="1" ht="15.75" x14ac:dyDescent="0.2">
      <c r="D5" s="10" t="s">
        <v>267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3:30" s="6" customFormat="1" ht="21" customHeight="1" thickBot="1" x14ac:dyDescent="0.25">
      <c r="D6" s="68" t="s">
        <v>261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73</v>
      </c>
      <c r="AD6" s="7" t="s">
        <v>20</v>
      </c>
    </row>
    <row r="7" spans="3:30" ht="6" customHeight="1" x14ac:dyDescent="0.2">
      <c r="C7" s="72"/>
      <c r="D7" s="640"/>
      <c r="E7" s="641"/>
      <c r="F7" s="641"/>
      <c r="G7" s="641"/>
      <c r="H7" s="641"/>
      <c r="I7" s="642"/>
      <c r="J7" s="667">
        <v>2003</v>
      </c>
      <c r="K7" s="632">
        <v>2004</v>
      </c>
      <c r="L7" s="632">
        <v>2005</v>
      </c>
      <c r="M7" s="632">
        <v>2006</v>
      </c>
      <c r="N7" s="658">
        <v>2007</v>
      </c>
      <c r="O7" s="651">
        <v>2008</v>
      </c>
      <c r="P7" s="658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30" ht="6" customHeight="1" x14ac:dyDescent="0.2">
      <c r="C8" s="72"/>
      <c r="D8" s="643"/>
      <c r="E8" s="644"/>
      <c r="F8" s="644"/>
      <c r="G8" s="644"/>
      <c r="H8" s="644"/>
      <c r="I8" s="645"/>
      <c r="J8" s="668"/>
      <c r="K8" s="633"/>
      <c r="L8" s="633"/>
      <c r="M8" s="633"/>
      <c r="N8" s="659"/>
      <c r="O8" s="652"/>
      <c r="P8" s="659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  <c r="AD8" s="73"/>
    </row>
    <row r="9" spans="3:30" ht="6" customHeight="1" x14ac:dyDescent="0.2">
      <c r="C9" s="72"/>
      <c r="D9" s="643"/>
      <c r="E9" s="644"/>
      <c r="F9" s="644"/>
      <c r="G9" s="644"/>
      <c r="H9" s="644"/>
      <c r="I9" s="645"/>
      <c r="J9" s="668"/>
      <c r="K9" s="633"/>
      <c r="L9" s="633"/>
      <c r="M9" s="633"/>
      <c r="N9" s="659"/>
      <c r="O9" s="652"/>
      <c r="P9" s="659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  <c r="AD9" s="73"/>
    </row>
    <row r="10" spans="3:30" ht="6" customHeight="1" x14ac:dyDescent="0.2">
      <c r="C10" s="72"/>
      <c r="D10" s="643"/>
      <c r="E10" s="644"/>
      <c r="F10" s="644"/>
      <c r="G10" s="644"/>
      <c r="H10" s="644"/>
      <c r="I10" s="645"/>
      <c r="J10" s="668"/>
      <c r="K10" s="633"/>
      <c r="L10" s="633"/>
      <c r="M10" s="633"/>
      <c r="N10" s="659"/>
      <c r="O10" s="652"/>
      <c r="P10" s="659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  <c r="AD10" s="73"/>
    </row>
    <row r="11" spans="3:30" ht="15" customHeight="1" thickBot="1" x14ac:dyDescent="0.25">
      <c r="C11" s="72"/>
      <c r="D11" s="646"/>
      <c r="E11" s="647"/>
      <c r="F11" s="647"/>
      <c r="G11" s="647"/>
      <c r="H11" s="647"/>
      <c r="I11" s="648"/>
      <c r="J11" s="186" t="s">
        <v>46</v>
      </c>
      <c r="K11" s="75" t="s">
        <v>46</v>
      </c>
      <c r="L11" s="75" t="s">
        <v>46</v>
      </c>
      <c r="M11" s="75" t="s">
        <v>46</v>
      </c>
      <c r="N11" s="156" t="s">
        <v>46</v>
      </c>
      <c r="O11" s="76" t="s">
        <v>260</v>
      </c>
      <c r="P11" s="187"/>
      <c r="Q11" s="230"/>
      <c r="R11" s="231"/>
      <c r="S11" s="230"/>
      <c r="T11" s="230"/>
      <c r="U11" s="230"/>
      <c r="V11" s="230"/>
      <c r="W11" s="231"/>
      <c r="X11" s="231"/>
      <c r="Y11" s="241" t="s">
        <v>46</v>
      </c>
      <c r="Z11" s="230" t="s">
        <v>46</v>
      </c>
      <c r="AA11" s="230" t="s">
        <v>46</v>
      </c>
      <c r="AB11" s="230" t="s">
        <v>46</v>
      </c>
      <c r="AC11" s="281" t="s">
        <v>56</v>
      </c>
      <c r="AD11" s="73"/>
    </row>
    <row r="12" spans="3:30" ht="13.5" thickTop="1" x14ac:dyDescent="0.2">
      <c r="C12" s="81"/>
      <c r="D12" s="189"/>
      <c r="E12" s="190" t="s">
        <v>75</v>
      </c>
      <c r="F12" s="190"/>
      <c r="G12" s="190"/>
      <c r="H12" s="191"/>
      <c r="I12" s="192"/>
      <c r="J12" s="193">
        <v>2688.107</v>
      </c>
      <c r="K12" s="193">
        <v>3057.66</v>
      </c>
      <c r="L12" s="193">
        <v>3257.9720000000002</v>
      </c>
      <c r="M12" s="193">
        <v>3507.1309999999999</v>
      </c>
      <c r="N12" s="194">
        <v>3840.1170000000002</v>
      </c>
      <c r="O12" s="195">
        <v>4024.1170000000002</v>
      </c>
      <c r="P12" s="196">
        <v>3930.4090000000001</v>
      </c>
      <c r="Q12" s="193">
        <v>3992.87</v>
      </c>
      <c r="R12" s="194">
        <v>4062.3229999999999</v>
      </c>
      <c r="S12" s="193">
        <v>4088.9119999999998</v>
      </c>
      <c r="T12" s="193">
        <v>4142.8109999999997</v>
      </c>
      <c r="U12" s="193">
        <v>4345.7659999999996</v>
      </c>
      <c r="V12" s="193">
        <v>4625.3779999999997</v>
      </c>
      <c r="W12" s="194">
        <v>4796.8729999999996</v>
      </c>
      <c r="X12" s="194">
        <v>5110.7430000000004</v>
      </c>
      <c r="Y12" s="195">
        <v>5410.7610000000004</v>
      </c>
      <c r="Z12" s="193">
        <v>5791.4979999999996</v>
      </c>
      <c r="AA12" s="193">
        <v>5709.1310000000003</v>
      </c>
      <c r="AB12" s="193">
        <v>6108.4279999999999</v>
      </c>
      <c r="AC12" s="492"/>
      <c r="AD12" s="73"/>
    </row>
    <row r="13" spans="3:30" x14ac:dyDescent="0.2">
      <c r="C13" s="81"/>
      <c r="D13" s="197"/>
      <c r="E13" s="198" t="s">
        <v>76</v>
      </c>
      <c r="F13" s="198"/>
      <c r="G13" s="198"/>
      <c r="H13" s="199"/>
      <c r="I13" s="200"/>
      <c r="J13" s="201">
        <v>115.85659442999999</v>
      </c>
      <c r="K13" s="201">
        <v>123.04163344999998</v>
      </c>
      <c r="L13" s="201">
        <v>130.31916268999996</v>
      </c>
      <c r="M13" s="201">
        <v>142.83409172</v>
      </c>
      <c r="N13" s="202">
        <v>152.98776881999996</v>
      </c>
      <c r="O13" s="175">
        <v>151.00300029000005</v>
      </c>
      <c r="P13" s="203">
        <v>163.94301017999999</v>
      </c>
      <c r="Q13" s="201">
        <v>152.69915499000001</v>
      </c>
      <c r="R13" s="202">
        <v>156.04791444351</v>
      </c>
      <c r="S13" s="201">
        <v>154.61274100268</v>
      </c>
      <c r="T13" s="201">
        <v>155.36600783187001</v>
      </c>
      <c r="U13" s="201">
        <v>160.86980108959</v>
      </c>
      <c r="V13" s="201">
        <v>166.21885762913001</v>
      </c>
      <c r="W13" s="202">
        <v>162.24669776264</v>
      </c>
      <c r="X13" s="202">
        <v>181.55462441974001</v>
      </c>
      <c r="Y13" s="175">
        <v>221.5</v>
      </c>
      <c r="Z13" s="201">
        <v>247.91723176067001</v>
      </c>
      <c r="AA13" s="201">
        <v>262.27633984903002</v>
      </c>
      <c r="AB13" s="201">
        <v>280.69798045223001</v>
      </c>
      <c r="AC13" s="493"/>
      <c r="AD13" s="73"/>
    </row>
    <row r="14" spans="3:30" ht="12.75" customHeight="1" x14ac:dyDescent="0.2">
      <c r="C14" s="81"/>
      <c r="D14" s="204"/>
      <c r="E14" s="205" t="s">
        <v>77</v>
      </c>
      <c r="F14" s="205"/>
      <c r="G14" s="205"/>
      <c r="H14" s="206"/>
      <c r="I14" s="207"/>
      <c r="J14" s="208">
        <f>J13/J12</f>
        <v>4.3099695968203643E-2</v>
      </c>
      <c r="K14" s="208">
        <f t="shared" ref="K14:AC14" si="0">K13/K12</f>
        <v>4.024045624758802E-2</v>
      </c>
      <c r="L14" s="208">
        <f t="shared" si="0"/>
        <v>4.0000086768701495E-2</v>
      </c>
      <c r="M14" s="208">
        <f t="shared" si="0"/>
        <v>4.0726762621641453E-2</v>
      </c>
      <c r="N14" s="209">
        <f t="shared" si="0"/>
        <v>3.9839350941650982E-2</v>
      </c>
      <c r="O14" s="210">
        <f t="shared" si="0"/>
        <v>3.752450544802749E-2</v>
      </c>
      <c r="P14" s="209">
        <f t="shared" si="0"/>
        <v>4.1711437710426569E-2</v>
      </c>
      <c r="Q14" s="208">
        <f t="shared" si="0"/>
        <v>3.824295681802814E-2</v>
      </c>
      <c r="R14" s="209">
        <f t="shared" si="0"/>
        <v>3.8413467969806929E-2</v>
      </c>
      <c r="S14" s="208">
        <f t="shared" si="0"/>
        <v>3.7812684890914751E-2</v>
      </c>
      <c r="T14" s="208">
        <f t="shared" si="0"/>
        <v>3.7502557522385169E-2</v>
      </c>
      <c r="U14" s="208">
        <f t="shared" si="0"/>
        <v>3.7017593926960177E-2</v>
      </c>
      <c r="V14" s="208">
        <f t="shared" si="0"/>
        <v>3.5936275398276644E-2</v>
      </c>
      <c r="W14" s="209">
        <f t="shared" si="0"/>
        <v>3.3823429922501598E-2</v>
      </c>
      <c r="X14" s="209">
        <f t="shared" si="0"/>
        <v>3.552411546026478E-2</v>
      </c>
      <c r="Y14" s="210">
        <f t="shared" si="0"/>
        <v>4.0936940293611189E-2</v>
      </c>
      <c r="Z14" s="208">
        <f t="shared" si="0"/>
        <v>4.2807099607160365E-2</v>
      </c>
      <c r="AA14" s="208">
        <f t="shared" si="0"/>
        <v>4.5939800619223835E-2</v>
      </c>
      <c r="AB14" s="208">
        <f t="shared" si="0"/>
        <v>4.5952572487099795E-2</v>
      </c>
      <c r="AC14" s="494" t="e">
        <f t="shared" si="0"/>
        <v>#DIV/0!</v>
      </c>
      <c r="AD14" s="73"/>
    </row>
    <row r="15" spans="3:30" ht="13.5" thickBot="1" x14ac:dyDescent="0.25">
      <c r="C15" s="81"/>
      <c r="D15" s="204"/>
      <c r="E15" s="205" t="s">
        <v>78</v>
      </c>
      <c r="F15" s="205"/>
      <c r="G15" s="205"/>
      <c r="H15" s="206"/>
      <c r="I15" s="207"/>
      <c r="J15" s="211">
        <v>808.71799999999996</v>
      </c>
      <c r="K15" s="211">
        <v>862.89167486999997</v>
      </c>
      <c r="L15" s="211">
        <v>922.79801823000003</v>
      </c>
      <c r="M15" s="211">
        <v>1020.64022353</v>
      </c>
      <c r="N15" s="212">
        <v>1092.2745768699999</v>
      </c>
      <c r="O15" s="213">
        <v>1083.9436448500001</v>
      </c>
      <c r="P15" s="214">
        <v>1167.0090544300001</v>
      </c>
      <c r="Q15" s="211">
        <v>1192.160779</v>
      </c>
      <c r="R15" s="212">
        <v>1262.9008851271001</v>
      </c>
      <c r="S15" s="211">
        <v>126.30639357245001</v>
      </c>
      <c r="T15" s="211">
        <v>126.49838415024</v>
      </c>
      <c r="U15" s="211">
        <v>127.33683339603</v>
      </c>
      <c r="V15" s="211">
        <v>130.80718009243</v>
      </c>
      <c r="W15" s="212">
        <v>132.91397584621001</v>
      </c>
      <c r="X15" s="212">
        <v>148.36679425911001</v>
      </c>
      <c r="Y15" s="238">
        <v>177.88453646363999</v>
      </c>
      <c r="Z15" s="211">
        <v>200.43349900000001</v>
      </c>
      <c r="AA15" s="211">
        <v>219.27101801379001</v>
      </c>
      <c r="AB15" s="211">
        <v>237.96326417703</v>
      </c>
      <c r="AC15" s="495"/>
      <c r="AD15" s="73"/>
    </row>
    <row r="16" spans="3:30" ht="13.5" thickBot="1" x14ac:dyDescent="0.25">
      <c r="C16" s="81"/>
      <c r="D16" s="145" t="s">
        <v>79</v>
      </c>
      <c r="E16" s="215"/>
      <c r="F16" s="215"/>
      <c r="G16" s="215"/>
      <c r="H16" s="215"/>
      <c r="I16" s="215"/>
      <c r="J16" s="216"/>
      <c r="K16" s="216"/>
      <c r="L16" s="216"/>
      <c r="M16" s="216"/>
      <c r="N16" s="217"/>
      <c r="O16" s="218"/>
      <c r="P16" s="217"/>
      <c r="Q16" s="401"/>
      <c r="R16" s="405"/>
      <c r="S16" s="401"/>
      <c r="T16" s="401"/>
      <c r="U16" s="401"/>
      <c r="V16" s="401"/>
      <c r="W16" s="405"/>
      <c r="X16" s="405"/>
      <c r="Y16" s="401"/>
      <c r="Z16" s="401"/>
      <c r="AA16" s="401"/>
      <c r="AB16" s="401"/>
      <c r="AC16" s="216"/>
      <c r="AD16" s="73"/>
    </row>
    <row r="17" spans="3:30" ht="26.1" customHeight="1" x14ac:dyDescent="0.2">
      <c r="C17" s="81"/>
      <c r="D17" s="220"/>
      <c r="E17" s="665" t="s">
        <v>164</v>
      </c>
      <c r="F17" s="666"/>
      <c r="G17" s="666"/>
      <c r="H17" s="666"/>
      <c r="I17" s="221"/>
      <c r="J17" s="222">
        <v>95.5</v>
      </c>
      <c r="K17" s="222">
        <v>98.1</v>
      </c>
      <c r="L17" s="222">
        <v>100</v>
      </c>
      <c r="M17" s="222">
        <v>83</v>
      </c>
      <c r="N17" s="223">
        <v>85.3</v>
      </c>
      <c r="O17" s="224">
        <v>90.7</v>
      </c>
      <c r="P17" s="225">
        <v>91.7</v>
      </c>
      <c r="Q17" s="222">
        <v>93</v>
      </c>
      <c r="R17" s="223">
        <v>94.8</v>
      </c>
      <c r="S17" s="222">
        <v>97.9</v>
      </c>
      <c r="T17" s="222">
        <v>99.3</v>
      </c>
      <c r="U17" s="222">
        <v>99.7</v>
      </c>
      <c r="V17" s="222">
        <v>100</v>
      </c>
      <c r="W17" s="223">
        <v>100.7</v>
      </c>
      <c r="X17" s="223">
        <v>103.1</v>
      </c>
      <c r="Y17" s="224">
        <v>105.3</v>
      </c>
      <c r="Z17" s="222">
        <v>108.3</v>
      </c>
      <c r="AA17" s="222">
        <v>111.8</v>
      </c>
      <c r="AB17" s="222">
        <v>116.1</v>
      </c>
      <c r="AC17" s="496"/>
      <c r="AD17" s="73"/>
    </row>
    <row r="18" spans="3:30" ht="13.5" thickBot="1" x14ac:dyDescent="0.25">
      <c r="C18" s="81"/>
      <c r="D18" s="96"/>
      <c r="E18" s="98" t="s">
        <v>80</v>
      </c>
      <c r="F18" s="98"/>
      <c r="G18" s="98"/>
      <c r="H18" s="99"/>
      <c r="I18" s="100"/>
      <c r="J18" s="226">
        <v>1E-3</v>
      </c>
      <c r="K18" s="226">
        <v>2.8000000000000001E-2</v>
      </c>
      <c r="L18" s="226">
        <v>1.9E-2</v>
      </c>
      <c r="M18" s="226">
        <v>2.5000000000000001E-2</v>
      </c>
      <c r="N18" s="227">
        <v>2.8000000000000001E-2</v>
      </c>
      <c r="O18" s="228">
        <v>6.3E-2</v>
      </c>
      <c r="P18" s="229">
        <v>0.01</v>
      </c>
      <c r="Q18" s="226">
        <v>1.4999999999999999E-2</v>
      </c>
      <c r="R18" s="227">
        <v>1.9E-2</v>
      </c>
      <c r="S18" s="226">
        <v>3.3000000000000002E-2</v>
      </c>
      <c r="T18" s="226">
        <v>1.4E-2</v>
      </c>
      <c r="U18" s="226">
        <v>4.0000000000000001E-3</v>
      </c>
      <c r="V18" s="226">
        <v>3.0000000000000001E-3</v>
      </c>
      <c r="W18" s="227">
        <v>7.0000000000000001E-3</v>
      </c>
      <c r="X18" s="227">
        <v>2.5000000000000001E-2</v>
      </c>
      <c r="Y18" s="228">
        <v>2.1000000000000001E-2</v>
      </c>
      <c r="Z18" s="226">
        <v>2.8000000000000001E-2</v>
      </c>
      <c r="AA18" s="226">
        <v>3.2000000000000001E-2</v>
      </c>
      <c r="AB18" s="226">
        <v>3.7999999999999999E-2</v>
      </c>
      <c r="AC18" s="497"/>
      <c r="AD18" s="73"/>
    </row>
    <row r="19" spans="3:30" ht="13.5" x14ac:dyDescent="0.25">
      <c r="C19" s="14"/>
      <c r="D19" s="103" t="s">
        <v>55</v>
      </c>
      <c r="E19" s="104"/>
      <c r="F19" s="104"/>
      <c r="G19" s="104"/>
      <c r="H19" s="104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427"/>
      <c r="T19" s="103"/>
      <c r="U19" s="103"/>
      <c r="V19" s="103"/>
      <c r="W19" s="103"/>
      <c r="X19" s="103"/>
      <c r="Y19" s="105"/>
      <c r="Z19" s="105"/>
      <c r="AA19" s="105"/>
      <c r="AB19" s="105"/>
      <c r="AC19" s="105" t="s">
        <v>182</v>
      </c>
    </row>
    <row r="20" spans="3:30" ht="12.75" customHeight="1" x14ac:dyDescent="0.2">
      <c r="C20" s="14"/>
      <c r="D20" s="106" t="s">
        <v>46</v>
      </c>
      <c r="E20" s="631" t="s">
        <v>178</v>
      </c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64"/>
      <c r="T20" s="631"/>
      <c r="U20" s="631"/>
      <c r="V20" s="631"/>
      <c r="W20" s="631"/>
      <c r="X20" s="631"/>
      <c r="Y20" s="631"/>
      <c r="Z20" s="582"/>
      <c r="AA20" s="582"/>
      <c r="AB20" s="582"/>
      <c r="AC20" s="536"/>
    </row>
    <row r="21" spans="3:30" x14ac:dyDescent="0.2">
      <c r="D21" s="106" t="s">
        <v>56</v>
      </c>
      <c r="E21" s="631" t="s">
        <v>274</v>
      </c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</row>
    <row r="22" spans="3:30" ht="12.75" hidden="1" customHeight="1" x14ac:dyDescent="0.2">
      <c r="C22" s="81"/>
      <c r="D22" s="106" t="s">
        <v>58</v>
      </c>
      <c r="E22" s="631" t="s">
        <v>179</v>
      </c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</row>
    <row r="25" spans="3:30" x14ac:dyDescent="0.2">
      <c r="W25" s="531"/>
      <c r="X25" s="531"/>
    </row>
  </sheetData>
  <mergeCells count="25">
    <mergeCell ref="E22:AC22"/>
    <mergeCell ref="E20:Y20"/>
    <mergeCell ref="T7:T10"/>
    <mergeCell ref="D7:I11"/>
    <mergeCell ref="E17:H17"/>
    <mergeCell ref="R7:R10"/>
    <mergeCell ref="S7:S10"/>
    <mergeCell ref="J7:J10"/>
    <mergeCell ref="P7:P10"/>
    <mergeCell ref="Q7:Q10"/>
    <mergeCell ref="X7:X10"/>
    <mergeCell ref="K7:K10"/>
    <mergeCell ref="L7:L10"/>
    <mergeCell ref="M7:M10"/>
    <mergeCell ref="N7:N10"/>
    <mergeCell ref="O7:O10"/>
    <mergeCell ref="AA7:AA10"/>
    <mergeCell ref="E21:AC21"/>
    <mergeCell ref="AC7:AC10"/>
    <mergeCell ref="U7:U10"/>
    <mergeCell ref="Y7:Y10"/>
    <mergeCell ref="V7:V10"/>
    <mergeCell ref="W7:W10"/>
    <mergeCell ref="Z7:Z10"/>
    <mergeCell ref="AB7:AB10"/>
  </mergeCells>
  <phoneticPr fontId="0" type="noConversion"/>
  <conditionalFormatting sqref="D6">
    <cfRule type="cellIs" dxfId="41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40" priority="3" stopIfTrue="1">
      <formula>#REF!=" ?"</formula>
    </cfRule>
  </conditionalFormatting>
  <conditionalFormatting sqref="G6">
    <cfRule type="expression" dxfId="39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>
    <tabColor rgb="FFFF0000"/>
    <pageSetUpPr autoPageBreaks="0"/>
  </sheetPr>
  <dimension ref="C1:BC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9.5703125" style="1" customWidth="1"/>
    <col min="8" max="9" width="4.7109375" style="1" customWidth="1"/>
    <col min="10" max="15" width="12.85546875" style="1" hidden="1" customWidth="1"/>
    <col min="16" max="16" width="8.28515625" style="1" hidden="1" customWidth="1"/>
    <col min="17" max="18" width="9.28515625" style="1" hidden="1" customWidth="1"/>
    <col min="19" max="29" width="9.28515625" style="1" customWidth="1"/>
    <col min="30" max="53" width="1.7109375" style="1" customWidth="1"/>
    <col min="54" max="16384" width="9.140625" style="1"/>
  </cols>
  <sheetData>
    <row r="1" spans="3:55" hidden="1" x14ac:dyDescent="0.2"/>
    <row r="2" spans="3:55" hidden="1" x14ac:dyDescent="0.2"/>
    <row r="3" spans="3:55" ht="9" customHeight="1" x14ac:dyDescent="0.2">
      <c r="C3" s="65"/>
    </row>
    <row r="4" spans="3:55" s="2" customFormat="1" ht="15.75" x14ac:dyDescent="0.2">
      <c r="D4" s="3" t="s">
        <v>81</v>
      </c>
      <c r="E4" s="3"/>
      <c r="F4" s="3"/>
      <c r="G4" s="3"/>
      <c r="H4" s="4" t="s">
        <v>165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55" s="2" customFormat="1" ht="15.75" x14ac:dyDescent="0.2">
      <c r="D5" s="66" t="s">
        <v>267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55" s="6" customFormat="1" ht="21" customHeight="1" thickBot="1" x14ac:dyDescent="0.25">
      <c r="D6" s="68" t="s">
        <v>261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73</v>
      </c>
      <c r="AD6" s="7" t="s">
        <v>20</v>
      </c>
    </row>
    <row r="7" spans="3:55" ht="6" customHeight="1" x14ac:dyDescent="0.2">
      <c r="C7" s="72"/>
      <c r="D7" s="640"/>
      <c r="E7" s="641"/>
      <c r="F7" s="641"/>
      <c r="G7" s="641"/>
      <c r="H7" s="641"/>
      <c r="I7" s="642"/>
      <c r="J7" s="632">
        <v>2003</v>
      </c>
      <c r="K7" s="632">
        <v>2004</v>
      </c>
      <c r="L7" s="632">
        <v>2005</v>
      </c>
      <c r="M7" s="632">
        <v>2006</v>
      </c>
      <c r="N7" s="658">
        <v>2007</v>
      </c>
      <c r="O7" s="651">
        <v>2008</v>
      </c>
      <c r="P7" s="632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55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59"/>
      <c r="O8" s="652"/>
      <c r="P8" s="633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  <c r="AD8" s="73"/>
    </row>
    <row r="9" spans="3:55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59"/>
      <c r="O9" s="652"/>
      <c r="P9" s="633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  <c r="AD9" s="73"/>
    </row>
    <row r="10" spans="3:55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59"/>
      <c r="O10" s="652"/>
      <c r="P10" s="633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  <c r="AD10" s="73"/>
    </row>
    <row r="11" spans="3:55" ht="15" customHeight="1" thickBot="1" x14ac:dyDescent="0.25">
      <c r="C11" s="72"/>
      <c r="D11" s="646"/>
      <c r="E11" s="647"/>
      <c r="F11" s="647"/>
      <c r="G11" s="647"/>
      <c r="H11" s="647"/>
      <c r="I11" s="648"/>
      <c r="J11" s="230" t="s">
        <v>46</v>
      </c>
      <c r="K11" s="230" t="s">
        <v>46</v>
      </c>
      <c r="L11" s="230" t="s">
        <v>46</v>
      </c>
      <c r="M11" s="230" t="s">
        <v>46</v>
      </c>
      <c r="N11" s="231" t="s">
        <v>46</v>
      </c>
      <c r="O11" s="76" t="s">
        <v>74</v>
      </c>
      <c r="P11" s="75"/>
      <c r="Q11" s="156"/>
      <c r="R11" s="156"/>
      <c r="S11" s="75"/>
      <c r="T11" s="75"/>
      <c r="U11" s="75"/>
      <c r="V11" s="75"/>
      <c r="W11" s="156"/>
      <c r="X11" s="156"/>
      <c r="Y11" s="76" t="s">
        <v>46</v>
      </c>
      <c r="Z11" s="75" t="s">
        <v>46</v>
      </c>
      <c r="AA11" s="75"/>
      <c r="AB11" s="75"/>
      <c r="AC11" s="475"/>
      <c r="AD11" s="73"/>
    </row>
    <row r="12" spans="3:55" ht="15.75" thickTop="1" x14ac:dyDescent="0.2">
      <c r="C12" s="81"/>
      <c r="D12" s="162"/>
      <c r="E12" s="152" t="s">
        <v>2</v>
      </c>
      <c r="F12" s="152"/>
      <c r="G12" s="152"/>
      <c r="H12" s="232"/>
      <c r="I12" s="233"/>
      <c r="J12" s="234">
        <f>'B1.5'!J15/'B1.5'!J17*100</f>
        <v>846.82513089005238</v>
      </c>
      <c r="K12" s="234">
        <f>'B1.5'!K15/'B1.5'!K17*100</f>
        <v>879.60415379204892</v>
      </c>
      <c r="L12" s="234">
        <f>'B1.5'!L15/'B1.5'!L17*100</f>
        <v>922.79801822999991</v>
      </c>
      <c r="M12" s="234">
        <f>'B1.5'!M15/'B1.5'!M17*100</f>
        <v>1229.6870163012049</v>
      </c>
      <c r="N12" s="235">
        <f>'B1.5'!N15/'B1.5'!N17*100</f>
        <v>1280.5094687807737</v>
      </c>
      <c r="O12" s="236">
        <f>'B1.5'!O15/'B1.5'!O17*100</f>
        <v>1195.0867087651598</v>
      </c>
      <c r="P12" s="234">
        <f>'B1.5'!P15/'B1.5'!P17*100</f>
        <v>1272.6380091930207</v>
      </c>
      <c r="Q12" s="235">
        <f>'B1.5'!Q15/'B1.5'!Q17*100</f>
        <v>1281.8933107526882</v>
      </c>
      <c r="R12" s="235">
        <f>'B1.5'!R15/'B1.5'!R17*100</f>
        <v>1332.1739294589663</v>
      </c>
      <c r="S12" s="234">
        <f>'B1.5'!S15/'B1.5'!S17*100</f>
        <v>129.01572377165476</v>
      </c>
      <c r="T12" s="234">
        <f>'B1.5'!T15/'B1.5'!T17*100</f>
        <v>127.39011495492447</v>
      </c>
      <c r="U12" s="234">
        <f>'B1.5'!U15/'B1.5'!U17*100</f>
        <v>127.71999337615847</v>
      </c>
      <c r="V12" s="234">
        <f>'B1.5'!V15/'B1.5'!V17*100</f>
        <v>130.80718009243</v>
      </c>
      <c r="W12" s="235">
        <f>'B1.5'!W15/'B1.5'!W17*100</f>
        <v>131.9900455275174</v>
      </c>
      <c r="X12" s="235">
        <f>'B1.5'!X15/'B1.5'!X17*100</f>
        <v>143.90571703114455</v>
      </c>
      <c r="Y12" s="236">
        <f>'B1.5'!Y15/'B1.5'!Y17*100</f>
        <v>168.93118372615385</v>
      </c>
      <c r="Z12" s="234">
        <f>'B1.5'!Z15/'B1.5'!Z17*100</f>
        <v>185.07248291782088</v>
      </c>
      <c r="AA12" s="234">
        <f>'B1.5'!AA15/'B1.5'!AA17*100</f>
        <v>196.12792308925762</v>
      </c>
      <c r="AB12" s="234">
        <f>'B1.5'!AB15/'B1.5'!AB17*100</f>
        <v>204.96405183206718</v>
      </c>
      <c r="AC12" s="498" t="e">
        <f>'B1.5'!AC15/'B1.5'!AC17*100</f>
        <v>#DIV/0!</v>
      </c>
      <c r="AD12" s="73"/>
    </row>
    <row r="13" spans="3:55" ht="13.5" thickBot="1" x14ac:dyDescent="0.25">
      <c r="C13" s="81"/>
      <c r="D13" s="237"/>
      <c r="E13" s="116" t="s">
        <v>76</v>
      </c>
      <c r="F13" s="116"/>
      <c r="G13" s="116"/>
      <c r="H13" s="117"/>
      <c r="I13" s="118"/>
      <c r="J13" s="201">
        <f>'B1.5'!J13/'B1.5'!J17*100</f>
        <v>121.31580568586386</v>
      </c>
      <c r="K13" s="201">
        <f>'B1.5'!K13/'B1.5'!K17*100</f>
        <v>125.42470280326197</v>
      </c>
      <c r="L13" s="201">
        <f>'B1.5'!L13/'B1.5'!L17*100</f>
        <v>130.31916268999996</v>
      </c>
      <c r="M13" s="201">
        <f>'B1.5'!M13/'B1.5'!M17*100</f>
        <v>172.08926713253013</v>
      </c>
      <c r="N13" s="202">
        <f>'B1.5'!N13/'B1.5'!N17*100</f>
        <v>179.35260119577956</v>
      </c>
      <c r="O13" s="238">
        <f>'B1.5'!O13/'B1.5'!O17*100</f>
        <v>166.48621862183026</v>
      </c>
      <c r="P13" s="239">
        <f>'B1.5'!P13/'B1.5'!P17*100</f>
        <v>178.78190859323882</v>
      </c>
      <c r="Q13" s="398">
        <f>'B1.5'!Q13/'B1.5'!Q17*100</f>
        <v>164.19263977419357</v>
      </c>
      <c r="R13" s="398">
        <f>'B1.5'!R13/'B1.5'!R17*100</f>
        <v>164.60750468724683</v>
      </c>
      <c r="S13" s="239">
        <f>'B1.5'!S13/'B1.5'!S17*100</f>
        <v>157.92925536535239</v>
      </c>
      <c r="T13" s="239">
        <f>'B1.5'!T13/'B1.5'!T17*100</f>
        <v>156.46123648728098</v>
      </c>
      <c r="U13" s="239">
        <f>'B1.5'!U13/'B1.5'!U17*100</f>
        <v>161.35386267762286</v>
      </c>
      <c r="V13" s="239">
        <f>'B1.5'!V13/'B1.5'!V17*100</f>
        <v>166.21885762913001</v>
      </c>
      <c r="W13" s="398">
        <f>'B1.5'!W13/'B1.5'!W17*100</f>
        <v>161.11886570272094</v>
      </c>
      <c r="X13" s="398">
        <f>'B1.5'!X13/'B1.5'!X17*100</f>
        <v>176.09565899101844</v>
      </c>
      <c r="Y13" s="238">
        <f>'B1.5'!Y13/'B1.5'!Y17*100</f>
        <v>210.35137701804368</v>
      </c>
      <c r="Z13" s="239">
        <f>'B1.5'!Z13/'B1.5'!Z17*100</f>
        <v>228.91711150569716</v>
      </c>
      <c r="AA13" s="239">
        <f>'B1.5'!AA13/'B1.5'!AA17*100</f>
        <v>234.59422168965119</v>
      </c>
      <c r="AB13" s="239">
        <f>'B1.5'!AB13/'B1.5'!AB17*100</f>
        <v>241.77259298211027</v>
      </c>
      <c r="AC13" s="499" t="e">
        <f>'B1.5'!AC13/'B1.5'!AC17*100</f>
        <v>#DIV/0!</v>
      </c>
      <c r="AD13" s="73"/>
      <c r="BC13" s="240"/>
    </row>
    <row r="14" spans="3:55" ht="12.75" customHeight="1" x14ac:dyDescent="0.25">
      <c r="C14" s="14"/>
      <c r="D14" s="103" t="s">
        <v>55</v>
      </c>
      <c r="E14" s="104"/>
      <c r="F14" s="104"/>
      <c r="G14" s="104"/>
      <c r="H14" s="104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427"/>
      <c r="T14" s="103"/>
      <c r="U14" s="103"/>
      <c r="V14" s="103"/>
      <c r="W14" s="103"/>
      <c r="X14" s="103"/>
      <c r="Y14" s="105"/>
      <c r="Z14" s="105"/>
      <c r="AA14" s="105"/>
      <c r="AB14" s="105"/>
      <c r="AC14" s="105" t="s">
        <v>182</v>
      </c>
    </row>
    <row r="15" spans="3:55" ht="12.75" customHeight="1" x14ac:dyDescent="0.2">
      <c r="C15" s="14"/>
      <c r="D15" s="106" t="s">
        <v>46</v>
      </c>
      <c r="E15" s="631" t="s">
        <v>178</v>
      </c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31"/>
      <c r="Q15" s="631"/>
      <c r="R15" s="631"/>
      <c r="S15" s="631"/>
      <c r="T15" s="631"/>
      <c r="U15" s="631"/>
      <c r="V15" s="631"/>
      <c r="W15" s="631"/>
      <c r="X15" s="631"/>
      <c r="Y15" s="631"/>
      <c r="Z15" s="631"/>
      <c r="AA15" s="631"/>
      <c r="AB15" s="631"/>
      <c r="AC15" s="631"/>
    </row>
    <row r="16" spans="3:55" ht="12.75" hidden="1" customHeight="1" x14ac:dyDescent="0.2">
      <c r="C16" s="14"/>
      <c r="D16" s="106" t="s">
        <v>56</v>
      </c>
      <c r="E16" s="631" t="s">
        <v>179</v>
      </c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1"/>
      <c r="Z16" s="631"/>
      <c r="AA16" s="631"/>
      <c r="AB16" s="631"/>
      <c r="AC16" s="631"/>
    </row>
    <row r="19" spans="10:29" x14ac:dyDescent="0.2"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</row>
    <row r="20" spans="10:29" x14ac:dyDescent="0.2"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11"/>
    </row>
  </sheetData>
  <mergeCells count="23">
    <mergeCell ref="W7:W10"/>
    <mergeCell ref="P7:P10"/>
    <mergeCell ref="J7:J10"/>
    <mergeCell ref="E15:AC15"/>
    <mergeCell ref="Z7:Z10"/>
    <mergeCell ref="AA7:AA10"/>
    <mergeCell ref="AB7:AB10"/>
    <mergeCell ref="E16:AC16"/>
    <mergeCell ref="AC7:AC10"/>
    <mergeCell ref="Q7:Q10"/>
    <mergeCell ref="L7:L10"/>
    <mergeCell ref="M7:M10"/>
    <mergeCell ref="N7:N10"/>
    <mergeCell ref="O7:O10"/>
    <mergeCell ref="S7:S10"/>
    <mergeCell ref="T7:T10"/>
    <mergeCell ref="X7:X10"/>
    <mergeCell ref="Y7:Y10"/>
    <mergeCell ref="R7:R10"/>
    <mergeCell ref="U7:U10"/>
    <mergeCell ref="V7:V10"/>
    <mergeCell ref="D7:I11"/>
    <mergeCell ref="K7:K10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7" priority="3" stopIfTrue="1">
      <formula>#REF!=" ?"</formula>
    </cfRule>
  </conditionalFormatting>
  <conditionalFormatting sqref="G6">
    <cfRule type="expression" dxfId="36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rgb="FFFF0000"/>
    <pageSetUpPr autoPageBreaks="0"/>
  </sheetPr>
  <dimension ref="C1:AH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6.28515625" style="1" customWidth="1"/>
    <col min="9" max="9" width="7.85546875" style="1" customWidth="1"/>
    <col min="10" max="15" width="7.85546875" style="1" hidden="1" customWidth="1"/>
    <col min="16" max="18" width="7.7109375" style="1" hidden="1" customWidth="1"/>
    <col min="19" max="29" width="7.140625" style="1" customWidth="1"/>
    <col min="30" max="30" width="11.85546875" style="1" customWidth="1"/>
    <col min="31" max="33" width="1.7109375" style="1" customWidth="1"/>
    <col min="34" max="34" width="8.28515625" style="1" bestFit="1" customWidth="1"/>
    <col min="35" max="38" width="1.7109375" style="1" customWidth="1"/>
    <col min="39" max="39" width="8.42578125" style="1" customWidth="1"/>
    <col min="40" max="53" width="1.7109375" style="1" customWidth="1"/>
    <col min="54" max="16384" width="9.140625" style="1"/>
  </cols>
  <sheetData>
    <row r="1" spans="3:34" hidden="1" x14ac:dyDescent="0.2"/>
    <row r="2" spans="3:34" hidden="1" x14ac:dyDescent="0.2"/>
    <row r="3" spans="3:34" ht="9" customHeight="1" x14ac:dyDescent="0.2">
      <c r="C3" s="65"/>
    </row>
    <row r="4" spans="3:34" s="2" customFormat="1" ht="15.75" x14ac:dyDescent="0.2">
      <c r="D4" s="3" t="s">
        <v>82</v>
      </c>
      <c r="E4" s="3"/>
      <c r="F4" s="3"/>
      <c r="G4" s="3"/>
      <c r="H4" s="4" t="s">
        <v>83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34" s="2" customFormat="1" ht="15.75" x14ac:dyDescent="0.2">
      <c r="D5" s="66" t="s">
        <v>269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34" s="6" customFormat="1" ht="21" customHeight="1" thickBot="1" x14ac:dyDescent="0.25">
      <c r="D6" s="68" t="s">
        <v>261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73</v>
      </c>
      <c r="AD6" s="7" t="s">
        <v>20</v>
      </c>
    </row>
    <row r="7" spans="3:34" ht="6" customHeight="1" x14ac:dyDescent="0.2">
      <c r="C7" s="72"/>
      <c r="D7" s="640"/>
      <c r="E7" s="641"/>
      <c r="F7" s="641"/>
      <c r="G7" s="641"/>
      <c r="H7" s="641"/>
      <c r="I7" s="642"/>
      <c r="J7" s="632">
        <v>2003</v>
      </c>
      <c r="K7" s="632">
        <v>2004</v>
      </c>
      <c r="L7" s="632">
        <v>2005</v>
      </c>
      <c r="M7" s="632">
        <v>2006</v>
      </c>
      <c r="N7" s="658">
        <v>2007</v>
      </c>
      <c r="O7" s="651">
        <v>2008</v>
      </c>
      <c r="P7" s="632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>
        <v>2018</v>
      </c>
      <c r="Z7" s="632">
        <v>2019</v>
      </c>
      <c r="AA7" s="632">
        <v>2020</v>
      </c>
      <c r="AB7" s="632">
        <v>2021</v>
      </c>
      <c r="AC7" s="638">
        <v>2022</v>
      </c>
      <c r="AD7" s="73"/>
    </row>
    <row r="8" spans="3:34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59"/>
      <c r="O8" s="652"/>
      <c r="P8" s="633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  <c r="AD8" s="73"/>
    </row>
    <row r="9" spans="3:34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59"/>
      <c r="O9" s="652"/>
      <c r="P9" s="633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  <c r="AD9" s="73"/>
    </row>
    <row r="10" spans="3:34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59"/>
      <c r="O10" s="652"/>
      <c r="P10" s="633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  <c r="AD10" s="73"/>
    </row>
    <row r="11" spans="3:34" ht="15" customHeight="1" thickBot="1" x14ac:dyDescent="0.25">
      <c r="C11" s="72"/>
      <c r="D11" s="646"/>
      <c r="E11" s="647"/>
      <c r="F11" s="647"/>
      <c r="G11" s="647"/>
      <c r="H11" s="647"/>
      <c r="I11" s="648"/>
      <c r="J11" s="230"/>
      <c r="K11" s="230"/>
      <c r="L11" s="230"/>
      <c r="M11" s="230"/>
      <c r="N11" s="231"/>
      <c r="O11" s="241" t="s">
        <v>56</v>
      </c>
      <c r="P11" s="230"/>
      <c r="Q11" s="231"/>
      <c r="R11" s="231"/>
      <c r="S11" s="230"/>
      <c r="T11" s="230"/>
      <c r="U11" s="230"/>
      <c r="V11" s="230"/>
      <c r="W11" s="231"/>
      <c r="X11" s="231"/>
      <c r="Y11" s="241"/>
      <c r="Z11" s="230"/>
      <c r="AA11" s="230"/>
      <c r="AB11" s="230"/>
      <c r="AC11" s="491"/>
      <c r="AD11" s="73"/>
    </row>
    <row r="12" spans="3:34" ht="13.5" thickTop="1" x14ac:dyDescent="0.2">
      <c r="C12" s="81"/>
      <c r="D12" s="242"/>
      <c r="E12" s="670" t="s">
        <v>84</v>
      </c>
      <c r="F12" s="243" t="s">
        <v>85</v>
      </c>
      <c r="G12" s="243"/>
      <c r="H12" s="244"/>
      <c r="I12" s="245"/>
      <c r="J12" s="246">
        <v>90.550358919999994</v>
      </c>
      <c r="K12" s="246">
        <v>95.598063760000002</v>
      </c>
      <c r="L12" s="246">
        <v>102.5772496</v>
      </c>
      <c r="M12" s="246">
        <v>110.88192273</v>
      </c>
      <c r="N12" s="247">
        <v>123.19915426</v>
      </c>
      <c r="O12" s="248">
        <v>119.38269835000001</v>
      </c>
      <c r="P12" s="246">
        <v>127.64959669999999</v>
      </c>
      <c r="Q12" s="247">
        <v>124.26620801</v>
      </c>
      <c r="R12" s="247">
        <v>138.95913313704</v>
      </c>
      <c r="S12" s="246">
        <v>138.18448067902</v>
      </c>
      <c r="T12" s="246">
        <v>138.44283642383999</v>
      </c>
      <c r="U12" s="246">
        <v>140.04624803388</v>
      </c>
      <c r="V12" s="246">
        <v>143.66757471456</v>
      </c>
      <c r="W12" s="247">
        <v>140.56429288203</v>
      </c>
      <c r="X12" s="247">
        <v>157.51144002411999</v>
      </c>
      <c r="Y12" s="248">
        <v>174.96992167856999</v>
      </c>
      <c r="Z12" s="246">
        <v>196.72863699999999</v>
      </c>
      <c r="AA12" s="246">
        <v>213.37918437095999</v>
      </c>
      <c r="AB12" s="246">
        <v>234.55305875552</v>
      </c>
      <c r="AC12" s="584"/>
      <c r="AD12" s="73"/>
      <c r="AH12" s="249"/>
    </row>
    <row r="13" spans="3:34" x14ac:dyDescent="0.2">
      <c r="C13" s="81"/>
      <c r="D13" s="82"/>
      <c r="E13" s="671"/>
      <c r="F13" s="124" t="s">
        <v>86</v>
      </c>
      <c r="G13" s="86"/>
      <c r="H13" s="87"/>
      <c r="I13" s="88"/>
      <c r="J13" s="250">
        <v>56.462545279999993</v>
      </c>
      <c r="K13" s="250">
        <v>59.343527319999993</v>
      </c>
      <c r="L13" s="250">
        <v>26.262040000000002</v>
      </c>
      <c r="M13" s="250">
        <v>30.321037579999988</v>
      </c>
      <c r="N13" s="251">
        <v>28.948321350000001</v>
      </c>
      <c r="O13" s="177">
        <v>31.88567351</v>
      </c>
      <c r="P13" s="250">
        <v>35.957294779999998</v>
      </c>
      <c r="Q13" s="251">
        <v>36.792089259999997</v>
      </c>
      <c r="R13" s="251">
        <v>37.108727170000002</v>
      </c>
      <c r="S13" s="250">
        <v>34.242490360000005</v>
      </c>
      <c r="T13" s="250">
        <v>35.224372701930001</v>
      </c>
      <c r="U13" s="250">
        <v>38.68491453307</v>
      </c>
      <c r="V13" s="250">
        <v>39.47180007867</v>
      </c>
      <c r="W13" s="251">
        <v>35.651279794990003</v>
      </c>
      <c r="X13" s="251">
        <v>43.2174924754</v>
      </c>
      <c r="Y13" s="177">
        <v>49.7</v>
      </c>
      <c r="Z13" s="250">
        <v>58.310807400000002</v>
      </c>
      <c r="AA13" s="250">
        <v>56.523970449659998</v>
      </c>
      <c r="AB13" s="250"/>
      <c r="AC13" s="585"/>
      <c r="AD13" s="73"/>
    </row>
    <row r="14" spans="3:34" x14ac:dyDescent="0.2">
      <c r="C14" s="81"/>
      <c r="D14" s="82"/>
      <c r="E14" s="671"/>
      <c r="F14" s="124" t="s">
        <v>87</v>
      </c>
      <c r="G14" s="86"/>
      <c r="H14" s="87"/>
      <c r="I14" s="88"/>
      <c r="J14" s="250">
        <v>30.189487159999995</v>
      </c>
      <c r="K14" s="250">
        <v>32.017293670000001</v>
      </c>
      <c r="L14" s="250">
        <v>68.418966780000005</v>
      </c>
      <c r="M14" s="250">
        <v>72.733135290000007</v>
      </c>
      <c r="N14" s="251">
        <v>75.256390839999995</v>
      </c>
      <c r="O14" s="177">
        <v>77.537114070000044</v>
      </c>
      <c r="P14" s="250">
        <v>82.646670060000005</v>
      </c>
      <c r="Q14" s="251">
        <v>81.009500209999999</v>
      </c>
      <c r="R14" s="251">
        <v>81.571840350000002</v>
      </c>
      <c r="S14" s="250">
        <v>83.060042839999994</v>
      </c>
      <c r="T14" s="250">
        <v>83.050814856179997</v>
      </c>
      <c r="U14" s="250">
        <v>85.805381176149993</v>
      </c>
      <c r="V14" s="250">
        <v>87.848226484700007</v>
      </c>
      <c r="W14" s="251">
        <v>89.948189355529905</v>
      </c>
      <c r="X14" s="251">
        <v>99.349677299709995</v>
      </c>
      <c r="Y14" s="177">
        <v>115.9811241009</v>
      </c>
      <c r="Z14" s="250">
        <v>133.65349610000001</v>
      </c>
      <c r="AA14" s="250">
        <v>150.14150181380001</v>
      </c>
      <c r="AB14" s="250"/>
      <c r="AC14" s="585"/>
      <c r="AD14" s="73"/>
    </row>
    <row r="15" spans="3:34" ht="15" x14ac:dyDescent="0.2">
      <c r="C15" s="81"/>
      <c r="D15" s="82"/>
      <c r="E15" s="671"/>
      <c r="F15" s="124" t="s">
        <v>180</v>
      </c>
      <c r="G15" s="86"/>
      <c r="H15" s="87"/>
      <c r="I15" s="88"/>
      <c r="J15" s="250">
        <v>-62.954618860000004</v>
      </c>
      <c r="K15" s="250">
        <v>-65.61084507999999</v>
      </c>
      <c r="L15" s="250">
        <v>-68.704081900000006</v>
      </c>
      <c r="M15" s="250">
        <v>-72.687656160000003</v>
      </c>
      <c r="N15" s="251">
        <v>-75.818876750000001</v>
      </c>
      <c r="O15" s="177">
        <v>-79.00575911</v>
      </c>
      <c r="P15" s="250">
        <v>-83.450057549999997</v>
      </c>
      <c r="Q15" s="251">
        <v>-80.157123420000005</v>
      </c>
      <c r="R15" s="251">
        <v>-84.870904782780002</v>
      </c>
      <c r="S15" s="250">
        <v>-85.112748434630006</v>
      </c>
      <c r="T15" s="250">
        <v>-84.993061221790001</v>
      </c>
      <c r="U15" s="250">
        <v>-86.945909665619993</v>
      </c>
      <c r="V15" s="250">
        <v>-89.378620053500001</v>
      </c>
      <c r="W15" s="251">
        <v>-93.891349321129994</v>
      </c>
      <c r="X15" s="251">
        <v>-106.43647625877</v>
      </c>
      <c r="Y15" s="177">
        <v>-121.41766976513</v>
      </c>
      <c r="Z15" s="250">
        <v>-144.48057047904001</v>
      </c>
      <c r="AA15" s="250">
        <v>-163.65475150674999</v>
      </c>
      <c r="AB15" s="250">
        <v>-179.57315056069999</v>
      </c>
      <c r="AC15" s="585"/>
      <c r="AD15" s="73"/>
    </row>
    <row r="16" spans="3:34" ht="15.75" thickBot="1" x14ac:dyDescent="0.25">
      <c r="C16" s="81"/>
      <c r="D16" s="138"/>
      <c r="E16" s="672"/>
      <c r="F16" s="86" t="s">
        <v>262</v>
      </c>
      <c r="G16" s="86"/>
      <c r="H16" s="87"/>
      <c r="I16" s="88"/>
      <c r="J16" s="252">
        <v>1.6008726800000002</v>
      </c>
      <c r="K16" s="252">
        <v>1.69042778</v>
      </c>
      <c r="L16" s="252">
        <v>1.7619882099999999</v>
      </c>
      <c r="M16" s="252">
        <v>1.5825042800000002</v>
      </c>
      <c r="N16" s="253">
        <v>1.4027791200000002</v>
      </c>
      <c r="O16" s="254">
        <v>1.2032734700000001</v>
      </c>
      <c r="P16" s="252">
        <v>1.1395061900000001</v>
      </c>
      <c r="Q16" s="253">
        <v>1.0902569200000001</v>
      </c>
      <c r="R16" s="253">
        <v>0.95317303000000009</v>
      </c>
      <c r="S16" s="252">
        <v>0.99560431000000005</v>
      </c>
      <c r="T16" s="252">
        <v>1.08021149313</v>
      </c>
      <c r="U16" s="252">
        <v>1.12204538634</v>
      </c>
      <c r="V16" s="252">
        <v>1.2392000000000001</v>
      </c>
      <c r="W16" s="253">
        <v>1.1760588301099999</v>
      </c>
      <c r="X16" s="253">
        <v>1.1809315030700001</v>
      </c>
      <c r="Y16" s="254">
        <v>1.3</v>
      </c>
      <c r="Z16" s="252">
        <v>1.5068280000000001</v>
      </c>
      <c r="AA16" s="252">
        <v>1.7556332699999999</v>
      </c>
      <c r="AB16" s="252"/>
      <c r="AC16" s="586"/>
      <c r="AD16" s="73"/>
    </row>
    <row r="17" spans="4:30" ht="12.75" customHeight="1" x14ac:dyDescent="0.25">
      <c r="D17" s="103" t="s">
        <v>55</v>
      </c>
      <c r="E17" s="104"/>
      <c r="F17" s="104"/>
      <c r="G17" s="104"/>
      <c r="H17" s="104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427"/>
      <c r="T17" s="103"/>
      <c r="U17" s="103"/>
      <c r="V17" s="103"/>
      <c r="W17" s="103"/>
      <c r="X17" s="103"/>
      <c r="Y17" s="103"/>
      <c r="Z17" s="103"/>
      <c r="AA17" s="103"/>
      <c r="AB17" s="103"/>
      <c r="AC17" s="105" t="s">
        <v>183</v>
      </c>
      <c r="AD17" s="1" t="s">
        <v>20</v>
      </c>
    </row>
    <row r="18" spans="4:30" ht="15" customHeight="1" x14ac:dyDescent="0.2">
      <c r="D18" s="106" t="s">
        <v>46</v>
      </c>
      <c r="E18" s="631" t="s">
        <v>181</v>
      </c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1"/>
      <c r="Z18" s="631"/>
      <c r="AA18" s="631"/>
      <c r="AB18" s="631"/>
      <c r="AC18" s="631"/>
    </row>
    <row r="19" spans="4:30" ht="15" customHeight="1" x14ac:dyDescent="0.2">
      <c r="D19" s="365" t="s">
        <v>56</v>
      </c>
      <c r="E19" s="669" t="s">
        <v>154</v>
      </c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69"/>
      <c r="V19" s="669"/>
      <c r="W19" s="669"/>
      <c r="X19" s="669"/>
      <c r="Y19" s="669"/>
      <c r="Z19" s="669"/>
      <c r="AA19" s="669"/>
      <c r="AB19" s="669"/>
      <c r="AC19" s="669"/>
    </row>
    <row r="20" spans="4:30" ht="15" hidden="1" customHeight="1" x14ac:dyDescent="0.2">
      <c r="D20" s="106" t="s">
        <v>58</v>
      </c>
      <c r="E20" s="631" t="s">
        <v>179</v>
      </c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</row>
    <row r="22" spans="4:30" x14ac:dyDescent="0.2"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</row>
  </sheetData>
  <mergeCells count="25">
    <mergeCell ref="E19:AC19"/>
    <mergeCell ref="E20:AC20"/>
    <mergeCell ref="M7:M10"/>
    <mergeCell ref="N7:N10"/>
    <mergeCell ref="O7:O10"/>
    <mergeCell ref="AC7:AC10"/>
    <mergeCell ref="D7:I11"/>
    <mergeCell ref="J7:J10"/>
    <mergeCell ref="E18:AC18"/>
    <mergeCell ref="P7:P10"/>
    <mergeCell ref="K7:K10"/>
    <mergeCell ref="E12:E16"/>
    <mergeCell ref="Q7:Q10"/>
    <mergeCell ref="L7:L10"/>
    <mergeCell ref="R7:R10"/>
    <mergeCell ref="AA7:AA10"/>
    <mergeCell ref="AB7:AB10"/>
    <mergeCell ref="Z7:Z10"/>
    <mergeCell ref="S7:S10"/>
    <mergeCell ref="Y7:Y10"/>
    <mergeCell ref="T7:T10"/>
    <mergeCell ref="X7:X10"/>
    <mergeCell ref="U7:U10"/>
    <mergeCell ref="V7:V10"/>
    <mergeCell ref="W7:W10"/>
  </mergeCells>
  <phoneticPr fontId="0" type="noConversion"/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4" priority="3" stopIfTrue="1">
      <formula>#REF!=" ?"</formula>
    </cfRule>
  </conditionalFormatting>
  <conditionalFormatting sqref="G6">
    <cfRule type="expression" dxfId="33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5">
    <tabColor rgb="FFFF0000"/>
    <pageSetUpPr autoPageBreaks="0"/>
  </sheetPr>
  <dimension ref="C1:AY6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21.5703125" style="1" customWidth="1"/>
    <col min="9" max="9" width="0.28515625" style="1" customWidth="1"/>
    <col min="10" max="10" width="1" style="1" hidden="1" customWidth="1"/>
    <col min="11" max="12" width="10" style="1" hidden="1" customWidth="1"/>
    <col min="13" max="13" width="9.140625" style="1" hidden="1" customWidth="1"/>
    <col min="14" max="15" width="10" style="1" hidden="1" customWidth="1"/>
    <col min="16" max="16" width="9.42578125" style="1" hidden="1" customWidth="1"/>
    <col min="17" max="18" width="9.85546875" style="1" hidden="1" customWidth="1"/>
    <col min="19" max="29" width="9.85546875" style="1" customWidth="1"/>
    <col min="30" max="48" width="1.7109375" style="1" customWidth="1"/>
    <col min="49" max="16384" width="9.140625" style="1"/>
  </cols>
  <sheetData>
    <row r="1" spans="3:51" hidden="1" x14ac:dyDescent="0.2"/>
    <row r="2" spans="3:51" hidden="1" x14ac:dyDescent="0.2"/>
    <row r="3" spans="3:51" ht="9" customHeight="1" x14ac:dyDescent="0.2">
      <c r="C3" s="65"/>
    </row>
    <row r="4" spans="3:51" s="2" customFormat="1" ht="15.75" x14ac:dyDescent="0.2">
      <c r="D4" s="3" t="s">
        <v>88</v>
      </c>
      <c r="E4" s="3"/>
      <c r="F4" s="3"/>
      <c r="G4" s="3"/>
      <c r="H4" s="4" t="s">
        <v>89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3:51" s="2" customFormat="1" ht="15.75" x14ac:dyDescent="0.2">
      <c r="D5" s="66" t="s">
        <v>270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3:51" s="6" customFormat="1" ht="21" customHeight="1" thickBot="1" x14ac:dyDescent="0.25">
      <c r="D6" s="68" t="s">
        <v>261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 t="s">
        <v>90</v>
      </c>
    </row>
    <row r="7" spans="3:51" ht="6" customHeight="1" x14ac:dyDescent="0.2">
      <c r="C7" s="72"/>
      <c r="D7" s="640" t="s">
        <v>91</v>
      </c>
      <c r="E7" s="641"/>
      <c r="F7" s="641"/>
      <c r="G7" s="641"/>
      <c r="H7" s="641"/>
      <c r="I7" s="642"/>
      <c r="J7" s="632">
        <v>2003</v>
      </c>
      <c r="K7" s="632">
        <v>2004</v>
      </c>
      <c r="L7" s="632">
        <v>2005</v>
      </c>
      <c r="M7" s="632">
        <v>2006</v>
      </c>
      <c r="N7" s="634">
        <v>2007</v>
      </c>
      <c r="O7" s="651">
        <v>2008</v>
      </c>
      <c r="P7" s="632">
        <v>2009</v>
      </c>
      <c r="Q7" s="632">
        <v>2010</v>
      </c>
      <c r="R7" s="632">
        <v>2011</v>
      </c>
      <c r="S7" s="632">
        <v>2012</v>
      </c>
      <c r="T7" s="632">
        <v>2013</v>
      </c>
      <c r="U7" s="632">
        <v>2014</v>
      </c>
      <c r="V7" s="632">
        <v>2015</v>
      </c>
      <c r="W7" s="632">
        <v>2016</v>
      </c>
      <c r="X7" s="658">
        <v>2017</v>
      </c>
      <c r="Y7" s="651">
        <v>2018</v>
      </c>
      <c r="Z7" s="632">
        <v>2019</v>
      </c>
      <c r="AA7" s="632">
        <v>2020</v>
      </c>
      <c r="AB7" s="632">
        <v>2021</v>
      </c>
      <c r="AC7" s="638">
        <v>2022</v>
      </c>
    </row>
    <row r="8" spans="3:51" ht="6" customHeight="1" x14ac:dyDescent="0.2">
      <c r="C8" s="72"/>
      <c r="D8" s="643"/>
      <c r="E8" s="644"/>
      <c r="F8" s="644"/>
      <c r="G8" s="644"/>
      <c r="H8" s="644"/>
      <c r="I8" s="645"/>
      <c r="J8" s="633"/>
      <c r="K8" s="633"/>
      <c r="L8" s="633"/>
      <c r="M8" s="633"/>
      <c r="N8" s="635"/>
      <c r="O8" s="652"/>
      <c r="P8" s="633"/>
      <c r="Q8" s="633"/>
      <c r="R8" s="633"/>
      <c r="S8" s="633"/>
      <c r="T8" s="633"/>
      <c r="U8" s="633"/>
      <c r="V8" s="633"/>
      <c r="W8" s="633"/>
      <c r="X8" s="659"/>
      <c r="Y8" s="652"/>
      <c r="Z8" s="633"/>
      <c r="AA8" s="633"/>
      <c r="AB8" s="633"/>
      <c r="AC8" s="639"/>
    </row>
    <row r="9" spans="3:51" ht="6" customHeight="1" x14ac:dyDescent="0.2">
      <c r="C9" s="72"/>
      <c r="D9" s="643"/>
      <c r="E9" s="644"/>
      <c r="F9" s="644"/>
      <c r="G9" s="644"/>
      <c r="H9" s="644"/>
      <c r="I9" s="645"/>
      <c r="J9" s="633"/>
      <c r="K9" s="633"/>
      <c r="L9" s="633"/>
      <c r="M9" s="633"/>
      <c r="N9" s="635"/>
      <c r="O9" s="652"/>
      <c r="P9" s="633"/>
      <c r="Q9" s="633"/>
      <c r="R9" s="633"/>
      <c r="S9" s="633"/>
      <c r="T9" s="633"/>
      <c r="U9" s="633"/>
      <c r="V9" s="633"/>
      <c r="W9" s="633"/>
      <c r="X9" s="659"/>
      <c r="Y9" s="652"/>
      <c r="Z9" s="633"/>
      <c r="AA9" s="633"/>
      <c r="AB9" s="633"/>
      <c r="AC9" s="639"/>
    </row>
    <row r="10" spans="3:51" ht="6" customHeight="1" x14ac:dyDescent="0.2">
      <c r="C10" s="72"/>
      <c r="D10" s="643"/>
      <c r="E10" s="644"/>
      <c r="F10" s="644"/>
      <c r="G10" s="644"/>
      <c r="H10" s="644"/>
      <c r="I10" s="645"/>
      <c r="J10" s="633"/>
      <c r="K10" s="633"/>
      <c r="L10" s="633"/>
      <c r="M10" s="633"/>
      <c r="N10" s="635"/>
      <c r="O10" s="652"/>
      <c r="P10" s="633"/>
      <c r="Q10" s="633"/>
      <c r="R10" s="633"/>
      <c r="S10" s="633"/>
      <c r="T10" s="633"/>
      <c r="U10" s="633"/>
      <c r="V10" s="633"/>
      <c r="W10" s="633"/>
      <c r="X10" s="659"/>
      <c r="Y10" s="652"/>
      <c r="Z10" s="633"/>
      <c r="AA10" s="633"/>
      <c r="AB10" s="633"/>
      <c r="AC10" s="639"/>
    </row>
    <row r="11" spans="3:51" ht="15" customHeight="1" thickBot="1" x14ac:dyDescent="0.25">
      <c r="C11" s="72"/>
      <c r="D11" s="646"/>
      <c r="E11" s="647"/>
      <c r="F11" s="647"/>
      <c r="G11" s="647"/>
      <c r="H11" s="647"/>
      <c r="I11" s="648"/>
      <c r="J11" s="230" t="s">
        <v>46</v>
      </c>
      <c r="K11" s="230" t="s">
        <v>46</v>
      </c>
      <c r="L11" s="230" t="s">
        <v>46</v>
      </c>
      <c r="M11" s="230" t="s">
        <v>46</v>
      </c>
      <c r="N11" s="188" t="s">
        <v>46</v>
      </c>
      <c r="O11" s="241" t="s">
        <v>92</v>
      </c>
      <c r="P11" s="230"/>
      <c r="Q11" s="230"/>
      <c r="R11" s="230"/>
      <c r="S11" s="230"/>
      <c r="T11" s="230"/>
      <c r="U11" s="230"/>
      <c r="V11" s="230"/>
      <c r="W11" s="231"/>
      <c r="X11" s="231"/>
      <c r="Y11" s="241"/>
      <c r="Z11" s="230"/>
      <c r="AA11" s="230"/>
      <c r="AB11" s="230"/>
      <c r="AC11" s="491"/>
    </row>
    <row r="12" spans="3:51" ht="14.25" thickTop="1" thickBot="1" x14ac:dyDescent="0.25">
      <c r="C12" s="81"/>
      <c r="D12" s="256"/>
      <c r="E12" s="157" t="s">
        <v>216</v>
      </c>
      <c r="F12" s="157"/>
      <c r="G12" s="157"/>
      <c r="H12" s="257"/>
      <c r="I12" s="258"/>
      <c r="J12" s="259">
        <v>115856594.42999998</v>
      </c>
      <c r="K12" s="259">
        <v>123041633.45000002</v>
      </c>
      <c r="L12" s="259">
        <v>130319162.68999997</v>
      </c>
      <c r="M12" s="259">
        <v>142834091.67999998</v>
      </c>
      <c r="N12" s="260">
        <f>N13+N15+N17+N18+N22+N23+N24+N25+N28</f>
        <v>152987768.82000002</v>
      </c>
      <c r="O12" s="261">
        <f>O13+O15+O17+O18+O22+O23+O24+O25+O28</f>
        <v>151002990.28999996</v>
      </c>
      <c r="P12" s="259">
        <f>P13+P15+P17+P18+P22+P23+P24+P25+P28</f>
        <v>163943010.18000004</v>
      </c>
      <c r="Q12" s="259">
        <f t="shared" ref="Q12:AC12" si="0">Q13+Q15+Q17+Q18+Q22+Q23+Q24+Q25+Q28</f>
        <v>162965058.45000002</v>
      </c>
      <c r="R12" s="259">
        <f t="shared" si="0"/>
        <v>173721968.90426001</v>
      </c>
      <c r="S12" s="259">
        <f t="shared" si="0"/>
        <v>171369869.75438994</v>
      </c>
      <c r="T12" s="259">
        <f t="shared" si="0"/>
        <v>172805174.25329009</v>
      </c>
      <c r="U12" s="259">
        <f t="shared" si="0"/>
        <v>178712679.46382001</v>
      </c>
      <c r="V12" s="259">
        <f t="shared" si="0"/>
        <v>182848145.49344999</v>
      </c>
      <c r="W12" s="460">
        <f t="shared" si="0"/>
        <v>173448471.54153001</v>
      </c>
      <c r="X12" s="460">
        <f t="shared" si="0"/>
        <v>194823065.04352999</v>
      </c>
      <c r="Y12" s="261">
        <f t="shared" si="0"/>
        <v>221502580.83132997</v>
      </c>
      <c r="Z12" s="259">
        <f t="shared" ref="Z12:AA12" si="1">Z13+Z15+Z17+Z18+Z22+Z23+Z24+Z25+Z28</f>
        <v>247894493.71853015</v>
      </c>
      <c r="AA12" s="259">
        <f t="shared" si="1"/>
        <v>262379453.93531993</v>
      </c>
      <c r="AB12" s="259">
        <v>279680415.69107002</v>
      </c>
      <c r="AC12" s="260">
        <f t="shared" si="0"/>
        <v>0</v>
      </c>
    </row>
    <row r="13" spans="3:51" ht="15" x14ac:dyDescent="0.2">
      <c r="C13" s="81"/>
      <c r="D13" s="262"/>
      <c r="E13" s="243" t="s">
        <v>217</v>
      </c>
      <c r="F13" s="243"/>
      <c r="G13" s="243"/>
      <c r="H13" s="244"/>
      <c r="I13" s="245"/>
      <c r="J13" s="263">
        <v>9764375.1499999985</v>
      </c>
      <c r="K13" s="263">
        <v>10290055.279999999</v>
      </c>
      <c r="L13" s="263">
        <v>11034349.75</v>
      </c>
      <c r="M13" s="263">
        <v>11974973.939999998</v>
      </c>
      <c r="N13" s="264">
        <v>12677778.41</v>
      </c>
      <c r="O13" s="265">
        <v>14094485.24</v>
      </c>
      <c r="P13" s="263">
        <v>15983396.369999999</v>
      </c>
      <c r="Q13" s="263">
        <v>16283334.950000003</v>
      </c>
      <c r="R13" s="263">
        <v>16279366.760000002</v>
      </c>
      <c r="S13" s="263">
        <v>16933537.219999999</v>
      </c>
      <c r="T13" s="263">
        <v>17846304.997439999</v>
      </c>
      <c r="U13" s="263">
        <v>19317698.828019999</v>
      </c>
      <c r="V13" s="263">
        <v>19325226.799660005</v>
      </c>
      <c r="W13" s="461">
        <v>18811578.892880004</v>
      </c>
      <c r="X13" s="461">
        <v>21529333.77448</v>
      </c>
      <c r="Y13" s="265">
        <v>24852333.314210001</v>
      </c>
      <c r="Z13" s="263">
        <v>28128245.559</v>
      </c>
      <c r="AA13" s="263">
        <v>30411465.393909998</v>
      </c>
      <c r="AB13" s="263">
        <v>32841320.639660001</v>
      </c>
      <c r="AC13" s="533"/>
      <c r="AY13" s="278"/>
    </row>
    <row r="14" spans="3:51" ht="15" x14ac:dyDescent="0.2">
      <c r="C14" s="81"/>
      <c r="D14" s="266"/>
      <c r="E14" s="130"/>
      <c r="F14" s="130" t="s">
        <v>218</v>
      </c>
      <c r="G14" s="130"/>
      <c r="H14" s="131"/>
      <c r="I14" s="132"/>
      <c r="J14" s="133">
        <v>9396746.4799999986</v>
      </c>
      <c r="K14" s="133">
        <v>9911525.2299999986</v>
      </c>
      <c r="L14" s="133">
        <v>10617936.950000001</v>
      </c>
      <c r="M14" s="133">
        <v>11575064.41</v>
      </c>
      <c r="N14" s="134">
        <v>12315411.040000001</v>
      </c>
      <c r="O14" s="135">
        <v>13720094.940000001</v>
      </c>
      <c r="P14" s="133">
        <v>15620518.33</v>
      </c>
      <c r="Q14" s="133">
        <v>15899430.730000002</v>
      </c>
      <c r="R14" s="133">
        <v>15927107.190000001</v>
      </c>
      <c r="S14" s="133">
        <v>16565923.960000001</v>
      </c>
      <c r="T14" s="133">
        <v>17722819.151099999</v>
      </c>
      <c r="U14" s="133">
        <v>18957182.011689998</v>
      </c>
      <c r="V14" s="133">
        <v>18958940.478960004</v>
      </c>
      <c r="W14" s="137">
        <v>18408452.535590004</v>
      </c>
      <c r="X14" s="137">
        <v>21098949.543329999</v>
      </c>
      <c r="Y14" s="135">
        <v>24286306.693050001</v>
      </c>
      <c r="Z14" s="133">
        <v>27474076.21525</v>
      </c>
      <c r="AA14" s="133">
        <v>29797222.782839999</v>
      </c>
      <c r="AB14" s="133">
        <v>32161990.426720001</v>
      </c>
      <c r="AC14" s="481"/>
    </row>
    <row r="15" spans="3:51" ht="15" x14ac:dyDescent="0.2">
      <c r="C15" s="81"/>
      <c r="D15" s="237"/>
      <c r="E15" s="116" t="s">
        <v>219</v>
      </c>
      <c r="F15" s="116"/>
      <c r="G15" s="116"/>
      <c r="H15" s="116"/>
      <c r="I15" s="118"/>
      <c r="J15" s="119">
        <v>42717454.270000003</v>
      </c>
      <c r="K15" s="119">
        <v>44870661.25</v>
      </c>
      <c r="L15" s="119">
        <v>43975300.419999987</v>
      </c>
      <c r="M15" s="119">
        <v>48148901.270000003</v>
      </c>
      <c r="N15" s="120">
        <v>47866403.850000001</v>
      </c>
      <c r="O15" s="121">
        <v>49543007.549999997</v>
      </c>
      <c r="P15" s="119">
        <v>54104041.250000007</v>
      </c>
      <c r="Q15" s="119">
        <v>52340323.990000002</v>
      </c>
      <c r="R15" s="119">
        <v>54543444.071999997</v>
      </c>
      <c r="S15" s="119">
        <v>52983370.470189996</v>
      </c>
      <c r="T15" s="119">
        <v>54562370.718200006</v>
      </c>
      <c r="U15" s="119">
        <v>58180003.538620003</v>
      </c>
      <c r="V15" s="119">
        <v>60849168.643530004</v>
      </c>
      <c r="W15" s="123">
        <v>61099942.149200007</v>
      </c>
      <c r="X15" s="123">
        <v>71149358.804299995</v>
      </c>
      <c r="Y15" s="121">
        <v>83506022.979800001</v>
      </c>
      <c r="Z15" s="119">
        <v>100713170.38774</v>
      </c>
      <c r="AA15" s="119">
        <v>108538579.67655</v>
      </c>
      <c r="AB15" s="119">
        <v>116850507.59452</v>
      </c>
      <c r="AC15" s="480"/>
    </row>
    <row r="16" spans="3:51" ht="15" x14ac:dyDescent="0.2">
      <c r="C16" s="81"/>
      <c r="D16" s="266"/>
      <c r="E16" s="130"/>
      <c r="F16" s="130" t="s">
        <v>220</v>
      </c>
      <c r="G16" s="130"/>
      <c r="H16" s="130"/>
      <c r="I16" s="132"/>
      <c r="J16" s="133">
        <v>39042825.980000004</v>
      </c>
      <c r="K16" s="133">
        <v>40856021.5</v>
      </c>
      <c r="L16" s="133">
        <v>39818749.29999999</v>
      </c>
      <c r="M16" s="133">
        <v>43896391.900000006</v>
      </c>
      <c r="N16" s="134">
        <v>43518717.949999996</v>
      </c>
      <c r="O16" s="135">
        <v>45144154.039999999</v>
      </c>
      <c r="P16" s="133">
        <v>49409358.07</v>
      </c>
      <c r="Q16" s="133">
        <v>47794252.900000006</v>
      </c>
      <c r="R16" s="133">
        <v>49807522.004000001</v>
      </c>
      <c r="S16" s="133">
        <v>48479438.38019</v>
      </c>
      <c r="T16" s="133">
        <v>50299911.559360005</v>
      </c>
      <c r="U16" s="133">
        <v>53971877.351580009</v>
      </c>
      <c r="V16" s="133">
        <v>56462551.039540008</v>
      </c>
      <c r="W16" s="137">
        <v>56563241.52412001</v>
      </c>
      <c r="X16" s="137">
        <v>66089711.821280003</v>
      </c>
      <c r="Y16" s="135">
        <v>77067773.334549904</v>
      </c>
      <c r="Z16" s="133">
        <v>93309242.300319999</v>
      </c>
      <c r="AA16" s="133">
        <v>100224731.39421</v>
      </c>
      <c r="AB16" s="133">
        <v>107861346.18742999</v>
      </c>
      <c r="AC16" s="481"/>
    </row>
    <row r="17" spans="3:50" ht="15" x14ac:dyDescent="0.2">
      <c r="C17" s="81"/>
      <c r="D17" s="267"/>
      <c r="E17" s="268" t="s">
        <v>221</v>
      </c>
      <c r="F17" s="268"/>
      <c r="G17" s="268"/>
      <c r="H17" s="269"/>
      <c r="I17" s="270"/>
      <c r="J17" s="271">
        <v>2479893.5099999998</v>
      </c>
      <c r="K17" s="271">
        <v>2784099.86</v>
      </c>
      <c r="L17" s="271">
        <v>3037719.11</v>
      </c>
      <c r="M17" s="271">
        <v>3146091.69</v>
      </c>
      <c r="N17" s="272">
        <v>3351332.88</v>
      </c>
      <c r="O17" s="273">
        <v>3544350.19</v>
      </c>
      <c r="P17" s="271">
        <v>3803588.84</v>
      </c>
      <c r="Q17" s="271">
        <v>3854152</v>
      </c>
      <c r="R17" s="271">
        <v>3813943.66</v>
      </c>
      <c r="S17" s="271">
        <v>3961828.07</v>
      </c>
      <c r="T17" s="271">
        <v>4009080.739899999</v>
      </c>
      <c r="U17" s="271">
        <v>4133072.3020100002</v>
      </c>
      <c r="V17" s="271">
        <v>4273547.4857199993</v>
      </c>
      <c r="W17" s="421">
        <v>4547369.1635499997</v>
      </c>
      <c r="X17" s="421">
        <v>4975747.5241099996</v>
      </c>
      <c r="Y17" s="273">
        <v>5753333.7548700003</v>
      </c>
      <c r="Z17" s="271">
        <v>6692676.2191099999</v>
      </c>
      <c r="AA17" s="271">
        <v>7324958.2117600003</v>
      </c>
      <c r="AB17" s="271">
        <v>7846936.1348400004</v>
      </c>
      <c r="AC17" s="534"/>
    </row>
    <row r="18" spans="3:50" ht="15" x14ac:dyDescent="0.2">
      <c r="C18" s="81"/>
      <c r="D18" s="237"/>
      <c r="E18" s="116" t="s">
        <v>222</v>
      </c>
      <c r="F18" s="116"/>
      <c r="G18" s="116"/>
      <c r="H18" s="117"/>
      <c r="I18" s="118"/>
      <c r="J18" s="119">
        <v>26536727.459999997</v>
      </c>
      <c r="K18" s="119">
        <v>27977689.629999999</v>
      </c>
      <c r="L18" s="119">
        <v>29350786.43</v>
      </c>
      <c r="M18" s="119">
        <v>31495535.579999998</v>
      </c>
      <c r="N18" s="120">
        <v>32395028.810000002</v>
      </c>
      <c r="O18" s="121">
        <v>33691678.210000001</v>
      </c>
      <c r="P18" s="119">
        <v>35585852.079999998</v>
      </c>
      <c r="Q18" s="119">
        <v>34486494.609999999</v>
      </c>
      <c r="R18" s="119">
        <v>33965622.612130001</v>
      </c>
      <c r="S18" s="119">
        <v>33339103.040439993</v>
      </c>
      <c r="T18" s="119">
        <v>32118289.18189</v>
      </c>
      <c r="U18" s="119">
        <v>32558243.43465</v>
      </c>
      <c r="V18" s="119">
        <v>34001218.754309997</v>
      </c>
      <c r="W18" s="123">
        <v>32756424.621840004</v>
      </c>
      <c r="X18" s="123">
        <v>35530602.754790001</v>
      </c>
      <c r="Y18" s="121">
        <v>43179044.15422</v>
      </c>
      <c r="Z18" s="119">
        <v>47864922.241580002</v>
      </c>
      <c r="AA18" s="119">
        <v>50982864.595579997</v>
      </c>
      <c r="AB18" s="119">
        <v>54140520.538570002</v>
      </c>
      <c r="AC18" s="480"/>
      <c r="AX18" s="278"/>
    </row>
    <row r="19" spans="3:50" ht="15" x14ac:dyDescent="0.2">
      <c r="C19" s="81"/>
      <c r="D19" s="274"/>
      <c r="E19" s="676" t="s">
        <v>51</v>
      </c>
      <c r="F19" s="86" t="s">
        <v>223</v>
      </c>
      <c r="G19" s="86"/>
      <c r="H19" s="87"/>
      <c r="I19" s="88"/>
      <c r="J19" s="89">
        <v>5319711.1900000004</v>
      </c>
      <c r="K19" s="89">
        <v>5732578.8799999999</v>
      </c>
      <c r="L19" s="89">
        <v>6115290.1499999994</v>
      </c>
      <c r="M19" s="89">
        <v>6764190.870000002</v>
      </c>
      <c r="N19" s="90">
        <v>7134367.2299999995</v>
      </c>
      <c r="O19" s="91">
        <v>7552198.3099999987</v>
      </c>
      <c r="P19" s="89">
        <v>7789675.5099999988</v>
      </c>
      <c r="Q19" s="89">
        <v>7512373.4500000002</v>
      </c>
      <c r="R19" s="89">
        <v>7556382.9297100008</v>
      </c>
      <c r="S19" s="89">
        <v>7539864.8119399976</v>
      </c>
      <c r="T19" s="89">
        <v>7601572.5318100015</v>
      </c>
      <c r="U19" s="89">
        <v>7725997.5506999996</v>
      </c>
      <c r="V19" s="89">
        <v>7970890.8058400005</v>
      </c>
      <c r="W19" s="125">
        <v>7613196.6966099991</v>
      </c>
      <c r="X19" s="125">
        <v>8419898.5459899902</v>
      </c>
      <c r="Y19" s="91">
        <v>10001143.99553</v>
      </c>
      <c r="Z19" s="89">
        <v>11003070.73081</v>
      </c>
      <c r="AA19" s="89">
        <v>11308443.06091</v>
      </c>
      <c r="AB19" s="89">
        <v>11889434.73502</v>
      </c>
      <c r="AC19" s="476"/>
    </row>
    <row r="20" spans="3:50" ht="15" x14ac:dyDescent="0.2">
      <c r="C20" s="81"/>
      <c r="D20" s="82"/>
      <c r="E20" s="677"/>
      <c r="F20" s="86" t="s">
        <v>224</v>
      </c>
      <c r="G20" s="86"/>
      <c r="H20" s="87"/>
      <c r="I20" s="88"/>
      <c r="J20" s="89">
        <v>9858050.5899999999</v>
      </c>
      <c r="K20" s="89">
        <v>10410309.739999998</v>
      </c>
      <c r="L20" s="89">
        <v>11065998.390000002</v>
      </c>
      <c r="M20" s="89">
        <v>12102644.16</v>
      </c>
      <c r="N20" s="90">
        <v>12448549.129999999</v>
      </c>
      <c r="O20" s="91">
        <v>13037756.289999999</v>
      </c>
      <c r="P20" s="89">
        <v>14439441.810000001</v>
      </c>
      <c r="Q20" s="89">
        <v>14177464.479999997</v>
      </c>
      <c r="R20" s="89">
        <v>14041649.209599998</v>
      </c>
      <c r="S20" s="89">
        <v>13815291.808889998</v>
      </c>
      <c r="T20" s="89">
        <v>13535294.875390001</v>
      </c>
      <c r="U20" s="89">
        <v>13821980.465529999</v>
      </c>
      <c r="V20" s="89">
        <v>13337240.874919996</v>
      </c>
      <c r="W20" s="125">
        <v>16168391.088119999</v>
      </c>
      <c r="X20" s="125">
        <v>17591923.620420001</v>
      </c>
      <c r="Y20" s="91">
        <v>23728268.6939</v>
      </c>
      <c r="Z20" s="89">
        <v>26042877.103360001</v>
      </c>
      <c r="AA20" s="89">
        <v>31150083.67678</v>
      </c>
      <c r="AB20" s="89">
        <v>34058507.31205</v>
      </c>
      <c r="AC20" s="476"/>
    </row>
    <row r="21" spans="3:50" ht="15" x14ac:dyDescent="0.2">
      <c r="C21" s="81"/>
      <c r="D21" s="128"/>
      <c r="E21" s="678"/>
      <c r="F21" s="130" t="s">
        <v>225</v>
      </c>
      <c r="G21" s="130"/>
      <c r="H21" s="131"/>
      <c r="I21" s="132"/>
      <c r="J21" s="133">
        <v>10065773.76</v>
      </c>
      <c r="K21" s="133">
        <v>10450543.100000001</v>
      </c>
      <c r="L21" s="133">
        <v>10762925.719999999</v>
      </c>
      <c r="M21" s="133">
        <v>11155023.609999999</v>
      </c>
      <c r="N21" s="134">
        <v>11500741.039999997</v>
      </c>
      <c r="O21" s="135">
        <v>11906128.210000003</v>
      </c>
      <c r="P21" s="133">
        <v>12188267.900000002</v>
      </c>
      <c r="Q21" s="133">
        <v>11630046.470000003</v>
      </c>
      <c r="R21" s="133">
        <v>11204133.857379999</v>
      </c>
      <c r="S21" s="137">
        <v>10796654.365209999</v>
      </c>
      <c r="T21" s="137">
        <v>9813856.4075100012</v>
      </c>
      <c r="U21" s="133">
        <v>9827390.4116900004</v>
      </c>
      <c r="V21" s="133">
        <v>11462069.515749998</v>
      </c>
      <c r="W21" s="137">
        <v>7658770.5613700002</v>
      </c>
      <c r="X21" s="137">
        <v>8102214.3305099998</v>
      </c>
      <c r="Y21" s="135">
        <v>9449088.0547900107</v>
      </c>
      <c r="Z21" s="133">
        <v>10818317.86241</v>
      </c>
      <c r="AA21" s="133">
        <v>8523754.7698899992</v>
      </c>
      <c r="AB21" s="133">
        <v>8191969.8724999996</v>
      </c>
      <c r="AC21" s="481"/>
    </row>
    <row r="22" spans="3:50" ht="15" x14ac:dyDescent="0.2">
      <c r="C22" s="81"/>
      <c r="D22" s="267"/>
      <c r="E22" s="268" t="s">
        <v>258</v>
      </c>
      <c r="F22" s="268"/>
      <c r="G22" s="268"/>
      <c r="H22" s="269"/>
      <c r="I22" s="270"/>
      <c r="J22" s="271">
        <v>2064213.5</v>
      </c>
      <c r="K22" s="271">
        <v>2068146.91</v>
      </c>
      <c r="L22" s="271">
        <v>3419642.22</v>
      </c>
      <c r="M22" s="271">
        <v>3409338.06</v>
      </c>
      <c r="N22" s="272">
        <v>3446532.36</v>
      </c>
      <c r="O22" s="273">
        <v>3616107.27</v>
      </c>
      <c r="P22" s="271">
        <v>3818991.29</v>
      </c>
      <c r="Q22" s="271">
        <v>3699090.36</v>
      </c>
      <c r="R22" s="271">
        <v>3275541.53</v>
      </c>
      <c r="S22" s="421">
        <v>3080050.11</v>
      </c>
      <c r="T22" s="421">
        <v>3122269.5440100003</v>
      </c>
      <c r="U22" s="271">
        <v>3210901.0382099994</v>
      </c>
      <c r="V22" s="271">
        <v>3307233.1695699999</v>
      </c>
      <c r="W22" s="421">
        <v>3474012.8525399999</v>
      </c>
      <c r="X22" s="421">
        <v>3760763.8166299998</v>
      </c>
      <c r="Y22" s="273">
        <v>4326326.3250200003</v>
      </c>
      <c r="Z22" s="271">
        <v>4888177.9441400003</v>
      </c>
      <c r="AA22" s="271">
        <v>5340882.2089400003</v>
      </c>
      <c r="AB22" s="271">
        <v>5578962.8478499996</v>
      </c>
      <c r="AC22" s="534"/>
    </row>
    <row r="23" spans="3:50" ht="15" x14ac:dyDescent="0.2">
      <c r="C23" s="81"/>
      <c r="D23" s="267"/>
      <c r="E23" s="268" t="s">
        <v>226</v>
      </c>
      <c r="F23" s="268"/>
      <c r="G23" s="268"/>
      <c r="H23" s="269"/>
      <c r="I23" s="270"/>
      <c r="J23" s="271">
        <v>3276243.83</v>
      </c>
      <c r="K23" s="271">
        <v>3828699.6</v>
      </c>
      <c r="L23" s="271">
        <v>4055161.19</v>
      </c>
      <c r="M23" s="271">
        <v>4202069.8499999996</v>
      </c>
      <c r="N23" s="272">
        <v>4074589.27</v>
      </c>
      <c r="O23" s="273">
        <v>4159850.97</v>
      </c>
      <c r="P23" s="271">
        <v>4571945.1900000004</v>
      </c>
      <c r="Q23" s="271">
        <v>4325751.41</v>
      </c>
      <c r="R23" s="271">
        <v>4186564.8668300002</v>
      </c>
      <c r="S23" s="421">
        <v>3144385.7943100003</v>
      </c>
      <c r="T23" s="421">
        <v>3858645.2248999993</v>
      </c>
      <c r="U23" s="271">
        <v>3761261.4106999999</v>
      </c>
      <c r="V23" s="271">
        <v>3750448.7447100002</v>
      </c>
      <c r="W23" s="421">
        <v>3991496.8874000004</v>
      </c>
      <c r="X23" s="421">
        <v>4038745.27832</v>
      </c>
      <c r="Y23" s="273">
        <v>3571116.3617400001</v>
      </c>
      <c r="Z23" s="271">
        <v>4057867.5321300002</v>
      </c>
      <c r="AA23" s="271">
        <v>4457236.1579900002</v>
      </c>
      <c r="AB23" s="271">
        <v>4600835.5234000003</v>
      </c>
      <c r="AC23" s="534"/>
    </row>
    <row r="24" spans="3:50" ht="15" x14ac:dyDescent="0.2">
      <c r="C24" s="81"/>
      <c r="D24" s="267"/>
      <c r="E24" s="268" t="s">
        <v>227</v>
      </c>
      <c r="F24" s="268"/>
      <c r="G24" s="268"/>
      <c r="H24" s="269"/>
      <c r="I24" s="270"/>
      <c r="J24" s="271">
        <v>20506297.73</v>
      </c>
      <c r="K24" s="271">
        <v>22845451.669999998</v>
      </c>
      <c r="L24" s="271">
        <v>26442456.139999997</v>
      </c>
      <c r="M24" s="271">
        <v>29009170.82</v>
      </c>
      <c r="N24" s="272">
        <v>34603898</v>
      </c>
      <c r="O24" s="273">
        <v>31244213.240000002</v>
      </c>
      <c r="P24" s="271">
        <v>33710308.080000006</v>
      </c>
      <c r="Q24" s="271">
        <v>32308880.27</v>
      </c>
      <c r="R24" s="271">
        <v>34224959.127390005</v>
      </c>
      <c r="S24" s="421">
        <v>34258639.936090007</v>
      </c>
      <c r="T24" s="421">
        <v>34229370.450390004</v>
      </c>
      <c r="U24" s="271">
        <v>32761441.147520002</v>
      </c>
      <c r="V24" s="271">
        <v>33650832.391229995</v>
      </c>
      <c r="W24" s="421">
        <v>31871162.353050001</v>
      </c>
      <c r="X24" s="421">
        <v>33715196.562009998</v>
      </c>
      <c r="Y24" s="273">
        <v>47619459.098300003</v>
      </c>
      <c r="Z24" s="271">
        <v>46505649.330200002</v>
      </c>
      <c r="AA24" s="271">
        <v>45757941.266209997</v>
      </c>
      <c r="AB24" s="271">
        <v>47813581.534160003</v>
      </c>
      <c r="AC24" s="534"/>
    </row>
    <row r="25" spans="3:50" ht="15" x14ac:dyDescent="0.2">
      <c r="C25" s="81"/>
      <c r="D25" s="237"/>
      <c r="E25" s="116" t="s">
        <v>228</v>
      </c>
      <c r="F25" s="116"/>
      <c r="G25" s="116"/>
      <c r="H25" s="117"/>
      <c r="I25" s="118"/>
      <c r="J25" s="119">
        <v>642520.16</v>
      </c>
      <c r="K25" s="119">
        <v>704200.09</v>
      </c>
      <c r="L25" s="119">
        <v>662073.87</v>
      </c>
      <c r="M25" s="119">
        <v>709202.77</v>
      </c>
      <c r="N25" s="120">
        <v>806524.9</v>
      </c>
      <c r="O25" s="121">
        <v>826054.82</v>
      </c>
      <c r="P25" s="119">
        <v>750392.86</v>
      </c>
      <c r="Q25" s="119">
        <v>762392.18</v>
      </c>
      <c r="R25" s="119">
        <v>812887.41188000003</v>
      </c>
      <c r="S25" s="123">
        <v>784411.75331000006</v>
      </c>
      <c r="T25" s="123">
        <v>725931.95880000002</v>
      </c>
      <c r="U25" s="119">
        <v>758265.95681999996</v>
      </c>
      <c r="V25" s="119">
        <v>778852.67558999988</v>
      </c>
      <c r="W25" s="123">
        <v>757418.65626000019</v>
      </c>
      <c r="X25" s="123">
        <v>871545.26353999996</v>
      </c>
      <c r="Y25" s="121">
        <v>901799.84317000001</v>
      </c>
      <c r="Z25" s="119">
        <v>985496.90720000002</v>
      </c>
      <c r="AA25" s="119">
        <v>1181644.51</v>
      </c>
      <c r="AB25" s="119"/>
      <c r="AC25" s="480"/>
    </row>
    <row r="26" spans="3:50" x14ac:dyDescent="0.2">
      <c r="C26" s="81"/>
      <c r="D26" s="274"/>
      <c r="E26" s="679" t="s">
        <v>48</v>
      </c>
      <c r="F26" s="86" t="s">
        <v>94</v>
      </c>
      <c r="G26" s="86"/>
      <c r="H26" s="87"/>
      <c r="I26" s="88"/>
      <c r="J26" s="89">
        <v>292954.28999999998</v>
      </c>
      <c r="K26" s="89">
        <v>395291.55</v>
      </c>
      <c r="L26" s="89">
        <v>328208.63</v>
      </c>
      <c r="M26" s="89">
        <v>365480.53</v>
      </c>
      <c r="N26" s="90">
        <v>402691.72</v>
      </c>
      <c r="O26" s="91">
        <v>460872.21</v>
      </c>
      <c r="P26" s="89">
        <v>397530.13</v>
      </c>
      <c r="Q26" s="89">
        <v>386368.25</v>
      </c>
      <c r="R26" s="89">
        <v>387764.79973000009</v>
      </c>
      <c r="S26" s="125">
        <v>349951.80209000007</v>
      </c>
      <c r="T26" s="125">
        <v>348224.15765000012</v>
      </c>
      <c r="U26" s="89">
        <v>361953.86119000014</v>
      </c>
      <c r="V26" s="89">
        <v>371121.49660999997</v>
      </c>
      <c r="W26" s="125">
        <v>417361.89170000009</v>
      </c>
      <c r="X26" s="125">
        <v>471826.32829999994</v>
      </c>
      <c r="Y26" s="91">
        <v>492686.8015</v>
      </c>
      <c r="Z26" s="89">
        <v>535382.51451000001</v>
      </c>
      <c r="AA26" s="89">
        <v>693454.12</v>
      </c>
      <c r="AB26" s="89"/>
      <c r="AC26" s="476"/>
    </row>
    <row r="27" spans="3:50" x14ac:dyDescent="0.2">
      <c r="C27" s="81"/>
      <c r="D27" s="128"/>
      <c r="E27" s="680"/>
      <c r="F27" s="130" t="s">
        <v>95</v>
      </c>
      <c r="G27" s="130"/>
      <c r="H27" s="131"/>
      <c r="I27" s="132"/>
      <c r="J27" s="133">
        <v>338882.7</v>
      </c>
      <c r="K27" s="133">
        <v>308908.53999999998</v>
      </c>
      <c r="L27" s="133">
        <v>333865.24</v>
      </c>
      <c r="M27" s="133">
        <v>343722.23999999999</v>
      </c>
      <c r="N27" s="134">
        <v>403833.18</v>
      </c>
      <c r="O27" s="135">
        <v>365182.61</v>
      </c>
      <c r="P27" s="133">
        <v>352862.73</v>
      </c>
      <c r="Q27" s="133">
        <v>376023.93</v>
      </c>
      <c r="R27" s="133">
        <v>425122.61214999994</v>
      </c>
      <c r="S27" s="137">
        <v>434459.95121999999</v>
      </c>
      <c r="T27" s="137">
        <v>377707.8011499999</v>
      </c>
      <c r="U27" s="133">
        <v>396312.09562999982</v>
      </c>
      <c r="V27" s="133">
        <v>407731.17897999991</v>
      </c>
      <c r="W27" s="137">
        <v>340056.7645600001</v>
      </c>
      <c r="X27" s="137">
        <v>399718.93524000002</v>
      </c>
      <c r="Y27" s="135">
        <v>409113.04167000001</v>
      </c>
      <c r="Z27" s="133">
        <v>450114.39268999995</v>
      </c>
      <c r="AA27" s="133">
        <v>488190.39</v>
      </c>
      <c r="AB27" s="133"/>
      <c r="AC27" s="481"/>
    </row>
    <row r="28" spans="3:50" ht="15.75" thickBot="1" x14ac:dyDescent="0.25">
      <c r="C28" s="81"/>
      <c r="D28" s="96"/>
      <c r="E28" s="98" t="s">
        <v>229</v>
      </c>
      <c r="F28" s="98"/>
      <c r="G28" s="98"/>
      <c r="H28" s="99"/>
      <c r="I28" s="100"/>
      <c r="J28" s="275">
        <v>7868868.8199999742</v>
      </c>
      <c r="K28" s="275">
        <v>7672629.1600000262</v>
      </c>
      <c r="L28" s="275">
        <v>8341673.5599999959</v>
      </c>
      <c r="M28" s="275">
        <v>10738842.699999999</v>
      </c>
      <c r="N28" s="276">
        <v>13765680.340000002</v>
      </c>
      <c r="O28" s="277">
        <v>10283242.799999993</v>
      </c>
      <c r="P28" s="275">
        <v>11614494.219999999</v>
      </c>
      <c r="Q28" s="275">
        <v>14904638.68</v>
      </c>
      <c r="R28" s="275">
        <v>22619638.86403</v>
      </c>
      <c r="S28" s="422">
        <v>22884543.360049978</v>
      </c>
      <c r="T28" s="422">
        <v>22332911.437760122</v>
      </c>
      <c r="U28" s="275">
        <v>24031791.80726999</v>
      </c>
      <c r="V28" s="275">
        <v>22911616.829129994</v>
      </c>
      <c r="W28" s="422">
        <v>16139065.964809988</v>
      </c>
      <c r="X28" s="422">
        <v>19251771.265349999</v>
      </c>
      <c r="Y28" s="277">
        <v>7793145</v>
      </c>
      <c r="Z28" s="275">
        <v>8058287.5974301202</v>
      </c>
      <c r="AA28" s="275">
        <v>8383881.9143799404</v>
      </c>
      <c r="AB28" s="275">
        <v>10007750.878070001</v>
      </c>
      <c r="AC28" s="535"/>
    </row>
    <row r="29" spans="3:50" ht="13.5" x14ac:dyDescent="0.25">
      <c r="D29" s="103" t="s">
        <v>55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532"/>
      <c r="Z29" s="532"/>
      <c r="AA29" s="532"/>
      <c r="AB29" s="532"/>
      <c r="AC29" s="105" t="s">
        <v>183</v>
      </c>
    </row>
    <row r="30" spans="3:50" ht="12.75" customHeight="1" x14ac:dyDescent="0.2">
      <c r="D30" s="576" t="s">
        <v>46</v>
      </c>
      <c r="E30" s="631" t="s">
        <v>178</v>
      </c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</row>
    <row r="31" spans="3:50" ht="12.75" customHeight="1" x14ac:dyDescent="0.2">
      <c r="D31" s="576" t="s">
        <v>56</v>
      </c>
      <c r="E31" s="631" t="s">
        <v>97</v>
      </c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</row>
    <row r="32" spans="3:50" ht="12.75" customHeight="1" x14ac:dyDescent="0.2">
      <c r="D32" s="576" t="s">
        <v>58</v>
      </c>
      <c r="E32" s="631" t="s">
        <v>230</v>
      </c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</row>
    <row r="33" spans="4:50" ht="12.75" customHeight="1" x14ac:dyDescent="0.2">
      <c r="D33" s="106" t="s">
        <v>231</v>
      </c>
      <c r="E33" s="631" t="s">
        <v>232</v>
      </c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582"/>
      <c r="AA33" s="582"/>
      <c r="AB33" s="582"/>
      <c r="AC33" s="582"/>
    </row>
    <row r="34" spans="4:50" ht="12.75" customHeight="1" x14ac:dyDescent="0.2">
      <c r="D34" s="106" t="s">
        <v>184</v>
      </c>
      <c r="E34" s="631" t="s">
        <v>233</v>
      </c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582"/>
      <c r="AA34" s="582"/>
      <c r="AB34" s="582"/>
      <c r="AC34" s="582"/>
    </row>
    <row r="35" spans="4:50" ht="12.75" customHeight="1" x14ac:dyDescent="0.2">
      <c r="D35" s="106" t="s">
        <v>188</v>
      </c>
      <c r="E35" s="631" t="s">
        <v>234</v>
      </c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582"/>
      <c r="AA35" s="582"/>
      <c r="AB35" s="582"/>
      <c r="AC35" s="582"/>
    </row>
    <row r="36" spans="4:50" ht="12.75" customHeight="1" x14ac:dyDescent="0.2">
      <c r="D36" s="106" t="s">
        <v>235</v>
      </c>
      <c r="E36" s="631" t="s">
        <v>236</v>
      </c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582"/>
      <c r="AA36" s="582"/>
      <c r="AB36" s="582"/>
      <c r="AC36" s="582"/>
    </row>
    <row r="37" spans="4:50" ht="12.75" customHeight="1" x14ac:dyDescent="0.2">
      <c r="D37" s="106" t="s">
        <v>237</v>
      </c>
      <c r="E37" s="631" t="s">
        <v>238</v>
      </c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582"/>
      <c r="AA37" s="582"/>
      <c r="AB37" s="582"/>
      <c r="AC37" s="582"/>
    </row>
    <row r="38" spans="4:50" ht="12.75" customHeight="1" x14ac:dyDescent="0.2">
      <c r="D38" s="106" t="s">
        <v>239</v>
      </c>
      <c r="E38" s="631" t="s">
        <v>240</v>
      </c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582"/>
      <c r="AA38" s="582"/>
      <c r="AB38" s="582"/>
      <c r="AC38" s="582"/>
    </row>
    <row r="39" spans="4:50" ht="12.75" customHeight="1" x14ac:dyDescent="0.2">
      <c r="D39" s="106" t="s">
        <v>241</v>
      </c>
      <c r="E39" s="631" t="s">
        <v>242</v>
      </c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582"/>
      <c r="AA39" s="582"/>
      <c r="AB39" s="582"/>
      <c r="AC39" s="582"/>
    </row>
    <row r="40" spans="4:50" ht="12.75" customHeight="1" x14ac:dyDescent="0.2">
      <c r="D40" s="106" t="s">
        <v>243</v>
      </c>
      <c r="E40" s="631" t="s">
        <v>244</v>
      </c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582"/>
      <c r="AA40" s="582"/>
      <c r="AB40" s="582"/>
      <c r="AC40" s="582"/>
    </row>
    <row r="41" spans="4:50" ht="12.75" customHeight="1" x14ac:dyDescent="0.2">
      <c r="D41" s="106" t="s">
        <v>245</v>
      </c>
      <c r="E41" s="631" t="s">
        <v>185</v>
      </c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582"/>
      <c r="AA41" s="582"/>
      <c r="AB41" s="582"/>
      <c r="AC41" s="582"/>
    </row>
    <row r="42" spans="4:50" ht="12.75" customHeight="1" x14ac:dyDescent="0.2">
      <c r="D42" s="576" t="s">
        <v>231</v>
      </c>
      <c r="E42" s="631" t="s">
        <v>179</v>
      </c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</row>
    <row r="43" spans="4:50" ht="12.75" customHeight="1" x14ac:dyDescent="0.2">
      <c r="D43" s="576" t="s">
        <v>246</v>
      </c>
      <c r="E43" s="631" t="s">
        <v>186</v>
      </c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</row>
    <row r="44" spans="4:50" ht="12.75" customHeight="1" x14ac:dyDescent="0.2">
      <c r="D44" s="576" t="s">
        <v>247</v>
      </c>
      <c r="E44" s="631" t="s">
        <v>250</v>
      </c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</row>
    <row r="45" spans="4:50" ht="12" customHeight="1" x14ac:dyDescent="0.2">
      <c r="D45" s="576" t="s">
        <v>248</v>
      </c>
      <c r="E45" s="674" t="s">
        <v>251</v>
      </c>
      <c r="F45" s="674"/>
      <c r="G45" s="674"/>
      <c r="H45" s="674"/>
      <c r="I45" s="674"/>
      <c r="J45" s="674"/>
      <c r="K45" s="674"/>
      <c r="L45" s="674"/>
      <c r="M45" s="674"/>
      <c r="N45" s="674"/>
      <c r="O45" s="674"/>
      <c r="P45" s="674"/>
      <c r="Q45" s="674"/>
      <c r="R45" s="674"/>
      <c r="S45" s="674"/>
      <c r="T45" s="674"/>
      <c r="U45" s="674"/>
      <c r="V45" s="674"/>
      <c r="W45" s="674"/>
      <c r="X45" s="674"/>
      <c r="Y45" s="674"/>
      <c r="Z45" s="674"/>
      <c r="AA45" s="674"/>
      <c r="AB45" s="674"/>
      <c r="AC45" s="674"/>
    </row>
    <row r="46" spans="4:50" ht="12.75" customHeight="1" x14ac:dyDescent="0.2">
      <c r="D46" s="365" t="s">
        <v>249</v>
      </c>
      <c r="E46" s="631" t="s">
        <v>187</v>
      </c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</row>
    <row r="47" spans="4:50" x14ac:dyDescent="0.2">
      <c r="D47" s="577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5"/>
      <c r="AC47" s="675"/>
    </row>
    <row r="48" spans="4:50" x14ac:dyDescent="0.2">
      <c r="D48" s="673"/>
      <c r="E48" s="673"/>
      <c r="F48" s="673"/>
      <c r="G48" s="673"/>
      <c r="H48" s="673"/>
      <c r="I48" s="673"/>
      <c r="J48" s="673"/>
      <c r="K48" s="673"/>
      <c r="L48" s="673"/>
      <c r="M48" s="673"/>
      <c r="N48" s="673"/>
      <c r="O48" s="673"/>
      <c r="P48" s="673"/>
      <c r="Q48" s="673"/>
      <c r="R48" s="673"/>
      <c r="S48" s="673"/>
      <c r="T48" s="673"/>
      <c r="U48" s="673"/>
      <c r="V48" s="673"/>
      <c r="W48" s="673"/>
      <c r="X48" s="673"/>
      <c r="Y48" s="673"/>
      <c r="Z48" s="673"/>
      <c r="AA48" s="673"/>
      <c r="AB48" s="673"/>
      <c r="AC48" s="673"/>
      <c r="AX48" s="278"/>
    </row>
    <row r="49" spans="4:29" x14ac:dyDescent="0.2">
      <c r="D49" s="673"/>
      <c r="E49" s="673"/>
      <c r="F49" s="673"/>
      <c r="G49" s="673"/>
      <c r="H49" s="673"/>
      <c r="I49" s="673"/>
      <c r="J49" s="673"/>
      <c r="K49" s="673"/>
      <c r="L49" s="673"/>
      <c r="M49" s="673"/>
      <c r="N49" s="673"/>
      <c r="O49" s="673"/>
      <c r="P49" s="673"/>
      <c r="Q49" s="673"/>
      <c r="R49" s="673"/>
      <c r="S49" s="673"/>
      <c r="T49" s="673"/>
      <c r="U49" s="673"/>
      <c r="V49" s="673"/>
      <c r="W49" s="673"/>
      <c r="X49" s="673"/>
      <c r="Y49" s="673"/>
      <c r="Z49" s="673"/>
      <c r="AA49" s="673"/>
      <c r="AB49" s="673"/>
      <c r="AC49" s="673"/>
    </row>
    <row r="50" spans="4:29" x14ac:dyDescent="0.2">
      <c r="D50" s="673"/>
      <c r="E50" s="673"/>
      <c r="F50" s="673"/>
      <c r="G50" s="673"/>
      <c r="H50" s="673"/>
      <c r="I50" s="673"/>
      <c r="J50" s="673"/>
      <c r="K50" s="673"/>
      <c r="L50" s="673"/>
      <c r="M50" s="673"/>
      <c r="N50" s="673"/>
      <c r="O50" s="673"/>
      <c r="P50" s="673"/>
      <c r="Q50" s="673"/>
      <c r="R50" s="673"/>
      <c r="S50" s="673"/>
      <c r="T50" s="673"/>
      <c r="U50" s="673"/>
      <c r="V50" s="673"/>
      <c r="W50" s="673"/>
      <c r="X50" s="673"/>
      <c r="Y50" s="673"/>
      <c r="Z50" s="673"/>
      <c r="AA50" s="673"/>
      <c r="AB50" s="673"/>
      <c r="AC50" s="673"/>
    </row>
    <row r="51" spans="4:29" x14ac:dyDescent="0.2">
      <c r="D51" s="673"/>
      <c r="E51" s="673"/>
      <c r="F51" s="673"/>
      <c r="G51" s="673"/>
      <c r="H51" s="673"/>
      <c r="I51" s="673"/>
      <c r="J51" s="673"/>
      <c r="K51" s="673"/>
      <c r="L51" s="673"/>
      <c r="M51" s="673"/>
      <c r="N51" s="673"/>
      <c r="O51" s="673"/>
      <c r="P51" s="673"/>
      <c r="Q51" s="673"/>
      <c r="R51" s="673"/>
      <c r="S51" s="673"/>
      <c r="T51" s="673"/>
      <c r="U51" s="673"/>
      <c r="V51" s="673"/>
      <c r="W51" s="673"/>
      <c r="X51" s="673"/>
      <c r="Y51" s="673"/>
      <c r="Z51" s="673"/>
      <c r="AA51" s="673"/>
      <c r="AB51" s="673"/>
      <c r="AC51" s="673"/>
    </row>
    <row r="52" spans="4:29" x14ac:dyDescent="0.2">
      <c r="D52" s="673"/>
      <c r="E52" s="673"/>
      <c r="F52" s="673"/>
      <c r="G52" s="673"/>
      <c r="H52" s="673"/>
      <c r="I52" s="673"/>
      <c r="J52" s="673"/>
      <c r="K52" s="673"/>
      <c r="L52" s="673"/>
      <c r="M52" s="673"/>
      <c r="N52" s="673"/>
      <c r="O52" s="673"/>
      <c r="P52" s="673"/>
      <c r="Q52" s="673"/>
      <c r="R52" s="673"/>
      <c r="S52" s="673"/>
      <c r="T52" s="673"/>
      <c r="U52" s="673"/>
      <c r="V52" s="673"/>
      <c r="W52" s="673"/>
      <c r="X52" s="673"/>
      <c r="Y52" s="673"/>
      <c r="Z52" s="673"/>
      <c r="AA52" s="673"/>
      <c r="AB52" s="673"/>
      <c r="AC52" s="673"/>
    </row>
    <row r="53" spans="4:29" x14ac:dyDescent="0.2">
      <c r="D53" s="673"/>
      <c r="E53" s="673"/>
      <c r="F53" s="673"/>
      <c r="G53" s="673"/>
      <c r="H53" s="673"/>
      <c r="I53" s="673"/>
      <c r="J53" s="673"/>
      <c r="K53" s="673"/>
      <c r="L53" s="673"/>
      <c r="M53" s="673"/>
      <c r="N53" s="673"/>
      <c r="O53" s="673"/>
      <c r="P53" s="673"/>
      <c r="Q53" s="673"/>
      <c r="R53" s="673"/>
      <c r="S53" s="673"/>
      <c r="T53" s="673"/>
      <c r="U53" s="673"/>
      <c r="V53" s="673"/>
      <c r="W53" s="673"/>
      <c r="X53" s="673"/>
      <c r="Y53" s="673"/>
      <c r="Z53" s="673"/>
      <c r="AA53" s="673"/>
      <c r="AB53" s="673"/>
      <c r="AC53" s="673"/>
    </row>
    <row r="54" spans="4:29" x14ac:dyDescent="0.2">
      <c r="D54" s="673"/>
      <c r="E54" s="673"/>
      <c r="F54" s="673"/>
      <c r="G54" s="673"/>
      <c r="H54" s="673"/>
      <c r="I54" s="673"/>
      <c r="J54" s="673"/>
      <c r="K54" s="673"/>
      <c r="L54" s="673"/>
      <c r="M54" s="673"/>
      <c r="N54" s="673"/>
      <c r="O54" s="673"/>
      <c r="P54" s="673"/>
      <c r="Q54" s="673"/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</row>
    <row r="55" spans="4:29" x14ac:dyDescent="0.2">
      <c r="D55" s="673"/>
      <c r="E55" s="673"/>
      <c r="F55" s="673"/>
      <c r="G55" s="673"/>
      <c r="H55" s="673"/>
      <c r="I55" s="673"/>
      <c r="J55" s="673"/>
      <c r="K55" s="673"/>
      <c r="L55" s="673"/>
      <c r="M55" s="673"/>
      <c r="N55" s="673"/>
      <c r="O55" s="673"/>
      <c r="P55" s="673"/>
      <c r="Q55" s="673"/>
      <c r="R55" s="673"/>
      <c r="S55" s="673"/>
      <c r="T55" s="673"/>
      <c r="U55" s="673"/>
      <c r="V55" s="673"/>
      <c r="W55" s="673"/>
      <c r="X55" s="673"/>
      <c r="Y55" s="673"/>
      <c r="Z55" s="673"/>
      <c r="AA55" s="673"/>
      <c r="AB55" s="673"/>
      <c r="AC55" s="673"/>
    </row>
    <row r="56" spans="4:29" x14ac:dyDescent="0.2">
      <c r="D56" s="673"/>
      <c r="E56" s="673"/>
      <c r="F56" s="673"/>
      <c r="G56" s="673"/>
      <c r="H56" s="673"/>
      <c r="I56" s="673"/>
      <c r="J56" s="673"/>
      <c r="K56" s="673"/>
      <c r="L56" s="673"/>
      <c r="M56" s="673"/>
      <c r="N56" s="673"/>
      <c r="O56" s="673"/>
      <c r="P56" s="673"/>
      <c r="Q56" s="673"/>
      <c r="R56" s="673"/>
      <c r="S56" s="673"/>
      <c r="T56" s="673"/>
      <c r="U56" s="673"/>
      <c r="V56" s="673"/>
      <c r="W56" s="673"/>
      <c r="X56" s="673"/>
      <c r="Y56" s="673"/>
      <c r="Z56" s="673"/>
      <c r="AA56" s="673"/>
      <c r="AB56" s="673"/>
      <c r="AC56" s="673"/>
    </row>
    <row r="57" spans="4:29" x14ac:dyDescent="0.2">
      <c r="D57" s="673"/>
      <c r="E57" s="673"/>
      <c r="F57" s="673"/>
      <c r="G57" s="673"/>
      <c r="H57" s="673"/>
      <c r="I57" s="673"/>
      <c r="J57" s="673"/>
      <c r="K57" s="673"/>
      <c r="L57" s="673"/>
      <c r="M57" s="673"/>
      <c r="N57" s="673"/>
      <c r="O57" s="673"/>
      <c r="P57" s="673"/>
      <c r="Q57" s="673"/>
      <c r="R57" s="673"/>
      <c r="S57" s="673"/>
      <c r="T57" s="673"/>
      <c r="U57" s="673"/>
      <c r="V57" s="673"/>
      <c r="W57" s="673"/>
      <c r="X57" s="673"/>
      <c r="Y57" s="673"/>
      <c r="Z57" s="673"/>
      <c r="AA57" s="673"/>
      <c r="AB57" s="673"/>
      <c r="AC57" s="673"/>
    </row>
    <row r="58" spans="4:29" x14ac:dyDescent="0.2">
      <c r="D58" s="673"/>
      <c r="E58" s="673"/>
      <c r="F58" s="673"/>
      <c r="G58" s="673"/>
      <c r="H58" s="673"/>
      <c r="I58" s="673"/>
      <c r="J58" s="673"/>
      <c r="K58" s="673"/>
      <c r="L58" s="673"/>
      <c r="M58" s="673"/>
      <c r="N58" s="673"/>
      <c r="O58" s="673"/>
      <c r="P58" s="673"/>
      <c r="Q58" s="673"/>
      <c r="R58" s="673"/>
      <c r="S58" s="673"/>
      <c r="T58" s="673"/>
      <c r="U58" s="673"/>
      <c r="V58" s="673"/>
      <c r="W58" s="673"/>
      <c r="X58" s="673"/>
      <c r="Y58" s="673"/>
      <c r="Z58" s="673"/>
      <c r="AA58" s="673"/>
      <c r="AB58" s="673"/>
      <c r="AC58" s="673"/>
    </row>
    <row r="59" spans="4:29" x14ac:dyDescent="0.2"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  <c r="R59" s="578"/>
      <c r="S59" s="578"/>
      <c r="T59" s="578"/>
      <c r="U59" s="578"/>
      <c r="V59" s="578"/>
      <c r="W59" s="578"/>
      <c r="X59" s="578"/>
      <c r="Y59" s="578"/>
      <c r="Z59" s="578"/>
      <c r="AA59" s="578"/>
      <c r="AB59" s="578"/>
      <c r="AC59" s="578"/>
    </row>
    <row r="60" spans="4:29" x14ac:dyDescent="0.2"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</row>
    <row r="61" spans="4:29" x14ac:dyDescent="0.2">
      <c r="D61" s="578"/>
      <c r="E61" s="578"/>
      <c r="F61" s="578"/>
      <c r="G61" s="578"/>
      <c r="H61" s="578"/>
      <c r="I61" s="578"/>
      <c r="J61" s="578"/>
      <c r="K61" s="578"/>
      <c r="L61" s="578"/>
      <c r="M61" s="578"/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</row>
  </sheetData>
  <mergeCells count="52">
    <mergeCell ref="E33:Y33"/>
    <mergeCell ref="E37:Y37"/>
    <mergeCell ref="E38:Y38"/>
    <mergeCell ref="E39:Y39"/>
    <mergeCell ref="E40:Y40"/>
    <mergeCell ref="E19:E21"/>
    <mergeCell ref="E26:E27"/>
    <mergeCell ref="E30:AC30"/>
    <mergeCell ref="E31:AC31"/>
    <mergeCell ref="E32:AC32"/>
    <mergeCell ref="V7:V10"/>
    <mergeCell ref="U7:U10"/>
    <mergeCell ref="AC7:AC10"/>
    <mergeCell ref="Q7:Q10"/>
    <mergeCell ref="S7:S10"/>
    <mergeCell ref="T7:T10"/>
    <mergeCell ref="R7:R10"/>
    <mergeCell ref="W7:W10"/>
    <mergeCell ref="X7:X10"/>
    <mergeCell ref="Y7:Y10"/>
    <mergeCell ref="Z7:Z10"/>
    <mergeCell ref="AA7:AA10"/>
    <mergeCell ref="AB7:AB10"/>
    <mergeCell ref="D7:I11"/>
    <mergeCell ref="P7:P10"/>
    <mergeCell ref="M7:M10"/>
    <mergeCell ref="O7:O10"/>
    <mergeCell ref="N7:N10"/>
    <mergeCell ref="J7:J10"/>
    <mergeCell ref="L7:L10"/>
    <mergeCell ref="K7:K10"/>
    <mergeCell ref="D56:AC56"/>
    <mergeCell ref="D57:AC57"/>
    <mergeCell ref="D58:AC58"/>
    <mergeCell ref="E34:Y34"/>
    <mergeCell ref="E35:Y35"/>
    <mergeCell ref="E36:Y36"/>
    <mergeCell ref="E45:AC45"/>
    <mergeCell ref="E47:AC47"/>
    <mergeCell ref="E41:Y41"/>
    <mergeCell ref="E42:AC42"/>
    <mergeCell ref="E43:AC43"/>
    <mergeCell ref="D51:AC51"/>
    <mergeCell ref="D52:AC52"/>
    <mergeCell ref="D53:AC53"/>
    <mergeCell ref="D54:AC54"/>
    <mergeCell ref="D55:AC55"/>
    <mergeCell ref="E44:AC44"/>
    <mergeCell ref="E46:AC46"/>
    <mergeCell ref="D48:AC48"/>
    <mergeCell ref="D49:AC49"/>
    <mergeCell ref="D50:AC50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1" priority="3" stopIfTrue="1">
      <formula>#REF!=" ?"</formula>
    </cfRule>
  </conditionalFormatting>
  <conditionalFormatting sqref="G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67</vt:i4>
      </vt:variant>
    </vt:vector>
  </HeadingPairs>
  <TitlesOfParts>
    <vt:vector size="88" baseType="lpstr">
      <vt:lpstr>Obsah</vt:lpstr>
      <vt:lpstr>B1.1</vt:lpstr>
      <vt:lpstr>B1.2</vt:lpstr>
      <vt:lpstr>B1.3</vt:lpstr>
      <vt:lpstr>B1.4</vt:lpstr>
      <vt:lpstr>B1.5</vt:lpstr>
      <vt:lpstr>B1.6</vt:lpstr>
      <vt:lpstr>B1.7</vt:lpstr>
      <vt:lpstr>B1.8</vt:lpstr>
      <vt:lpstr>B1.9</vt:lpstr>
      <vt:lpstr>B1.10</vt:lpstr>
      <vt:lpstr>B1.11</vt:lpstr>
      <vt:lpstr>B1.12</vt:lpstr>
      <vt:lpstr>B1.13</vt:lpstr>
      <vt:lpstr>B1.14</vt:lpstr>
      <vt:lpstr>GB1</vt:lpstr>
      <vt:lpstr>GB2</vt:lpstr>
      <vt:lpstr>GB3</vt:lpstr>
      <vt:lpstr>GB4</vt:lpstr>
      <vt:lpstr>GB5</vt:lpstr>
      <vt:lpstr>GB6</vt:lpstr>
      <vt:lpstr>B1.3!data_2</vt:lpstr>
      <vt:lpstr>'GB1'!data_20</vt:lpstr>
      <vt:lpstr>'GB2'!data_20</vt:lpstr>
      <vt:lpstr>'GB3'!data_20</vt:lpstr>
      <vt:lpstr>'GB4'!data_20</vt:lpstr>
      <vt:lpstr>'GB5'!data_20</vt:lpstr>
      <vt:lpstr>'GB6'!data_20</vt:lpstr>
      <vt:lpstr>B1.1!Datova_oblast</vt:lpstr>
      <vt:lpstr>B1.10!Datova_oblast</vt:lpstr>
      <vt:lpstr>B1.11!Datova_oblast</vt:lpstr>
      <vt:lpstr>B1.12!Datova_oblast</vt:lpstr>
      <vt:lpstr>B1.13!Datova_oblast</vt:lpstr>
      <vt:lpstr>B1.14!Datova_oblast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B1.8!Datova_oblast</vt:lpstr>
      <vt:lpstr>B1.9!Datova_oblast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B1.1!Novy_rok</vt:lpstr>
      <vt:lpstr>B1.10!Novy_rok</vt:lpstr>
      <vt:lpstr>B1.11!Novy_rok</vt:lpstr>
      <vt:lpstr>B1.12!Novy_rok</vt:lpstr>
      <vt:lpstr>B1.13!Novy_rok</vt:lpstr>
      <vt:lpstr>B1.14!Novy_rok</vt:lpstr>
      <vt:lpstr>B1.2!Novy_rok</vt:lpstr>
      <vt:lpstr>B1.3!Novy_rok</vt:lpstr>
      <vt:lpstr>B1.4!Novy_rok</vt:lpstr>
      <vt:lpstr>B1.5!Novy_rok</vt:lpstr>
      <vt:lpstr>B1.6!Novy_rok</vt:lpstr>
      <vt:lpstr>B1.7!Novy_rok</vt:lpstr>
      <vt:lpstr>B1.9!Novy_rok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B1.1!Oblast_tisku</vt:lpstr>
      <vt:lpstr>B1.10!Oblast_tisku</vt:lpstr>
      <vt:lpstr>B1.11!Oblast_tisku</vt:lpstr>
      <vt:lpstr>B1.12!Oblast_tisku</vt:lpstr>
      <vt:lpstr>B1.13!Oblast_tisku</vt:lpstr>
      <vt:lpstr>B1.14!Oblast_tisku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B1.8!Oblast_tisku</vt:lpstr>
      <vt:lpstr>B1.9!Oblast_tisku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2020-08-10T09:28:23Z</cp:lastPrinted>
  <dcterms:created xsi:type="dcterms:W3CDTF">2000-10-16T14:33:05Z</dcterms:created>
  <dcterms:modified xsi:type="dcterms:W3CDTF">2023-10-18T07:06:26Z</dcterms:modified>
</cp:coreProperties>
</file>