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22317CB6-A07A-4F2D-8DE6-3D948C4E353E}" xr6:coauthVersionLast="47" xr6:coauthVersionMax="47" xr10:uidLastSave="{00000000-0000-0000-0000-000000000000}"/>
  <bookViews>
    <workbookView xWindow="-120" yWindow="-120" windowWidth="29040" windowHeight="15840" tabRatio="645" xr2:uid="{00000000-000D-0000-FFFF-FFFF00000000}"/>
  </bookViews>
  <sheets>
    <sheet name="Obsah" sheetId="1" r:id="rId1"/>
    <sheet name="B2.1" sheetId="3" r:id="rId2"/>
    <sheet name="B2.2" sheetId="4" r:id="rId3"/>
    <sheet name="B2.3" sheetId="5" r:id="rId4"/>
    <sheet name="B2.4" sheetId="6" state="hidden" r:id="rId5"/>
    <sheet name="B2.5" sheetId="28" r:id="rId6"/>
    <sheet name="B2.6" sheetId="7" r:id="rId7"/>
    <sheet name="B2.7" sheetId="8" r:id="rId8"/>
    <sheet name="GB1" sheetId="29" r:id="rId9"/>
    <sheet name="GB2" sheetId="33" r:id="rId10"/>
    <sheet name="GB3" sheetId="34" r:id="rId11"/>
    <sheet name="GB4" sheetId="35" r:id="rId12"/>
  </sheets>
  <definedNames>
    <definedName name="data_1">'B2.1'!$J$16:$U$41</definedName>
    <definedName name="data_10">#REF!</definedName>
    <definedName name="data_11">'B2.6'!$J$13:$U$15</definedName>
    <definedName name="data_12" localSheetId="8">'GB1'!$J$25:$T$32</definedName>
    <definedName name="data_12" localSheetId="9">'GB2'!$J$25:$T$29</definedName>
    <definedName name="data_12" localSheetId="10">'GB3'!$L$25:$S$25</definedName>
    <definedName name="data_12" localSheetId="11">'GB4'!$J$25:$U$29</definedName>
    <definedName name="data_12">'B2.7'!$J$14:$U$18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'B2.2'!$J$13:$U$37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'B2.3'!$J$13:$U$23</definedName>
    <definedName name="data_4">'B2.4'!$L$14:$AD$22</definedName>
    <definedName name="data_5">'B2.5'!$S$13:$X$23</definedName>
    <definedName name="data_6">#REF!</definedName>
    <definedName name="data_7">#REF!</definedName>
    <definedName name="data_8">#REF!</definedName>
    <definedName name="data_9">#REF!</definedName>
    <definedName name="Datova_oblast" localSheetId="1">'B2.1'!$J$13:$T$21</definedName>
    <definedName name="Datova_oblast" localSheetId="2">'B2.2'!$J$12:$T$18</definedName>
    <definedName name="Datova_oblast" localSheetId="3">'B2.3'!$J$12:$T$22</definedName>
    <definedName name="Datova_oblast" localSheetId="4">'B2.4'!$J$12:$AC$40</definedName>
    <definedName name="Datova_oblast" localSheetId="5">'B2.5'!$J$12:$K$15</definedName>
    <definedName name="Datova_oblast" localSheetId="6">'B2.6'!$J$12:$T$14</definedName>
    <definedName name="Datova_oblast" localSheetId="7">'B2.7'!$J$12:$T$21</definedName>
    <definedName name="Datova_oblast" localSheetId="8">'GB1'!$I$23:$O$35</definedName>
    <definedName name="Datova_oblast" localSheetId="9">'GB2'!$I$23:$O$32</definedName>
    <definedName name="Datova_oblast" localSheetId="10">'GB3'!$J$23:$R$27</definedName>
    <definedName name="Datova_oblast" localSheetId="11">'GB4'!$I$23:$T$52</definedName>
    <definedName name="_xlnm.Print_Titles" localSheetId="0">Obsah!$3:$4</definedName>
    <definedName name="Novy_rok" localSheetId="1">'B2.1'!$U$16:$U$41</definedName>
    <definedName name="Novy_rok" localSheetId="2">'B2.2'!$U$13:$U$37</definedName>
    <definedName name="Novy_rok" localSheetId="3">'B2.3'!$U$13:$U$23</definedName>
    <definedName name="Novy_rok" localSheetId="4">'B2.4'!$AD$14:$AD$22</definedName>
    <definedName name="Novy_rok" localSheetId="5">'B2.5'!$X$13:$X$23</definedName>
    <definedName name="Novy_rok" localSheetId="6">'B2.6'!$U$13:$U$15</definedName>
    <definedName name="Novy_rok" localSheetId="7">'B2.7'!$U$14:$U$18</definedName>
    <definedName name="Novy_rok" localSheetId="8">'GB1'!$T$25:$T$32</definedName>
    <definedName name="Novy_rok" localSheetId="9">'GB2'!$T$25:$T$29</definedName>
    <definedName name="Novy_rok" localSheetId="10">'GB3'!$S$25:$S$25</definedName>
    <definedName name="Novy_rok" localSheetId="11">'GB4'!$U$25:$U$29</definedName>
    <definedName name="_xlnm.Print_Area" localSheetId="1">'B2.1'!$D$4:$T$42</definedName>
    <definedName name="_xlnm.Print_Area" localSheetId="2">'B2.2'!$D$4:$T$19</definedName>
    <definedName name="_xlnm.Print_Area" localSheetId="3">'B2.3'!$D$4:$T$23</definedName>
    <definedName name="_xlnm.Print_Area" localSheetId="4">'B2.4'!$D$4:$AC$44</definedName>
    <definedName name="_xlnm.Print_Area" localSheetId="5">'B2.5'!$D$4:$K$18</definedName>
    <definedName name="_xlnm.Print_Area" localSheetId="6">'B2.6'!$D$4:$T$16</definedName>
    <definedName name="_xlnm.Print_Area" localSheetId="7">'B2.7'!$D$4:$T$23</definedName>
    <definedName name="_xlnm.Print_Area" localSheetId="8">'GB1'!$D$4:$O$36</definedName>
    <definedName name="_xlnm.Print_Area" localSheetId="9">'GB2'!$D$4:$O$33</definedName>
    <definedName name="_xlnm.Print_Area" localSheetId="10">'GB3'!$D$4:$R$27</definedName>
    <definedName name="_xlnm.Print_Area" localSheetId="11">'GB4'!$D$4:$T$55</definedName>
    <definedName name="_xlnm.Print_Area" localSheetId="0">Obsah!$A$3:$E$26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6" l="1"/>
  <c r="S13" i="6"/>
  <c r="T13" i="6"/>
  <c r="W13" i="6"/>
  <c r="W38" i="6" s="1"/>
  <c r="N14" i="6"/>
  <c r="O14" i="6"/>
  <c r="P14" i="6"/>
  <c r="Q14" i="6"/>
  <c r="R14" i="6"/>
  <c r="S14" i="6"/>
  <c r="T14" i="6"/>
  <c r="T16" i="6" s="1"/>
  <c r="U14" i="6"/>
  <c r="V14" i="6"/>
  <c r="W14" i="6"/>
  <c r="W16" i="6" s="1"/>
  <c r="X14" i="6"/>
  <c r="Y14" i="6"/>
  <c r="Z14" i="6"/>
  <c r="AA14" i="6"/>
  <c r="AB14" i="6"/>
  <c r="AC14" i="6"/>
  <c r="N15" i="6"/>
  <c r="O15" i="6"/>
  <c r="P15" i="6"/>
  <c r="Q15" i="6"/>
  <c r="R15" i="6"/>
  <c r="S15" i="6"/>
  <c r="T15" i="6"/>
  <c r="U15" i="6"/>
  <c r="V15" i="6"/>
  <c r="W15" i="6"/>
  <c r="W17" i="6" s="1"/>
  <c r="X15" i="6"/>
  <c r="Y15" i="6"/>
  <c r="Z15" i="6"/>
  <c r="AA15" i="6"/>
  <c r="AB15" i="6"/>
  <c r="AC15" i="6"/>
  <c r="S16" i="6"/>
  <c r="S17" i="6"/>
  <c r="T17" i="6"/>
  <c r="R19" i="6"/>
  <c r="R13" i="6" s="1"/>
  <c r="T19" i="6"/>
  <c r="U19" i="6"/>
  <c r="U13" i="6" s="1"/>
  <c r="V19" i="6"/>
  <c r="W19" i="6"/>
  <c r="W22" i="6" s="1"/>
  <c r="X19" i="6"/>
  <c r="X13" i="6" s="1"/>
  <c r="Y19" i="6"/>
  <c r="Y13" i="6" s="1"/>
  <c r="Z19" i="6"/>
  <c r="Z13" i="6" s="1"/>
  <c r="AA19" i="6"/>
  <c r="AA13" i="6" s="1"/>
  <c r="AB19" i="6"/>
  <c r="AC19" i="6"/>
  <c r="AC13" i="6" s="1"/>
  <c r="R22" i="6"/>
  <c r="S22" i="6"/>
  <c r="T22" i="6"/>
  <c r="U22" i="6"/>
  <c r="V22" i="6"/>
  <c r="AA22" i="6"/>
  <c r="AB22" i="6"/>
  <c r="AC22" i="6"/>
  <c r="R23" i="6"/>
  <c r="S23" i="6"/>
  <c r="T23" i="6"/>
  <c r="U23" i="6"/>
  <c r="V23" i="6"/>
  <c r="W23" i="6"/>
  <c r="X23" i="6"/>
  <c r="Y23" i="6"/>
  <c r="Z23" i="6"/>
  <c r="AA23" i="6"/>
  <c r="AB23" i="6"/>
  <c r="AC23" i="6"/>
  <c r="R25" i="6"/>
  <c r="R29" i="6" s="1"/>
  <c r="U25" i="6"/>
  <c r="U28" i="6" s="1"/>
  <c r="V25" i="6"/>
  <c r="V28" i="6" s="1"/>
  <c r="W25" i="6"/>
  <c r="W28" i="6" s="1"/>
  <c r="X25" i="6"/>
  <c r="X28" i="6" s="1"/>
  <c r="Y25" i="6"/>
  <c r="Z25" i="6"/>
  <c r="AA25" i="6"/>
  <c r="AB25" i="6"/>
  <c r="AB13" i="6" s="1"/>
  <c r="AC25" i="6"/>
  <c r="AC28" i="6" s="1"/>
  <c r="R28" i="6"/>
  <c r="S28" i="6"/>
  <c r="T28" i="6"/>
  <c r="Y28" i="6"/>
  <c r="Z28" i="6"/>
  <c r="AA28" i="6"/>
  <c r="AB28" i="6"/>
  <c r="S29" i="6"/>
  <c r="T29" i="6"/>
  <c r="U29" i="6"/>
  <c r="V29" i="6"/>
  <c r="W29" i="6"/>
  <c r="X29" i="6"/>
  <c r="Y29" i="6"/>
  <c r="Z29" i="6"/>
  <c r="AA29" i="6"/>
  <c r="AB29" i="6"/>
  <c r="AC29" i="6"/>
  <c r="N31" i="6"/>
  <c r="N13" i="6" s="1"/>
  <c r="O31" i="6"/>
  <c r="O13" i="6" s="1"/>
  <c r="Q31" i="6"/>
  <c r="Q13" i="6" s="1"/>
  <c r="R31" i="6"/>
  <c r="U31" i="6"/>
  <c r="V31" i="6"/>
  <c r="V34" i="6" s="1"/>
  <c r="W31" i="6"/>
  <c r="W34" i="6" s="1"/>
  <c r="X31" i="6"/>
  <c r="X35" i="6" s="1"/>
  <c r="Y31" i="6"/>
  <c r="Y35" i="6" s="1"/>
  <c r="Z31" i="6"/>
  <c r="Z35" i="6" s="1"/>
  <c r="AA31" i="6"/>
  <c r="AA35" i="6" s="1"/>
  <c r="AB31" i="6"/>
  <c r="AC31" i="6"/>
  <c r="N32" i="6"/>
  <c r="O32" i="6"/>
  <c r="R34" i="6"/>
  <c r="S34" i="6"/>
  <c r="T34" i="6"/>
  <c r="U34" i="6"/>
  <c r="Z34" i="6"/>
  <c r="AA34" i="6"/>
  <c r="AB34" i="6"/>
  <c r="AC34" i="6"/>
  <c r="R35" i="6"/>
  <c r="S35" i="6"/>
  <c r="T35" i="6"/>
  <c r="U35" i="6"/>
  <c r="V35" i="6"/>
  <c r="W35" i="6"/>
  <c r="AB35" i="6"/>
  <c r="AC35" i="6"/>
  <c r="J38" i="6"/>
  <c r="K38" i="6"/>
  <c r="L38" i="6"/>
  <c r="M38" i="6"/>
  <c r="P38" i="6"/>
  <c r="S38" i="6"/>
  <c r="T38" i="6"/>
  <c r="J40" i="6"/>
  <c r="K40" i="6"/>
  <c r="L40" i="6"/>
  <c r="M40" i="6"/>
  <c r="P40" i="6"/>
  <c r="S40" i="6"/>
  <c r="T40" i="6"/>
  <c r="W40" i="6"/>
  <c r="R16" i="6" l="1"/>
  <c r="R40" i="6"/>
  <c r="R17" i="6"/>
  <c r="R38" i="6"/>
  <c r="AC38" i="6"/>
  <c r="AC17" i="6"/>
  <c r="AC40" i="6"/>
  <c r="AA16" i="6"/>
  <c r="AA17" i="6"/>
  <c r="AA40" i="6"/>
  <c r="AA38" i="6"/>
  <c r="AB17" i="6"/>
  <c r="AB38" i="6"/>
  <c r="AB40" i="6"/>
  <c r="Z16" i="6"/>
  <c r="Z40" i="6"/>
  <c r="Z38" i="6"/>
  <c r="Z17" i="6"/>
  <c r="Y40" i="6"/>
  <c r="Y16" i="6"/>
  <c r="Y38" i="6"/>
  <c r="Y17" i="6"/>
  <c r="O17" i="6"/>
  <c r="U17" i="6"/>
  <c r="U38" i="6"/>
  <c r="U40" i="6"/>
  <c r="X40" i="6"/>
  <c r="X17" i="6"/>
  <c r="X38" i="6"/>
  <c r="X16" i="6"/>
  <c r="V17" i="6"/>
  <c r="N17" i="6"/>
  <c r="Q40" i="6"/>
  <c r="Q38" i="6"/>
  <c r="O40" i="6"/>
  <c r="O38" i="6"/>
  <c r="O16" i="6"/>
  <c r="AC16" i="6"/>
  <c r="U16" i="6"/>
  <c r="N38" i="6"/>
  <c r="N16" i="6"/>
  <c r="N40" i="6"/>
  <c r="AB16" i="6"/>
  <c r="Y34" i="6"/>
  <c r="V13" i="6"/>
  <c r="Y22" i="6"/>
  <c r="X22" i="6"/>
  <c r="Z22" i="6"/>
  <c r="X34" i="6"/>
  <c r="C9" i="1"/>
  <c r="C11" i="1"/>
  <c r="C13" i="1"/>
  <c r="C15" i="1"/>
  <c r="C17" i="1"/>
  <c r="C19" i="1"/>
  <c r="C21" i="1"/>
  <c r="C23" i="1"/>
  <c r="C25" i="1"/>
  <c r="C27" i="1"/>
  <c r="C29" i="1"/>
  <c r="V38" i="6" l="1"/>
  <c r="V40" i="6"/>
  <c r="V16" i="6"/>
</calcChain>
</file>

<file path=xl/sharedStrings.xml><?xml version="1.0" encoding="utf-8"?>
<sst xmlns="http://schemas.openxmlformats.org/spreadsheetml/2006/main" count="276" uniqueCount="150">
  <si>
    <t>2)</t>
  </si>
  <si>
    <t>Tab. B2.1:</t>
  </si>
  <si>
    <t>Tab. B2.3:</t>
  </si>
  <si>
    <t>Tab. B2.4:</t>
  </si>
  <si>
    <t>Tab. B2.5:</t>
  </si>
  <si>
    <t xml:space="preserve"> neinvestiční </t>
  </si>
  <si>
    <t xml:space="preserve"> investiční</t>
  </si>
  <si>
    <t xml:space="preserve"> investiční </t>
  </si>
  <si>
    <t>Výdaje na regionální školství z rozpočtu kapitoly 700-Obce a DSO, KÚ</t>
  </si>
  <si>
    <t>Podíl výdajů na RgŠ na celkových výdajích</t>
  </si>
  <si>
    <t>HDP v běžných cenách v mld. Kč</t>
  </si>
  <si>
    <t>Výdaje na RgŠ v % HDP</t>
  </si>
  <si>
    <t>Tab. B2.6:</t>
  </si>
  <si>
    <t>hod/týdně</t>
  </si>
  <si>
    <t>MŠ včetně speciálních</t>
  </si>
  <si>
    <t>20–22</t>
  </si>
  <si>
    <t>Tab. B2.7:</t>
  </si>
  <si>
    <t xml:space="preserve"> </t>
  </si>
  <si>
    <t>1)</t>
  </si>
  <si>
    <t>Zřizovatel</t>
  </si>
  <si>
    <t>v tis. Kč</t>
  </si>
  <si>
    <t xml:space="preserve"> neinvestiční výdaje</t>
  </si>
  <si>
    <t xml:space="preserve"> investiční výdaje</t>
  </si>
  <si>
    <t>v %</t>
  </si>
  <si>
    <t>Zaměstnanci celkem</t>
  </si>
  <si>
    <t>z toho učitelé</t>
  </si>
  <si>
    <t>Nominální mzda (v běžných cenách)</t>
  </si>
  <si>
    <t>Index spotřebitelských cen a meziroční inflace</t>
  </si>
  <si>
    <t/>
  </si>
  <si>
    <t>Komentáře:</t>
  </si>
  <si>
    <t>Celkem</t>
  </si>
  <si>
    <t>v tom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</si>
  <si>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</si>
  <si>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</si>
  <si>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</si>
  <si>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</si>
  <si>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</si>
  <si>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</si>
  <si>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</si>
  <si>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Tab. B2.2:</t>
  </si>
  <si>
    <t>Zdroje dat jsou uvedeny v zápatí jednotlivých tabulek</t>
  </si>
  <si>
    <t>B2 Vývoj školství na regionální úrovni</t>
  </si>
  <si>
    <t xml:space="preserve">Regionální školství – týdenní rozsah hodin přímé pedagogické činnosti </t>
  </si>
  <si>
    <t>3)</t>
  </si>
  <si>
    <t xml:space="preserve">Regionální školství – přepočtené počty zaměstnanců </t>
  </si>
  <si>
    <t xml:space="preserve">Regionální školství – průměrné měsíční mzdy </t>
  </si>
  <si>
    <r>
      <t>Výdaje na regionální školství z rozpočtů kapitoly 333-MŠMT; kapitoly 700-Obce a DSO, KÚ</t>
    </r>
    <r>
      <rPr>
        <b/>
        <vertAlign val="superscript"/>
        <sz val="10"/>
        <rFont val="Arial Narrow"/>
        <family val="2"/>
      </rPr>
      <t>1)</t>
    </r>
  </si>
  <si>
    <t xml:space="preserve">Regionální školství – výdaje v běžných cenách </t>
  </si>
  <si>
    <r>
      <t>Výdaje na školství celkem</t>
    </r>
    <r>
      <rPr>
        <vertAlign val="superscript"/>
        <sz val="10"/>
        <rFont val="Arial Narrow"/>
        <family val="2"/>
        <charset val="238"/>
      </rPr>
      <t>2),3)</t>
    </r>
  </si>
  <si>
    <t>Výdaje na regionální školství z rozpočtu kapitoly 333-MŠMT</t>
  </si>
  <si>
    <r>
      <t>Transfery z kapitoly 333-MŠMT do místních rozpočtů</t>
    </r>
    <r>
      <rPr>
        <b/>
        <vertAlign val="superscript"/>
        <sz val="10"/>
        <rFont val="Arial Narrow"/>
        <family val="2"/>
        <charset val="238"/>
      </rPr>
      <t>1)</t>
    </r>
  </si>
  <si>
    <t>Podíl výdajů na regionální školství na celkových výdajích na školství z rozpočtu MŠMT; Obce a DSO, KÚ a podíl na HDP</t>
  </si>
  <si>
    <t>SŠ včetně speciálních, konzervatoře a VOŠ</t>
  </si>
  <si>
    <t>ZŠ včetně speciálních škol – 1. stupeň</t>
  </si>
  <si>
    <t>ZŠ včetně speciálních škol – 2. stupeň a nižší ročníky víceletých G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</si>
  <si>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</si>
  <si>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</si>
  <si>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Počet právních subjektů vykonávajících činnost školy.</t>
  </si>
  <si>
    <t>Všichni zřizovatelé (bez jiných resortů)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</si>
  <si>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</si>
  <si>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 xml:space="preserve"> MŠMT</t>
  </si>
  <si>
    <t xml:space="preserve"> obec</t>
  </si>
  <si>
    <t xml:space="preserve"> kraj</t>
  </si>
  <si>
    <t xml:space="preserve"> jiný resort</t>
  </si>
  <si>
    <t xml:space="preserve"> veřejný</t>
  </si>
  <si>
    <t xml:space="preserve"> církev</t>
  </si>
  <si>
    <t xml:space="preserve">1) </t>
  </si>
  <si>
    <t xml:space="preserve">2) </t>
  </si>
  <si>
    <t>Školy</t>
  </si>
  <si>
    <t>Děti/žáci/studenti</t>
  </si>
  <si>
    <t>Nejvyšší dosažené vzdělání</t>
  </si>
  <si>
    <t>Věk</t>
  </si>
  <si>
    <t>Meziroční inflace</t>
  </si>
  <si>
    <t>Střední a střední vzdělání s výučním listem</t>
  </si>
  <si>
    <t>Střední vzdělání s maturitní zkouškou</t>
  </si>
  <si>
    <t>Vyšší odborné vzdělání</t>
  </si>
  <si>
    <t>Z toho dívky/ženy</t>
  </si>
  <si>
    <t>Zákon č. 563/2004 Sb., o pedagogických pracovnících a  o změně některých zákonů, a NV č. 273/2009 Sb., kterým se mění NV č. 75/2005 Sb., o stanovení rozsahu přímé vyučovací, přímé výchovné, přímé speciálně pedagogické a přímé pedagogicko-psychologické činnosti pedagogických pracovníků.</t>
  </si>
  <si>
    <t>NV č. 153/1999 Sb., kterým se mění NV č. 68/1997 Sb., kterou se stanoví míra vyučovací povinnosti učitelů a míra povinnosti výchovné práce ostatních pedagogických pracovníků ve školství, a NV č. 400/2002 Sb., kterým se mění NV č. 68/1997 Sb., ve znění NV č. 153/99 Sb.</t>
  </si>
  <si>
    <t>Graf 1</t>
  </si>
  <si>
    <t>Graf 2</t>
  </si>
  <si>
    <t>Graf 3</t>
  </si>
  <si>
    <t>Graf 4</t>
  </si>
  <si>
    <t>Obrazová příloha</t>
  </si>
  <si>
    <t>Obr. B1:</t>
  </si>
  <si>
    <t>Obr. B2:</t>
  </si>
  <si>
    <t>Obr. B3:</t>
  </si>
  <si>
    <t>Obr. B4:</t>
  </si>
  <si>
    <t>veřejný</t>
  </si>
  <si>
    <t>církev</t>
  </si>
  <si>
    <t>Učitelé včetně vedoucích zaměstnanců.</t>
  </si>
  <si>
    <t>Pracovníci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</si>
  <si>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</si>
  <si>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</si>
  <si>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</si>
  <si>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</si>
  <si>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</si>
  <si>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</si>
  <si>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Regionální školství – všichni zřizovatelé – přepočtené počty zaměstnanců a učitelů,</t>
  </si>
  <si>
    <t>Výdaje (za část 31–32–vzdělávání) neobsahují finanční prostředky určené na mezinárodní spolupráci (paragraf RS 3291).</t>
  </si>
  <si>
    <t>Učitelé MŠ, ZŠ, SŠ, konzervatoří, VOŠ a škol pro žáky se SVP – struktura</t>
  </si>
  <si>
    <t>Obsah</t>
  </si>
  <si>
    <t>Zdroj: databáze MŠMT</t>
  </si>
  <si>
    <t>Zdroj: databáze MŠMT, ČSÚ</t>
  </si>
  <si>
    <t>2012/13</t>
  </si>
  <si>
    <t>2013/14</t>
  </si>
  <si>
    <r>
      <t>2004</t>
    </r>
    <r>
      <rPr>
        <b/>
        <vertAlign val="superscript"/>
        <sz val="10"/>
        <rFont val="Arial Narrow"/>
        <family val="2"/>
        <charset val="238"/>
      </rPr>
      <t>1)</t>
    </r>
  </si>
  <si>
    <t>privátní sektor</t>
  </si>
  <si>
    <t xml:space="preserve">Od roku 2004 celkové výdaje kapitoly 333-MŠMT a kapitoly 700-Obce a DSO; KÚ. Nejsou zahrnuty výdaje Ministerstva obrany. </t>
  </si>
  <si>
    <t>2014/15</t>
  </si>
  <si>
    <t>2015/16</t>
  </si>
  <si>
    <t>2016/17</t>
  </si>
  <si>
    <r>
      <t>Celkem</t>
    </r>
    <r>
      <rPr>
        <b/>
        <vertAlign val="superscript"/>
        <sz val="10"/>
        <rFont val="Arial Narrow"/>
        <family val="2"/>
        <charset val="238"/>
      </rPr>
      <t>1)</t>
    </r>
  </si>
  <si>
    <t>Průměrná reálná měsíční mzda ve stálých cenách roku 2015.</t>
  </si>
  <si>
    <t>2017/18</t>
  </si>
  <si>
    <t>Reálná mzda  (ve stálých cenách roku 2015)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</si>
  <si>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</si>
  <si>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</si>
  <si>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</si>
  <si>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</si>
  <si>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</si>
  <si>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</si>
  <si>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</si>
  <si>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</si>
  <si>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</si>
  <si>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</si>
  <si>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</si>
  <si>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</si>
  <si>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</si>
  <si>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</si>
  <si>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2018/19</t>
  </si>
  <si>
    <t>2019/20</t>
  </si>
  <si>
    <t>Zdroj: Státní závěrečný účet, ZÚ – kapitola 333-MŠMT; 700-Obce a DSO, KÚ; ČSÚ; monitor.statnipokladna.cz</t>
  </si>
  <si>
    <t>2020/21</t>
  </si>
  <si>
    <t xml:space="preserve"> neveřejný</t>
  </si>
  <si>
    <t>2021/22</t>
  </si>
  <si>
    <t>2022/23</t>
  </si>
  <si>
    <t>ve školním roce 2012/13 až 2022/23 – podle zřizovatele</t>
  </si>
  <si>
    <t>učitelů v letech 2012 až 2022 – podle nejvyššího dosaženého vzdělání</t>
  </si>
  <si>
    <t>učitelů v letech 2012 až 2022 – podle věku</t>
  </si>
  <si>
    <t>v letech 2012 až 2022</t>
  </si>
  <si>
    <r>
      <t>2004–2022</t>
    </r>
    <r>
      <rPr>
        <b/>
        <vertAlign val="superscript"/>
        <sz val="10"/>
        <rFont val="Arial Narrow"/>
        <family val="2"/>
        <charset val="238"/>
      </rPr>
      <t>2)</t>
    </r>
  </si>
  <si>
    <t>(míra vyučovací povinnosti) učitelů v letech 2004 až 2022</t>
  </si>
  <si>
    <t>Index spotřebitelských cen (rok 2015 = 100)</t>
  </si>
  <si>
    <t xml:space="preserve">Regionální školství – školy ve školním roce 2012/13 až 2022/23 – podle zřizovatele </t>
  </si>
  <si>
    <t>Regionální školství – děti/žáci/studenti ve školním roce 2012/13 až 2022/23 – podle zřizovatele</t>
  </si>
  <si>
    <t>Regionální školství – děti/žáci/studenti ve školním roce 2012/13 a 2022/23 – podle zřizovatele</t>
  </si>
  <si>
    <t>průměrné nominální a reálné mzdy v letech 2012 až 2022</t>
  </si>
  <si>
    <t xml:space="preserve">Regionální školství – školy, děti/žáci/studenti, z toho dívky/ženy 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</si>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</sst>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0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i/>
      <sz val="9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hidden="1"/>
    </xf>
    <xf numFmtId="49" fontId="9" fillId="0" borderId="1" xfId="0" applyNumberFormat="1" applyFont="1" applyBorder="1" applyAlignment="1" applyProtection="1">
      <alignment vertical="center"/>
      <protection hidden="1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11" fillId="5" borderId="4" xfId="0" applyFont="1" applyFill="1" applyBorder="1" applyAlignment="1" applyProtection="1">
      <alignment horizontal="center" vertical="top"/>
      <protection locked="0"/>
    </xf>
    <xf numFmtId="0" fontId="11" fillId="5" borderId="5" xfId="0" applyFont="1" applyFill="1" applyBorder="1" applyAlignment="1" applyProtection="1">
      <alignment horizontal="center" vertical="top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49" fontId="5" fillId="5" borderId="7" xfId="0" applyNumberFormat="1" applyFont="1" applyFill="1" applyBorder="1" applyAlignment="1" applyProtection="1">
      <alignment vertical="center"/>
      <protection locked="0"/>
    </xf>
    <xf numFmtId="49" fontId="5" fillId="5" borderId="8" xfId="0" applyNumberFormat="1" applyFont="1" applyFill="1" applyBorder="1" applyAlignment="1" applyProtection="1">
      <alignment horizontal="left" vertical="center"/>
      <protection locked="0"/>
    </xf>
    <xf numFmtId="49" fontId="5" fillId="5" borderId="8" xfId="0" applyNumberFormat="1" applyFont="1" applyFill="1" applyBorder="1" applyAlignment="1" applyProtection="1">
      <alignment horizontal="right" vertical="center"/>
      <protection locked="0"/>
    </xf>
    <xf numFmtId="49" fontId="5" fillId="5" borderId="9" xfId="0" applyNumberFormat="1" applyFont="1" applyFill="1" applyBorder="1" applyAlignment="1" applyProtection="1">
      <alignment horizontal="left" vertical="center"/>
      <protection locked="0"/>
    </xf>
    <xf numFmtId="165" fontId="12" fillId="3" borderId="10" xfId="0" applyNumberFormat="1" applyFont="1" applyFill="1" applyBorder="1" applyAlignment="1" applyProtection="1">
      <alignment horizontal="right" vertical="center"/>
      <protection locked="0"/>
    </xf>
    <xf numFmtId="165" fontId="12" fillId="3" borderId="11" xfId="0" applyNumberFormat="1" applyFont="1" applyFill="1" applyBorder="1" applyAlignment="1" applyProtection="1">
      <alignment horizontal="right" vertical="center"/>
      <protection locked="0"/>
    </xf>
    <xf numFmtId="49" fontId="5" fillId="5" borderId="12" xfId="0" applyNumberFormat="1" applyFont="1" applyFill="1" applyBorder="1" applyAlignment="1" applyProtection="1">
      <alignment vertical="center"/>
      <protection locked="0"/>
    </xf>
    <xf numFmtId="49" fontId="5" fillId="5" borderId="13" xfId="0" applyNumberFormat="1" applyFont="1" applyFill="1" applyBorder="1" applyAlignment="1" applyProtection="1">
      <alignment horizontal="left" vertical="center"/>
      <protection locked="0"/>
    </xf>
    <xf numFmtId="49" fontId="5" fillId="5" borderId="13" xfId="0" applyNumberFormat="1" applyFont="1" applyFill="1" applyBorder="1" applyAlignment="1" applyProtection="1">
      <alignment horizontal="right" vertical="center"/>
      <protection locked="0"/>
    </xf>
    <xf numFmtId="49" fontId="5" fillId="5" borderId="14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vertical="center"/>
      <protection locked="0"/>
    </xf>
    <xf numFmtId="49" fontId="5" fillId="5" borderId="16" xfId="0" applyNumberFormat="1" applyFont="1" applyFill="1" applyBorder="1" applyAlignment="1" applyProtection="1">
      <alignment vertical="center"/>
      <protection locked="0"/>
    </xf>
    <xf numFmtId="49" fontId="5" fillId="5" borderId="17" xfId="0" applyNumberFormat="1" applyFont="1" applyFill="1" applyBorder="1" applyAlignment="1" applyProtection="1">
      <alignment horizontal="left" vertical="center"/>
      <protection locked="0"/>
    </xf>
    <xf numFmtId="49" fontId="5" fillId="5" borderId="17" xfId="0" applyNumberFormat="1" applyFont="1" applyFill="1" applyBorder="1" applyAlignment="1" applyProtection="1">
      <alignment horizontal="right" vertical="center"/>
      <protection locked="0"/>
    </xf>
    <xf numFmtId="49" fontId="5" fillId="5" borderId="18" xfId="0" applyNumberFormat="1" applyFont="1" applyFill="1" applyBorder="1" applyAlignment="1" applyProtection="1">
      <alignment horizontal="left" vertical="center"/>
      <protection locked="0"/>
    </xf>
    <xf numFmtId="165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20" xfId="0" applyFont="1" applyBorder="1" applyProtection="1">
      <protection hidden="1"/>
    </xf>
    <xf numFmtId="0" fontId="14" fillId="0" borderId="20" xfId="0" applyFont="1" applyBorder="1" applyProtection="1">
      <protection hidden="1"/>
    </xf>
    <xf numFmtId="0" fontId="14" fillId="0" borderId="20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165" fontId="6" fillId="3" borderId="21" xfId="0" applyNumberFormat="1" applyFont="1" applyFill="1" applyBorder="1" applyAlignment="1" applyProtection="1">
      <alignment horizontal="right" vertical="center"/>
      <protection locked="0"/>
    </xf>
    <xf numFmtId="49" fontId="5" fillId="5" borderId="22" xfId="0" applyNumberFormat="1" applyFont="1" applyFill="1" applyBorder="1" applyAlignment="1" applyProtection="1">
      <alignment vertical="center"/>
      <protection locked="0"/>
    </xf>
    <xf numFmtId="167" fontId="12" fillId="3" borderId="10" xfId="0" applyNumberFormat="1" applyFont="1" applyFill="1" applyBorder="1" applyAlignment="1" applyProtection="1">
      <alignment horizontal="right" vertical="center"/>
      <protection locked="0"/>
    </xf>
    <xf numFmtId="49" fontId="4" fillId="5" borderId="23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5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6" xfId="0" applyNumberFormat="1" applyFont="1" applyFill="1" applyBorder="1" applyAlignment="1" applyProtection="1">
      <alignment vertical="center"/>
      <protection locked="0"/>
    </xf>
    <xf numFmtId="49" fontId="4" fillId="5" borderId="27" xfId="0" applyNumberFormat="1" applyFont="1" applyFill="1" applyBorder="1" applyAlignment="1" applyProtection="1">
      <alignment horizontal="left" vertical="center"/>
      <protection locked="0"/>
    </xf>
    <xf numFmtId="49" fontId="4" fillId="5" borderId="27" xfId="0" applyNumberFormat="1" applyFont="1" applyFill="1" applyBorder="1" applyAlignment="1" applyProtection="1">
      <alignment horizontal="right" vertical="center"/>
      <protection locked="0"/>
    </xf>
    <xf numFmtId="49" fontId="4" fillId="5" borderId="28" xfId="0" applyNumberFormat="1" applyFont="1" applyFill="1" applyBorder="1" applyAlignment="1" applyProtection="1">
      <alignment horizontal="left" vertical="center"/>
      <protection locked="0"/>
    </xf>
    <xf numFmtId="49" fontId="5" fillId="5" borderId="29" xfId="0" applyNumberFormat="1" applyFont="1" applyFill="1" applyBorder="1" applyAlignment="1" applyProtection="1">
      <alignment horizontal="left" vertical="center"/>
      <protection locked="0"/>
    </xf>
    <xf numFmtId="49" fontId="5" fillId="5" borderId="29" xfId="0" applyNumberFormat="1" applyFont="1" applyFill="1" applyBorder="1" applyAlignment="1" applyProtection="1">
      <alignment horizontal="right" vertical="center"/>
      <protection locked="0"/>
    </xf>
    <xf numFmtId="49" fontId="5" fillId="5" borderId="30" xfId="0" applyNumberFormat="1" applyFont="1" applyFill="1" applyBorder="1" applyAlignment="1" applyProtection="1">
      <alignment horizontal="left" vertical="center"/>
      <protection locked="0"/>
    </xf>
    <xf numFmtId="49" fontId="5" fillId="5" borderId="31" xfId="0" applyNumberFormat="1" applyFont="1" applyFill="1" applyBorder="1" applyAlignment="1" applyProtection="1">
      <alignment vertical="center"/>
      <protection locked="0"/>
    </xf>
    <xf numFmtId="49" fontId="5" fillId="5" borderId="32" xfId="0" applyNumberFormat="1" applyFont="1" applyFill="1" applyBorder="1" applyAlignment="1" applyProtection="1">
      <alignment vertical="center"/>
      <protection locked="0"/>
    </xf>
    <xf numFmtId="49" fontId="5" fillId="5" borderId="33" xfId="0" applyNumberFormat="1" applyFont="1" applyFill="1" applyBorder="1" applyAlignment="1" applyProtection="1">
      <alignment horizontal="left" vertical="center"/>
      <protection locked="0"/>
    </xf>
    <xf numFmtId="49" fontId="5" fillId="5" borderId="33" xfId="0" applyNumberFormat="1" applyFont="1" applyFill="1" applyBorder="1" applyAlignment="1" applyProtection="1">
      <alignment horizontal="right" vertical="center"/>
      <protection locked="0"/>
    </xf>
    <xf numFmtId="49" fontId="5" fillId="5" borderId="34" xfId="0" applyNumberFormat="1" applyFont="1" applyFill="1" applyBorder="1" applyAlignment="1" applyProtection="1">
      <alignment horizontal="left" vertical="center"/>
      <protection locked="0"/>
    </xf>
    <xf numFmtId="167" fontId="12" fillId="3" borderId="35" xfId="0" applyNumberFormat="1" applyFont="1" applyFill="1" applyBorder="1" applyAlignment="1" applyProtection="1">
      <alignment horizontal="right" vertical="center"/>
      <protection locked="0"/>
    </xf>
    <xf numFmtId="49" fontId="5" fillId="5" borderId="36" xfId="0" applyNumberFormat="1" applyFont="1" applyFill="1" applyBorder="1" applyAlignment="1" applyProtection="1">
      <alignment vertical="center"/>
      <protection locked="0"/>
    </xf>
    <xf numFmtId="166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5" fillId="5" borderId="38" xfId="0" applyNumberFormat="1" applyFont="1" applyFill="1" applyBorder="1" applyAlignment="1" applyProtection="1">
      <alignment vertical="center"/>
      <protection locked="0"/>
    </xf>
    <xf numFmtId="49" fontId="4" fillId="5" borderId="39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 wrapText="1"/>
      <protection locked="0"/>
    </xf>
    <xf numFmtId="0" fontId="17" fillId="5" borderId="40" xfId="0" applyFont="1" applyFill="1" applyBorder="1" applyAlignment="1" applyProtection="1">
      <alignment horizontal="centerContinuous" vertical="center"/>
      <protection locked="0"/>
    </xf>
    <xf numFmtId="49" fontId="4" fillId="5" borderId="31" xfId="0" applyNumberFormat="1" applyFont="1" applyFill="1" applyBorder="1" applyAlignment="1" applyProtection="1">
      <alignment horizontal="centerContinuous" vertical="center"/>
      <protection locked="0"/>
    </xf>
    <xf numFmtId="49" fontId="4" fillId="5" borderId="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42" xfId="0" applyNumberFormat="1" applyFont="1" applyFill="1" applyBorder="1" applyAlignment="1" applyProtection="1">
      <alignment vertical="center"/>
      <protection locked="0"/>
    </xf>
    <xf numFmtId="49" fontId="5" fillId="5" borderId="43" xfId="0" applyNumberFormat="1" applyFont="1" applyFill="1" applyBorder="1" applyAlignment="1" applyProtection="1">
      <alignment horizontal="left" vertical="center"/>
      <protection locked="0"/>
    </xf>
    <xf numFmtId="49" fontId="5" fillId="5" borderId="43" xfId="0" applyNumberFormat="1" applyFont="1" applyFill="1" applyBorder="1" applyAlignment="1" applyProtection="1">
      <alignment horizontal="right" vertical="center"/>
      <protection locked="0"/>
    </xf>
    <xf numFmtId="49" fontId="5" fillId="5" borderId="44" xfId="0" applyNumberFormat="1" applyFont="1" applyFill="1" applyBorder="1" applyAlignment="1" applyProtection="1">
      <alignment horizontal="left" vertical="center"/>
      <protection locked="0"/>
    </xf>
    <xf numFmtId="168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4" fillId="5" borderId="38" xfId="0" applyNumberFormat="1" applyFont="1" applyFill="1" applyBorder="1" applyAlignment="1" applyProtection="1">
      <alignment vertical="center"/>
      <protection locked="0"/>
    </xf>
    <xf numFmtId="166" fontId="12" fillId="3" borderId="10" xfId="0" applyNumberFormat="1" applyFont="1" applyFill="1" applyBorder="1" applyAlignment="1" applyProtection="1">
      <alignment horizontal="right" vertical="center"/>
      <protection locked="0"/>
    </xf>
    <xf numFmtId="49" fontId="5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Alignment="1" applyProtection="1">
      <alignment horizontal="right" vertical="center"/>
      <protection locked="0"/>
    </xf>
    <xf numFmtId="49" fontId="5" fillId="5" borderId="46" xfId="0" applyNumberFormat="1" applyFont="1" applyFill="1" applyBorder="1" applyAlignment="1" applyProtection="1">
      <alignment horizontal="left" vertical="center"/>
      <protection locked="0"/>
    </xf>
    <xf numFmtId="169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5" fillId="5" borderId="45" xfId="0" applyNumberFormat="1" applyFont="1" applyFill="1" applyBorder="1" applyAlignment="1" applyProtection="1">
      <alignment horizontal="left" vertical="center"/>
      <protection locked="0"/>
    </xf>
    <xf numFmtId="166" fontId="12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Protection="1">
      <protection hidden="1"/>
    </xf>
    <xf numFmtId="49" fontId="6" fillId="5" borderId="13" xfId="0" applyNumberFormat="1" applyFont="1" applyFill="1" applyBorder="1" applyAlignment="1" applyProtection="1">
      <alignment horizontal="left" vertical="center"/>
      <protection locked="0"/>
    </xf>
    <xf numFmtId="168" fontId="4" fillId="3" borderId="35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19" fillId="2" borderId="0" xfId="0" applyFont="1" applyFill="1" applyAlignment="1" applyProtection="1">
      <alignment horizontal="centerContinuous" vertical="top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1" fillId="2" borderId="47" xfId="0" applyFont="1" applyFill="1" applyBorder="1" applyAlignment="1" applyProtection="1">
      <alignment horizontal="right" vertical="center" wrapText="1"/>
      <protection hidden="1"/>
    </xf>
    <xf numFmtId="0" fontId="20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49" fontId="7" fillId="0" borderId="0" xfId="0" quotePrefix="1" applyNumberFormat="1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hidden="1"/>
    </xf>
    <xf numFmtId="164" fontId="5" fillId="4" borderId="0" xfId="0" applyNumberFormat="1" applyFont="1" applyFill="1" applyAlignment="1" applyProtection="1">
      <alignment vertical="center"/>
      <protection hidden="1"/>
    </xf>
    <xf numFmtId="168" fontId="5" fillId="4" borderId="0" xfId="0" applyNumberFormat="1" applyFont="1" applyFill="1" applyAlignment="1" applyProtection="1">
      <alignment vertical="center"/>
      <protection hidden="1"/>
    </xf>
    <xf numFmtId="0" fontId="13" fillId="0" borderId="20" xfId="0" applyFont="1" applyBorder="1"/>
    <xf numFmtId="0" fontId="14" fillId="0" borderId="20" xfId="0" applyFont="1" applyBorder="1"/>
    <xf numFmtId="0" fontId="14" fillId="0" borderId="20" xfId="0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168" fontId="4" fillId="3" borderId="48" xfId="0" applyNumberFormat="1" applyFont="1" applyFill="1" applyBorder="1" applyAlignment="1" applyProtection="1">
      <alignment horizontal="right" vertical="center"/>
      <protection locked="0"/>
    </xf>
    <xf numFmtId="168" fontId="12" fillId="3" borderId="45" xfId="0" applyNumberFormat="1" applyFont="1" applyFill="1" applyBorder="1" applyAlignment="1" applyProtection="1">
      <alignment horizontal="right" vertical="center"/>
      <protection locked="0"/>
    </xf>
    <xf numFmtId="167" fontId="12" fillId="3" borderId="48" xfId="0" applyNumberFormat="1" applyFont="1" applyFill="1" applyBorder="1" applyAlignment="1" applyProtection="1">
      <alignment horizontal="right" vertical="center"/>
      <protection locked="0"/>
    </xf>
    <xf numFmtId="166" fontId="12" fillId="3" borderId="45" xfId="0" applyNumberFormat="1" applyFont="1" applyFill="1" applyBorder="1" applyAlignment="1" applyProtection="1">
      <alignment horizontal="right" vertical="center"/>
      <protection locked="0"/>
    </xf>
    <xf numFmtId="165" fontId="6" fillId="3" borderId="49" xfId="0" applyNumberFormat="1" applyFont="1" applyFill="1" applyBorder="1" applyAlignment="1" applyProtection="1">
      <alignment horizontal="right" vertical="center"/>
      <protection locked="0"/>
    </xf>
    <xf numFmtId="165" fontId="12" fillId="3" borderId="50" xfId="0" applyNumberFormat="1" applyFont="1" applyFill="1" applyBorder="1" applyAlignment="1" applyProtection="1">
      <alignment horizontal="right" vertical="center"/>
      <protection locked="0"/>
    </xf>
    <xf numFmtId="166" fontId="12" fillId="3" borderId="11" xfId="0" applyNumberFormat="1" applyFont="1" applyFill="1" applyBorder="1" applyAlignment="1" applyProtection="1">
      <alignment horizontal="right" vertical="center"/>
      <protection locked="0"/>
    </xf>
    <xf numFmtId="169" fontId="12" fillId="3" borderId="45" xfId="0" applyNumberFormat="1" applyFont="1" applyFill="1" applyBorder="1" applyAlignment="1" applyProtection="1">
      <alignment horizontal="right" vertical="center"/>
      <protection locked="0"/>
    </xf>
    <xf numFmtId="167" fontId="12" fillId="3" borderId="11" xfId="0" applyNumberFormat="1" applyFont="1" applyFill="1" applyBorder="1" applyAlignment="1" applyProtection="1">
      <alignment horizontal="right" vertical="center"/>
      <protection locked="0"/>
    </xf>
    <xf numFmtId="166" fontId="12" fillId="3" borderId="50" xfId="0" applyNumberFormat="1" applyFont="1" applyFill="1" applyBorder="1" applyAlignment="1" applyProtection="1">
      <alignment horizontal="right" vertical="center"/>
      <protection locked="0"/>
    </xf>
    <xf numFmtId="49" fontId="5" fillId="5" borderId="51" xfId="0" applyNumberFormat="1" applyFont="1" applyFill="1" applyBorder="1" applyAlignment="1" applyProtection="1">
      <alignment horizontal="left" vertical="center"/>
      <protection locked="0"/>
    </xf>
    <xf numFmtId="49" fontId="5" fillId="5" borderId="51" xfId="0" applyNumberFormat="1" applyFont="1" applyFill="1" applyBorder="1" applyAlignment="1" applyProtection="1">
      <alignment horizontal="right" vertical="center"/>
      <protection locked="0"/>
    </xf>
    <xf numFmtId="49" fontId="5" fillId="5" borderId="52" xfId="0" applyNumberFormat="1" applyFont="1" applyFill="1" applyBorder="1" applyAlignment="1" applyProtection="1">
      <alignment horizontal="left" vertical="center"/>
      <protection locked="0"/>
    </xf>
    <xf numFmtId="49" fontId="5" fillId="5" borderId="55" xfId="0" applyNumberFormat="1" applyFont="1" applyFill="1" applyBorder="1" applyAlignment="1" applyProtection="1">
      <alignment horizontal="left" vertical="center"/>
      <protection locked="0"/>
    </xf>
    <xf numFmtId="49" fontId="5" fillId="5" borderId="55" xfId="0" applyNumberFormat="1" applyFont="1" applyFill="1" applyBorder="1" applyAlignment="1" applyProtection="1">
      <alignment horizontal="right" vertical="center"/>
      <protection locked="0"/>
    </xf>
    <xf numFmtId="49" fontId="5" fillId="5" borderId="56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hidden="1"/>
    </xf>
    <xf numFmtId="0" fontId="5" fillId="4" borderId="0" xfId="0" applyFont="1" applyFill="1" applyAlignment="1" applyProtection="1">
      <alignment vertical="center"/>
      <protection locked="0"/>
    </xf>
    <xf numFmtId="49" fontId="4" fillId="5" borderId="16" xfId="0" applyNumberFormat="1" applyFont="1" applyFill="1" applyBorder="1" applyAlignment="1" applyProtection="1">
      <alignment vertical="center"/>
      <protection locked="0"/>
    </xf>
    <xf numFmtId="49" fontId="4" fillId="5" borderId="62" xfId="0" applyNumberFormat="1" applyFont="1" applyFill="1" applyBorder="1" applyAlignment="1" applyProtection="1">
      <alignment horizontal="left" vertical="center"/>
      <protection locked="0"/>
    </xf>
    <xf numFmtId="49" fontId="4" fillId="5" borderId="62" xfId="0" applyNumberFormat="1" applyFont="1" applyFill="1" applyBorder="1" applyAlignment="1" applyProtection="1">
      <alignment horizontal="right" vertical="center"/>
      <protection locked="0"/>
    </xf>
    <xf numFmtId="49" fontId="4" fillId="5" borderId="63" xfId="0" applyNumberFormat="1" applyFont="1" applyFill="1" applyBorder="1" applyAlignment="1" applyProtection="1">
      <alignment horizontal="left" vertical="center"/>
      <protection locked="0"/>
    </xf>
    <xf numFmtId="49" fontId="4" fillId="5" borderId="39" xfId="0" applyNumberFormat="1" applyFont="1" applyFill="1" applyBorder="1" applyAlignment="1">
      <alignment horizontal="centerContinuous" vertical="center"/>
    </xf>
    <xf numFmtId="49" fontId="4" fillId="5" borderId="40" xfId="0" applyNumberFormat="1" applyFont="1" applyFill="1" applyBorder="1" applyAlignment="1">
      <alignment horizontal="centerContinuous" vertical="center"/>
    </xf>
    <xf numFmtId="49" fontId="4" fillId="5" borderId="66" xfId="0" applyNumberFormat="1" applyFont="1" applyFill="1" applyBorder="1" applyAlignment="1">
      <alignment horizontal="centerContinuous" vertical="center"/>
    </xf>
    <xf numFmtId="49" fontId="4" fillId="5" borderId="41" xfId="0" applyNumberFormat="1" applyFont="1" applyFill="1" applyBorder="1" applyAlignment="1">
      <alignment horizontal="centerContinuous" vertical="center"/>
    </xf>
    <xf numFmtId="165" fontId="4" fillId="3" borderId="64" xfId="0" applyNumberFormat="1" applyFont="1" applyFill="1" applyBorder="1" applyAlignment="1" applyProtection="1">
      <alignment horizontal="right" vertical="center"/>
      <protection locked="0"/>
    </xf>
    <xf numFmtId="165" fontId="4" fillId="3" borderId="71" xfId="0" applyNumberFormat="1" applyFont="1" applyFill="1" applyBorder="1" applyAlignment="1" applyProtection="1">
      <alignment horizontal="right" vertical="center"/>
      <protection locked="0"/>
    </xf>
    <xf numFmtId="49" fontId="4" fillId="5" borderId="23" xfId="0" applyNumberFormat="1" applyFont="1" applyFill="1" applyBorder="1" applyAlignment="1">
      <alignment horizontal="centerContinuous" vertical="center"/>
    </xf>
    <xf numFmtId="49" fontId="4" fillId="5" borderId="24" xfId="0" applyNumberFormat="1" applyFont="1" applyFill="1" applyBorder="1" applyAlignment="1">
      <alignment horizontal="centerContinuous" vertical="center"/>
    </xf>
    <xf numFmtId="49" fontId="4" fillId="5" borderId="72" xfId="0" applyNumberFormat="1" applyFont="1" applyFill="1" applyBorder="1" applyAlignment="1">
      <alignment horizontal="centerContinuous" vertical="center"/>
    </xf>
    <xf numFmtId="49" fontId="4" fillId="5" borderId="25" xfId="0" applyNumberFormat="1" applyFont="1" applyFill="1" applyBorder="1" applyAlignment="1">
      <alignment horizontal="centerContinuous" vertical="center"/>
    </xf>
    <xf numFmtId="49" fontId="4" fillId="5" borderId="32" xfId="0" applyNumberFormat="1" applyFont="1" applyFill="1" applyBorder="1" applyAlignment="1" applyProtection="1">
      <alignment vertical="center"/>
      <protection locked="0"/>
    </xf>
    <xf numFmtId="49" fontId="4" fillId="5" borderId="59" xfId="0" applyNumberFormat="1" applyFont="1" applyFill="1" applyBorder="1" applyAlignment="1" applyProtection="1">
      <alignment vertical="center"/>
      <protection locked="0"/>
    </xf>
    <xf numFmtId="10" fontId="5" fillId="4" borderId="0" xfId="0" applyNumberFormat="1" applyFont="1" applyFill="1" applyAlignment="1" applyProtection="1">
      <alignment vertical="center"/>
      <protection hidden="1"/>
    </xf>
    <xf numFmtId="165" fontId="12" fillId="3" borderId="73" xfId="0" applyNumberFormat="1" applyFont="1" applyFill="1" applyBorder="1" applyAlignment="1" applyProtection="1">
      <alignment horizontal="right" vertical="center"/>
      <protection locked="0"/>
    </xf>
    <xf numFmtId="165" fontId="12" fillId="3" borderId="74" xfId="0" applyNumberFormat="1" applyFont="1" applyFill="1" applyBorder="1" applyAlignment="1" applyProtection="1">
      <alignment horizontal="right" vertical="center"/>
      <protection locked="0"/>
    </xf>
    <xf numFmtId="165" fontId="12" fillId="3" borderId="75" xfId="0" applyNumberFormat="1" applyFont="1" applyFill="1" applyBorder="1" applyAlignment="1" applyProtection="1">
      <alignment horizontal="right" vertical="center"/>
      <protection locked="0"/>
    </xf>
    <xf numFmtId="165" fontId="12" fillId="3" borderId="76" xfId="0" applyNumberFormat="1" applyFont="1" applyFill="1" applyBorder="1" applyAlignment="1" applyProtection="1">
      <alignment horizontal="right" vertical="center"/>
      <protection locked="0"/>
    </xf>
    <xf numFmtId="165" fontId="12" fillId="3" borderId="77" xfId="0" applyNumberFormat="1" applyFont="1" applyFill="1" applyBorder="1" applyAlignment="1" applyProtection="1">
      <alignment horizontal="right" vertical="center"/>
      <protection locked="0"/>
    </xf>
    <xf numFmtId="165" fontId="12" fillId="3" borderId="78" xfId="0" applyNumberFormat="1" applyFont="1" applyFill="1" applyBorder="1" applyAlignment="1" applyProtection="1">
      <alignment horizontal="right" vertical="center"/>
      <protection locked="0"/>
    </xf>
    <xf numFmtId="164" fontId="12" fillId="3" borderId="11" xfId="0" applyNumberFormat="1" applyFont="1" applyFill="1" applyBorder="1" applyAlignment="1" applyProtection="1">
      <alignment horizontal="right" vertical="center"/>
      <protection locked="0"/>
    </xf>
    <xf numFmtId="164" fontId="12" fillId="3" borderId="79" xfId="0" applyNumberFormat="1" applyFont="1" applyFill="1" applyBorder="1" applyAlignment="1" applyProtection="1">
      <alignment horizontal="right" vertical="center"/>
      <protection locked="0"/>
    </xf>
    <xf numFmtId="164" fontId="5" fillId="3" borderId="45" xfId="0" applyNumberFormat="1" applyFont="1" applyFill="1" applyBorder="1" applyAlignment="1" applyProtection="1">
      <alignment horizontal="right" vertical="center"/>
      <protection locked="0"/>
    </xf>
    <xf numFmtId="164" fontId="12" fillId="3" borderId="5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Continuous" vertical="center"/>
      <protection locked="0"/>
    </xf>
    <xf numFmtId="49" fontId="4" fillId="0" borderId="0" xfId="0" applyNumberFormat="1" applyFont="1" applyAlignment="1" applyProtection="1">
      <alignment horizontal="centerContinuous" vertical="center" wrapText="1"/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68" fontId="4" fillId="0" borderId="0" xfId="0" applyNumberFormat="1" applyFont="1" applyAlignment="1" applyProtection="1">
      <alignment horizontal="right" vertical="center"/>
      <protection locked="0"/>
    </xf>
    <xf numFmtId="168" fontId="12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67" fontId="12" fillId="0" borderId="0" xfId="0" applyNumberFormat="1" applyFont="1" applyAlignment="1" applyProtection="1">
      <alignment horizontal="right" vertical="center"/>
      <protection locked="0"/>
    </xf>
    <xf numFmtId="166" fontId="12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3" fontId="5" fillId="0" borderId="0" xfId="0" applyNumberFormat="1" applyFont="1" applyAlignment="1">
      <alignment horizontal="right"/>
    </xf>
    <xf numFmtId="2" fontId="5" fillId="4" borderId="0" xfId="0" applyNumberFormat="1" applyFont="1" applyFill="1" applyAlignment="1" applyProtection="1">
      <alignment vertical="center"/>
      <protection hidden="1"/>
    </xf>
    <xf numFmtId="0" fontId="17" fillId="5" borderId="66" xfId="0" applyFont="1" applyFill="1" applyBorder="1" applyAlignment="1" applyProtection="1">
      <alignment horizontal="centerContinuous" vertical="center"/>
      <protection locked="0"/>
    </xf>
    <xf numFmtId="49" fontId="4" fillId="5" borderId="72" xfId="0" applyNumberFormat="1" applyFont="1" applyFill="1" applyBorder="1" applyAlignment="1" applyProtection="1">
      <alignment horizontal="centerContinuous" vertical="center"/>
      <protection locked="0"/>
    </xf>
    <xf numFmtId="49" fontId="6" fillId="5" borderId="72" xfId="0" applyNumberFormat="1" applyFont="1" applyFill="1" applyBorder="1" applyAlignment="1" applyProtection="1">
      <alignment horizontal="centerContinuous" vertical="center"/>
      <protection locked="0"/>
    </xf>
    <xf numFmtId="49" fontId="4" fillId="5" borderId="66" xfId="0" applyNumberFormat="1" applyFont="1" applyFill="1" applyBorder="1" applyAlignment="1" applyProtection="1">
      <alignment horizontal="centerContinuous" vertical="center"/>
      <protection locked="0"/>
    </xf>
    <xf numFmtId="0" fontId="22" fillId="4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top"/>
      <protection hidden="1"/>
    </xf>
    <xf numFmtId="167" fontId="4" fillId="3" borderId="48" xfId="0" applyNumberFormat="1" applyFont="1" applyFill="1" applyBorder="1" applyAlignment="1" applyProtection="1">
      <alignment horizontal="right" vertical="center"/>
      <protection locked="0"/>
    </xf>
    <xf numFmtId="167" fontId="12" fillId="3" borderId="45" xfId="0" applyNumberFormat="1" applyFon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hidden="1"/>
    </xf>
    <xf numFmtId="49" fontId="24" fillId="0" borderId="0" xfId="0" applyNumberFormat="1" applyFont="1" applyAlignment="1" applyProtection="1">
      <alignment horizontal="right" vertical="center"/>
      <protection locked="0"/>
    </xf>
    <xf numFmtId="0" fontId="24" fillId="4" borderId="0" xfId="0" applyFont="1" applyFill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70" fontId="23" fillId="0" borderId="0" xfId="0" applyNumberFormat="1" applyFont="1" applyAlignment="1">
      <alignment horizontal="center"/>
    </xf>
    <xf numFmtId="171" fontId="23" fillId="0" borderId="0" xfId="0" applyNumberFormat="1" applyFont="1"/>
    <xf numFmtId="0" fontId="25" fillId="0" borderId="0" xfId="0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Continuous" vertical="center"/>
      <protection locked="0"/>
    </xf>
    <xf numFmtId="49" fontId="24" fillId="0" borderId="0" xfId="0" applyNumberFormat="1" applyFont="1" applyAlignment="1" applyProtection="1">
      <alignment horizontal="centerContinuous" vertical="center" wrapText="1"/>
      <protection locked="0"/>
    </xf>
    <xf numFmtId="0" fontId="25" fillId="0" borderId="0" xfId="0" applyFont="1" applyAlignment="1" applyProtection="1">
      <alignment horizontal="centerContinuous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168" fontId="24" fillId="0" borderId="0" xfId="0" applyNumberFormat="1" applyFont="1" applyAlignment="1" applyProtection="1">
      <alignment horizontal="right" vertical="center"/>
      <protection locked="0"/>
    </xf>
    <xf numFmtId="168" fontId="23" fillId="0" borderId="0" xfId="0" applyNumberFormat="1" applyFont="1" applyAlignment="1" applyProtection="1">
      <alignment horizontal="right" vertical="center"/>
      <protection locked="0"/>
    </xf>
    <xf numFmtId="170" fontId="24" fillId="0" borderId="0" xfId="0" applyNumberFormat="1" applyFont="1" applyAlignment="1" applyProtection="1">
      <alignment horizontal="centerContinuous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167" fontId="23" fillId="0" borderId="0" xfId="0" applyNumberFormat="1" applyFont="1" applyAlignment="1" applyProtection="1">
      <alignment horizontal="right" vertical="center"/>
      <protection locked="0"/>
    </xf>
    <xf numFmtId="166" fontId="23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17" fillId="5" borderId="4" xfId="0" applyFont="1" applyFill="1" applyBorder="1" applyAlignment="1" applyProtection="1">
      <alignment horizontal="center" vertical="top"/>
      <protection locked="0"/>
    </xf>
    <xf numFmtId="0" fontId="17" fillId="5" borderId="5" xfId="0" applyFont="1" applyFill="1" applyBorder="1" applyAlignment="1" applyProtection="1">
      <alignment horizontal="center" vertical="top"/>
      <protection locked="0"/>
    </xf>
    <xf numFmtId="165" fontId="5" fillId="3" borderId="57" xfId="0" applyNumberFormat="1" applyFont="1" applyFill="1" applyBorder="1" applyAlignment="1" applyProtection="1">
      <alignment horizontal="right" vertical="center"/>
      <protection locked="0"/>
    </xf>
    <xf numFmtId="165" fontId="5" fillId="3" borderId="58" xfId="0" applyNumberFormat="1" applyFont="1" applyFill="1" applyBorder="1" applyAlignment="1" applyProtection="1">
      <alignment horizontal="right" vertical="center"/>
      <protection locked="0"/>
    </xf>
    <xf numFmtId="165" fontId="5" fillId="3" borderId="15" xfId="0" applyNumberFormat="1" applyFont="1" applyFill="1" applyBorder="1" applyAlignment="1" applyProtection="1">
      <alignment horizontal="right" vertical="center"/>
      <protection locked="0"/>
    </xf>
    <xf numFmtId="165" fontId="5" fillId="3" borderId="79" xfId="0" applyNumberFormat="1" applyFont="1" applyFill="1" applyBorder="1" applyAlignment="1" applyProtection="1">
      <alignment horizontal="right" vertical="center"/>
      <protection locked="0"/>
    </xf>
    <xf numFmtId="165" fontId="5" fillId="3" borderId="61" xfId="0" applyNumberFormat="1" applyFont="1" applyFill="1" applyBorder="1" applyAlignment="1" applyProtection="1">
      <alignment horizontal="right" vertical="center"/>
      <protection locked="0"/>
    </xf>
    <xf numFmtId="165" fontId="5" fillId="3" borderId="80" xfId="0" applyNumberFormat="1" applyFont="1" applyFill="1" applyBorder="1" applyAlignment="1" applyProtection="1">
      <alignment horizontal="right" vertical="center"/>
      <protection locked="0"/>
    </xf>
    <xf numFmtId="165" fontId="5" fillId="3" borderId="67" xfId="0" applyNumberFormat="1" applyFont="1" applyFill="1" applyBorder="1" applyAlignment="1" applyProtection="1">
      <alignment horizontal="right" vertical="center"/>
      <protection locked="0"/>
    </xf>
    <xf numFmtId="165" fontId="5" fillId="3" borderId="6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11" fillId="5" borderId="6" xfId="0" applyFont="1" applyFill="1" applyBorder="1" applyAlignment="1" applyProtection="1">
      <alignment horizontal="center" vertical="top"/>
      <protection locked="0"/>
    </xf>
    <xf numFmtId="165" fontId="6" fillId="3" borderId="70" xfId="0" applyNumberFormat="1" applyFont="1" applyFill="1" applyBorder="1" applyAlignment="1" applyProtection="1">
      <alignment horizontal="right" vertical="center"/>
      <protection locked="0"/>
    </xf>
    <xf numFmtId="165" fontId="12" fillId="3" borderId="101" xfId="0" applyNumberFormat="1" applyFont="1" applyFill="1" applyBorder="1" applyAlignment="1" applyProtection="1">
      <alignment horizontal="right" vertical="center"/>
      <protection locked="0"/>
    </xf>
    <xf numFmtId="165" fontId="12" fillId="3" borderId="102" xfId="0" applyNumberFormat="1" applyFont="1" applyFill="1" applyBorder="1" applyAlignment="1" applyProtection="1">
      <alignment horizontal="right" vertical="center"/>
      <protection locked="0"/>
    </xf>
    <xf numFmtId="166" fontId="12" fillId="3" borderId="101" xfId="0" applyNumberFormat="1" applyFont="1" applyFill="1" applyBorder="1" applyAlignment="1" applyProtection="1">
      <alignment horizontal="right" vertical="center"/>
      <protection locked="0"/>
    </xf>
    <xf numFmtId="166" fontId="12" fillId="3" borderId="103" xfId="0" applyNumberFormat="1" applyFont="1" applyFill="1" applyBorder="1" applyAlignment="1" applyProtection="1">
      <alignment horizontal="right" vertical="center"/>
      <protection locked="0"/>
    </xf>
    <xf numFmtId="169" fontId="12" fillId="3" borderId="103" xfId="0" applyNumberFormat="1" applyFont="1" applyFill="1" applyBorder="1" applyAlignment="1" applyProtection="1">
      <alignment horizontal="right" vertical="center"/>
      <protection locked="0"/>
    </xf>
    <xf numFmtId="167" fontId="12" fillId="3" borderId="104" xfId="0" applyNumberFormat="1" applyFont="1" applyFill="1" applyBorder="1" applyAlignment="1" applyProtection="1">
      <alignment horizontal="right" vertical="center"/>
      <protection locked="0"/>
    </xf>
    <xf numFmtId="166" fontId="12" fillId="3" borderId="102" xfId="0" applyNumberFormat="1" applyFont="1" applyFill="1" applyBorder="1" applyAlignment="1" applyProtection="1">
      <alignment horizontal="right" vertical="center"/>
      <protection locked="0"/>
    </xf>
    <xf numFmtId="167" fontId="12" fillId="3" borderId="101" xfId="0" applyNumberFormat="1" applyFont="1" applyFill="1" applyBorder="1" applyAlignment="1" applyProtection="1">
      <alignment horizontal="right" vertical="center"/>
      <protection locked="0"/>
    </xf>
    <xf numFmtId="0" fontId="11" fillId="5" borderId="106" xfId="0" applyFont="1" applyFill="1" applyBorder="1" applyAlignment="1" applyProtection="1">
      <alignment horizontal="center" vertical="top"/>
      <protection locked="0"/>
    </xf>
    <xf numFmtId="164" fontId="12" fillId="3" borderId="107" xfId="0" applyNumberFormat="1" applyFont="1" applyFill="1" applyBorder="1" applyAlignment="1" applyProtection="1">
      <alignment horizontal="right" vertical="center"/>
      <protection locked="0"/>
    </xf>
    <xf numFmtId="164" fontId="12" fillId="3" borderId="108" xfId="0" applyNumberFormat="1" applyFont="1" applyFill="1" applyBorder="1" applyAlignment="1" applyProtection="1">
      <alignment horizontal="right" vertical="center"/>
      <protection locked="0"/>
    </xf>
    <xf numFmtId="164" fontId="12" fillId="3" borderId="109" xfId="0" applyNumberFormat="1" applyFont="1" applyFill="1" applyBorder="1" applyAlignment="1" applyProtection="1">
      <alignment horizontal="right" vertical="center"/>
      <protection locked="0"/>
    </xf>
    <xf numFmtId="164" fontId="5" fillId="3" borderId="110" xfId="0" applyNumberFormat="1" applyFont="1" applyFill="1" applyBorder="1" applyAlignment="1" applyProtection="1">
      <alignment horizontal="right" vertical="center"/>
      <protection locked="0"/>
    </xf>
    <xf numFmtId="164" fontId="12" fillId="3" borderId="10" xfId="0" applyNumberFormat="1" applyFont="1" applyFill="1" applyBorder="1" applyAlignment="1" applyProtection="1">
      <alignment horizontal="right" vertical="center"/>
      <protection locked="0"/>
    </xf>
    <xf numFmtId="164" fontId="12" fillId="3" borderId="53" xfId="0" applyNumberFormat="1" applyFont="1" applyFill="1" applyBorder="1" applyAlignment="1" applyProtection="1">
      <alignment horizontal="right" vertical="center"/>
      <protection locked="0"/>
    </xf>
    <xf numFmtId="164" fontId="12" fillId="3" borderId="15" xfId="0" applyNumberFormat="1" applyFont="1" applyFill="1" applyBorder="1" applyAlignment="1" applyProtection="1">
      <alignment horizontal="right" vertical="center"/>
      <protection locked="0"/>
    </xf>
    <xf numFmtId="164" fontId="5" fillId="3" borderId="37" xfId="0" applyNumberFormat="1" applyFont="1" applyFill="1" applyBorder="1" applyAlignment="1" applyProtection="1">
      <alignment horizontal="right" vertical="center"/>
      <protection locked="0"/>
    </xf>
    <xf numFmtId="165" fontId="6" fillId="3" borderId="112" xfId="0" applyNumberFormat="1" applyFont="1" applyFill="1" applyBorder="1" applyAlignment="1" applyProtection="1">
      <alignment horizontal="right" vertical="center"/>
      <protection locked="0"/>
    </xf>
    <xf numFmtId="165" fontId="12" fillId="3" borderId="107" xfId="0" applyNumberFormat="1" applyFont="1" applyFill="1" applyBorder="1" applyAlignment="1" applyProtection="1">
      <alignment horizontal="right" vertical="center"/>
      <protection locked="0"/>
    </xf>
    <xf numFmtId="165" fontId="12" fillId="3" borderId="113" xfId="0" applyNumberFormat="1" applyFont="1" applyFill="1" applyBorder="1" applyAlignment="1" applyProtection="1">
      <alignment horizontal="right" vertical="center"/>
      <protection locked="0"/>
    </xf>
    <xf numFmtId="166" fontId="12" fillId="3" borderId="107" xfId="0" applyNumberFormat="1" applyFont="1" applyFill="1" applyBorder="1" applyAlignment="1" applyProtection="1">
      <alignment horizontal="right" vertical="center"/>
      <protection locked="0"/>
    </xf>
    <xf numFmtId="166" fontId="12" fillId="3" borderId="110" xfId="0" applyNumberFormat="1" applyFont="1" applyFill="1" applyBorder="1" applyAlignment="1" applyProtection="1">
      <alignment horizontal="right" vertical="center"/>
      <protection locked="0"/>
    </xf>
    <xf numFmtId="169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12" fillId="3" borderId="107" xfId="0" applyNumberFormat="1" applyFont="1" applyFill="1" applyBorder="1" applyAlignment="1" applyProtection="1">
      <alignment horizontal="right" vertical="center"/>
      <protection locked="0"/>
    </xf>
    <xf numFmtId="166" fontId="12" fillId="3" borderId="113" xfId="0" applyNumberFormat="1" applyFont="1" applyFill="1" applyBorder="1" applyAlignment="1" applyProtection="1">
      <alignment horizontal="right" vertical="center"/>
      <protection locked="0"/>
    </xf>
    <xf numFmtId="49" fontId="4" fillId="5" borderId="114" xfId="0" applyNumberFormat="1" applyFont="1" applyFill="1" applyBorder="1" applyAlignment="1" applyProtection="1">
      <alignment horizontal="centerContinuous" vertical="center"/>
      <protection locked="0"/>
    </xf>
    <xf numFmtId="49" fontId="6" fillId="5" borderId="111" xfId="0" applyNumberFormat="1" applyFont="1" applyFill="1" applyBorder="1" applyAlignment="1" applyProtection="1">
      <alignment horizontal="centerContinuous" vertical="center"/>
      <protection locked="0"/>
    </xf>
    <xf numFmtId="167" fontId="4" fillId="3" borderId="115" xfId="0" applyNumberFormat="1" applyFont="1" applyFill="1" applyBorder="1" applyAlignment="1" applyProtection="1">
      <alignment horizontal="right" vertical="center"/>
      <protection locked="0"/>
    </xf>
    <xf numFmtId="167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4" fillId="3" borderId="35" xfId="0" applyNumberFormat="1" applyFont="1" applyFill="1" applyBorder="1" applyAlignment="1" applyProtection="1">
      <alignment horizontal="right" vertical="center"/>
      <protection locked="0"/>
    </xf>
    <xf numFmtId="167" fontId="12" fillId="3" borderId="37" xfId="0" applyNumberFormat="1" applyFont="1" applyFill="1" applyBorder="1" applyAlignment="1" applyProtection="1">
      <alignment horizontal="right" vertical="center"/>
      <protection locked="0"/>
    </xf>
    <xf numFmtId="0" fontId="17" fillId="5" borderId="41" xfId="0" applyFont="1" applyFill="1" applyBorder="1" applyAlignment="1" applyProtection="1">
      <alignment horizontal="centerContinuous" vertical="center"/>
      <protection locked="0"/>
    </xf>
    <xf numFmtId="49" fontId="4" fillId="5" borderId="25" xfId="0" applyNumberFormat="1" applyFont="1" applyFill="1" applyBorder="1" applyAlignment="1" applyProtection="1">
      <alignment horizontal="centerContinuous" vertical="center"/>
      <protection locked="0"/>
    </xf>
    <xf numFmtId="168" fontId="4" fillId="3" borderId="115" xfId="0" applyNumberFormat="1" applyFont="1" applyFill="1" applyBorder="1" applyAlignment="1" applyProtection="1">
      <alignment horizontal="right" vertical="center"/>
      <protection locked="0"/>
    </xf>
    <xf numFmtId="168" fontId="12" fillId="3" borderId="110" xfId="0" applyNumberFormat="1" applyFont="1" applyFill="1" applyBorder="1" applyAlignment="1" applyProtection="1">
      <alignment horizontal="right" vertical="center"/>
      <protection locked="0"/>
    </xf>
    <xf numFmtId="167" fontId="12" fillId="3" borderId="115" xfId="0" applyNumberFormat="1" applyFont="1" applyFill="1" applyBorder="1" applyAlignment="1" applyProtection="1">
      <alignment horizontal="right" vertical="center"/>
      <protection locked="0"/>
    </xf>
    <xf numFmtId="0" fontId="17" fillId="5" borderId="114" xfId="0" applyFont="1" applyFill="1" applyBorder="1" applyAlignment="1" applyProtection="1">
      <alignment horizontal="centerContinuous" vertical="center"/>
      <protection locked="0"/>
    </xf>
    <xf numFmtId="49" fontId="4" fillId="5" borderId="111" xfId="0" applyNumberFormat="1" applyFont="1" applyFill="1" applyBorder="1" applyAlignment="1" applyProtection="1">
      <alignment horizontal="centerContinuous" vertical="center"/>
      <protection locked="0"/>
    </xf>
    <xf numFmtId="165" fontId="5" fillId="3" borderId="10" xfId="0" applyNumberFormat="1" applyFont="1" applyFill="1" applyBorder="1" applyAlignment="1" applyProtection="1">
      <alignment horizontal="right" vertical="center"/>
      <protection locked="0"/>
    </xf>
    <xf numFmtId="165" fontId="5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3" borderId="19" xfId="0" applyNumberFormat="1" applyFont="1" applyFill="1" applyBorder="1" applyAlignment="1" applyProtection="1">
      <alignment horizontal="right" vertical="center"/>
      <protection locked="0"/>
    </xf>
    <xf numFmtId="165" fontId="5" fillId="3" borderId="50" xfId="0" applyNumberFormat="1" applyFont="1" applyFill="1" applyBorder="1" applyAlignment="1" applyProtection="1">
      <alignment horizontal="right" vertical="center"/>
      <protection locked="0"/>
    </xf>
    <xf numFmtId="49" fontId="5" fillId="5" borderId="55" xfId="0" applyNumberFormat="1" applyFont="1" applyFill="1" applyBorder="1" applyAlignment="1" applyProtection="1">
      <alignment vertical="center"/>
      <protection locked="0"/>
    </xf>
    <xf numFmtId="49" fontId="5" fillId="5" borderId="56" xfId="0" applyNumberFormat="1" applyFont="1" applyFill="1" applyBorder="1" applyAlignment="1" applyProtection="1">
      <alignment vertical="center"/>
      <protection locked="0"/>
    </xf>
    <xf numFmtId="49" fontId="4" fillId="5" borderId="60" xfId="0" applyNumberFormat="1" applyFont="1" applyFill="1" applyBorder="1" applyAlignment="1" applyProtection="1">
      <alignment vertical="center"/>
      <protection locked="0"/>
    </xf>
    <xf numFmtId="49" fontId="4" fillId="5" borderId="55" xfId="0" applyNumberFormat="1" applyFont="1" applyFill="1" applyBorder="1" applyAlignment="1" applyProtection="1">
      <alignment horizontal="left" vertical="center"/>
      <protection locked="0"/>
    </xf>
    <xf numFmtId="49" fontId="4" fillId="5" borderId="55" xfId="0" applyNumberFormat="1" applyFont="1" applyFill="1" applyBorder="1" applyAlignment="1" applyProtection="1">
      <alignment horizontal="right" vertical="center"/>
      <protection locked="0"/>
    </xf>
    <xf numFmtId="49" fontId="4" fillId="5" borderId="56" xfId="0" applyNumberFormat="1" applyFont="1" applyFill="1" applyBorder="1" applyAlignment="1" applyProtection="1">
      <alignment horizontal="left" vertical="center"/>
      <protection locked="0"/>
    </xf>
    <xf numFmtId="165" fontId="4" fillId="3" borderId="57" xfId="0" applyNumberFormat="1" applyFont="1" applyFill="1" applyBorder="1" applyAlignment="1" applyProtection="1">
      <alignment horizontal="right" vertical="center"/>
      <protection locked="0"/>
    </xf>
    <xf numFmtId="165" fontId="4" fillId="3" borderId="58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top" wrapText="1"/>
    </xf>
    <xf numFmtId="0" fontId="17" fillId="5" borderId="106" xfId="0" applyFont="1" applyFill="1" applyBorder="1" applyAlignment="1" applyProtection="1">
      <alignment horizontal="center" vertical="top"/>
      <protection locked="0"/>
    </xf>
    <xf numFmtId="165" fontId="4" fillId="3" borderId="119" xfId="0" applyNumberFormat="1" applyFont="1" applyFill="1" applyBorder="1" applyAlignment="1" applyProtection="1">
      <alignment horizontal="right" vertical="center"/>
      <protection locked="0"/>
    </xf>
    <xf numFmtId="165" fontId="5" fillId="3" borderId="120" xfId="0" applyNumberFormat="1" applyFont="1" applyFill="1" applyBorder="1" applyAlignment="1" applyProtection="1">
      <alignment horizontal="right" vertical="center"/>
      <protection locked="0"/>
    </xf>
    <xf numFmtId="165" fontId="5" fillId="3" borderId="107" xfId="0" applyNumberFormat="1" applyFont="1" applyFill="1" applyBorder="1" applyAlignment="1" applyProtection="1">
      <alignment horizontal="right" vertical="center"/>
      <protection locked="0"/>
    </xf>
    <xf numFmtId="165" fontId="5" fillId="3" borderId="109" xfId="0" applyNumberFormat="1" applyFont="1" applyFill="1" applyBorder="1" applyAlignment="1" applyProtection="1">
      <alignment horizontal="right" vertical="center"/>
      <protection locked="0"/>
    </xf>
    <xf numFmtId="165" fontId="5" fillId="3" borderId="121" xfId="0" applyNumberFormat="1" applyFont="1" applyFill="1" applyBorder="1" applyAlignment="1" applyProtection="1">
      <alignment horizontal="right" vertical="center"/>
      <protection locked="0"/>
    </xf>
    <xf numFmtId="165" fontId="5" fillId="3" borderId="113" xfId="0" applyNumberFormat="1" applyFont="1" applyFill="1" applyBorder="1" applyAlignment="1" applyProtection="1">
      <alignment horizontal="right" vertical="center"/>
      <protection locked="0"/>
    </xf>
    <xf numFmtId="165" fontId="5" fillId="3" borderId="2" xfId="0" applyNumberFormat="1" applyFont="1" applyFill="1" applyBorder="1" applyAlignment="1" applyProtection="1">
      <alignment horizontal="right" vertical="center"/>
      <protection locked="0"/>
    </xf>
    <xf numFmtId="165" fontId="4" fillId="3" borderId="120" xfId="0" applyNumberFormat="1" applyFont="1" applyFill="1" applyBorder="1" applyAlignment="1" applyProtection="1">
      <alignment horizontal="right" vertical="center"/>
      <protection locked="0"/>
    </xf>
    <xf numFmtId="165" fontId="5" fillId="3" borderId="122" xfId="0" applyNumberFormat="1" applyFont="1" applyFill="1" applyBorder="1" applyAlignment="1" applyProtection="1">
      <alignment horizontal="right" vertical="center"/>
      <protection locked="0"/>
    </xf>
    <xf numFmtId="49" fontId="4" fillId="5" borderId="114" xfId="0" applyNumberFormat="1" applyFont="1" applyFill="1" applyBorder="1" applyAlignment="1">
      <alignment horizontal="centerContinuous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49" fontId="4" fillId="5" borderId="111" xfId="0" applyNumberFormat="1" applyFont="1" applyFill="1" applyBorder="1" applyAlignment="1">
      <alignment horizontal="centerContinuous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/>
      <protection locked="0"/>
    </xf>
    <xf numFmtId="49" fontId="8" fillId="5" borderId="8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5" borderId="8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82" xfId="0" applyBorder="1"/>
    <xf numFmtId="0" fontId="4" fillId="5" borderId="83" xfId="0" applyFont="1" applyFill="1" applyBorder="1" applyAlignment="1">
      <alignment horizontal="center"/>
    </xf>
    <xf numFmtId="0" fontId="4" fillId="5" borderId="67" xfId="0" applyFont="1" applyFill="1" applyBorder="1" applyAlignment="1">
      <alignment horizontal="center"/>
    </xf>
    <xf numFmtId="49" fontId="5" fillId="5" borderId="116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84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117" xfId="0" applyNumberFormat="1" applyFont="1" applyFill="1" applyBorder="1" applyAlignment="1" applyProtection="1">
      <alignment horizontal="center" vertical="center" textRotation="90"/>
      <protection locked="0"/>
    </xf>
    <xf numFmtId="0" fontId="4" fillId="5" borderId="86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49" fontId="4" fillId="5" borderId="8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0" xfId="0" applyNumberFormat="1" applyFont="1" applyFill="1" applyAlignment="1" applyProtection="1">
      <alignment horizontal="center" vertical="center" wrapText="1"/>
      <protection locked="0"/>
    </xf>
    <xf numFmtId="49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0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/>
    </xf>
    <xf numFmtId="0" fontId="4" fillId="5" borderId="68" xfId="0" applyFont="1" applyFill="1" applyBorder="1" applyAlignment="1">
      <alignment horizontal="center"/>
    </xf>
    <xf numFmtId="49" fontId="5" fillId="5" borderId="118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>
      <alignment horizontal="left" vertical="top" wrapText="1"/>
    </xf>
    <xf numFmtId="49" fontId="8" fillId="5" borderId="92" xfId="0" applyNumberFormat="1" applyFont="1" applyFill="1" applyBorder="1" applyAlignment="1" applyProtection="1">
      <alignment horizontal="center" vertical="center" textRotation="90" shrinkToFit="1"/>
      <protection locked="0"/>
    </xf>
    <xf numFmtId="0" fontId="5" fillId="5" borderId="65" xfId="0" applyFont="1" applyFill="1" applyBorder="1" applyAlignment="1" applyProtection="1">
      <alignment horizontal="center" vertical="center" textRotation="90" shrinkToFit="1"/>
      <protection locked="0"/>
    </xf>
    <xf numFmtId="0" fontId="0" fillId="5" borderId="93" xfId="0" applyFill="1" applyBorder="1" applyAlignment="1" applyProtection="1">
      <alignment horizontal="center" vertical="center" textRotation="90" shrinkToFit="1"/>
      <protection locked="0"/>
    </xf>
    <xf numFmtId="49" fontId="8" fillId="5" borderId="9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5" borderId="72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49" fontId="4" fillId="5" borderId="9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0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655FBC6B-A9E6-454B-A6A8-A0D92EA82B38}"/>
  </tableStyles>
  <colors>
    <mruColors>
      <color rgb="FF003366"/>
      <color rgb="FF008080"/>
      <color rgb="FF33CCCC"/>
      <color rgb="FF00FFFF"/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3322524363946E-2"/>
          <c:y val="6.765327695560254E-2"/>
          <c:w val="0.86875299226450131"/>
          <c:h val="0.7772546905290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60</c:v>
                </c:pt>
                <c:pt idx="1">
                  <c:v>61</c:v>
                </c:pt>
                <c:pt idx="2">
                  <c:v>60</c:v>
                </c:pt>
                <c:pt idx="3">
                  <c:v>59</c:v>
                </c:pt>
                <c:pt idx="4">
                  <c:v>58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4-4A2F-B147-04A233C3C154}"/>
            </c:ext>
          </c:extLst>
        </c:ser>
        <c:ser>
          <c:idx val="1"/>
          <c:order val="1"/>
          <c:tx>
            <c:strRef>
              <c:f>'GB1'!$I$12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'GB1'!$J$12:$T$12</c:f>
              <c:numCache>
                <c:formatCode>#,##0</c:formatCode>
                <c:ptCount val="11"/>
                <c:pt idx="0">
                  <c:v>6500</c:v>
                </c:pt>
                <c:pt idx="1">
                  <c:v>6489</c:v>
                </c:pt>
                <c:pt idx="2">
                  <c:v>6489</c:v>
                </c:pt>
                <c:pt idx="3">
                  <c:v>6494</c:v>
                </c:pt>
                <c:pt idx="4">
                  <c:v>6466</c:v>
                </c:pt>
                <c:pt idx="5">
                  <c:v>6481</c:v>
                </c:pt>
                <c:pt idx="6">
                  <c:v>6479</c:v>
                </c:pt>
                <c:pt idx="7">
                  <c:v>6480</c:v>
                </c:pt>
                <c:pt idx="8">
                  <c:v>6481</c:v>
                </c:pt>
                <c:pt idx="9">
                  <c:v>6486</c:v>
                </c:pt>
                <c:pt idx="10">
                  <c:v>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4-4A2F-B147-04A233C3C154}"/>
            </c:ext>
          </c:extLst>
        </c:ser>
        <c:ser>
          <c:idx val="2"/>
          <c:order val="2"/>
          <c:tx>
            <c:strRef>
              <c:f>'GB1'!$I$13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'GB1'!$J$13:$T$13</c:f>
              <c:numCache>
                <c:formatCode>#,##0</c:formatCode>
                <c:ptCount val="11"/>
                <c:pt idx="0">
                  <c:v>1181</c:v>
                </c:pt>
                <c:pt idx="1">
                  <c:v>1162</c:v>
                </c:pt>
                <c:pt idx="2">
                  <c:v>1140</c:v>
                </c:pt>
                <c:pt idx="3">
                  <c:v>1129</c:v>
                </c:pt>
                <c:pt idx="4">
                  <c:v>1121</c:v>
                </c:pt>
                <c:pt idx="5">
                  <c:v>1109</c:v>
                </c:pt>
                <c:pt idx="6">
                  <c:v>1090</c:v>
                </c:pt>
                <c:pt idx="7">
                  <c:v>1083</c:v>
                </c:pt>
                <c:pt idx="8">
                  <c:v>1080</c:v>
                </c:pt>
                <c:pt idx="9">
                  <c:v>1076</c:v>
                </c:pt>
                <c:pt idx="10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4-4A2F-B147-04A233C3C154}"/>
            </c:ext>
          </c:extLst>
        </c:ser>
        <c:ser>
          <c:idx val="3"/>
          <c:order val="3"/>
          <c:tx>
            <c:strRef>
              <c:f>'GB1'!$I$14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'GB1'!$J$14:$T$14</c:f>
              <c:numCache>
                <c:formatCode>#,##0</c:formatCode>
                <c:ptCount val="11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4-4A2F-B147-04A233C3C154}"/>
            </c:ext>
          </c:extLst>
        </c:ser>
        <c:ser>
          <c:idx val="4"/>
          <c:order val="4"/>
          <c:tx>
            <c:strRef>
              <c:f>'GB1'!$I$15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'GB1'!$J$15:$T$15</c:f>
              <c:numCache>
                <c:formatCode>#,##0</c:formatCode>
                <c:ptCount val="11"/>
                <c:pt idx="0">
                  <c:v>572</c:v>
                </c:pt>
                <c:pt idx="1">
                  <c:v>617</c:v>
                </c:pt>
                <c:pt idx="2">
                  <c:v>669</c:v>
                </c:pt>
                <c:pt idx="3">
                  <c:v>700</c:v>
                </c:pt>
                <c:pt idx="4">
                  <c:v>733</c:v>
                </c:pt>
                <c:pt idx="5">
                  <c:v>789</c:v>
                </c:pt>
                <c:pt idx="6">
                  <c:v>809</c:v>
                </c:pt>
                <c:pt idx="7">
                  <c:v>826</c:v>
                </c:pt>
                <c:pt idx="8">
                  <c:v>840</c:v>
                </c:pt>
                <c:pt idx="9">
                  <c:v>877</c:v>
                </c:pt>
                <c:pt idx="10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4-4A2F-B147-04A233C3C154}"/>
            </c:ext>
          </c:extLst>
        </c:ser>
        <c:ser>
          <c:idx val="5"/>
          <c:order val="5"/>
          <c:tx>
            <c:strRef>
              <c:f>'GB1'!$I$16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'GB1'!$J$10:$T$10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'GB1'!$J$16:$T$16</c:f>
              <c:numCache>
                <c:formatCode>#,##0</c:formatCode>
                <c:ptCount val="11"/>
                <c:pt idx="0">
                  <c:v>105</c:v>
                </c:pt>
                <c:pt idx="1">
                  <c:v>107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  <c:pt idx="5">
                  <c:v>113</c:v>
                </c:pt>
                <c:pt idx="6">
                  <c:v>115</c:v>
                </c:pt>
                <c:pt idx="7">
                  <c:v>112</c:v>
                </c:pt>
                <c:pt idx="8">
                  <c:v>114</c:v>
                </c:pt>
                <c:pt idx="9">
                  <c:v>114</c:v>
                </c:pt>
                <c:pt idx="1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F-461C-B344-D39BF1A3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1926688"/>
        <c:axId val="-691925600"/>
      </c:barChart>
      <c:catAx>
        <c:axId val="-6919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škol</a:t>
                </a:r>
              </a:p>
            </c:rich>
          </c:tx>
          <c:layout>
            <c:manualLayout>
              <c:xMode val="edge"/>
              <c:yMode val="edge"/>
              <c:x val="1.1892228184290428E-2"/>
              <c:y val="0.3884479439451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688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394815915822777E-2"/>
          <c:y val="0.92008736341556785"/>
          <c:w val="0.87881013612498249"/>
          <c:h val="7.9912741303815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713615153003"/>
          <c:y val="7.8158499855415217E-2"/>
          <c:w val="0.82519909915662204"/>
          <c:h val="0.75815602533424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2931</c:v>
                </c:pt>
                <c:pt idx="1">
                  <c:v>2815</c:v>
                </c:pt>
                <c:pt idx="2">
                  <c:v>2763</c:v>
                </c:pt>
                <c:pt idx="3">
                  <c:v>2903</c:v>
                </c:pt>
                <c:pt idx="4">
                  <c:v>2889</c:v>
                </c:pt>
                <c:pt idx="5">
                  <c:v>2813</c:v>
                </c:pt>
                <c:pt idx="6">
                  <c:v>2911</c:v>
                </c:pt>
                <c:pt idx="7">
                  <c:v>3021</c:v>
                </c:pt>
                <c:pt idx="8">
                  <c:v>3001</c:v>
                </c:pt>
                <c:pt idx="9">
                  <c:v>2987</c:v>
                </c:pt>
                <c:pt idx="10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C38-87AA-7F7D6666606F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1119660</c:v>
                </c:pt>
                <c:pt idx="1">
                  <c:v>1146572</c:v>
                </c:pt>
                <c:pt idx="2">
                  <c:v>1174507</c:v>
                </c:pt>
                <c:pt idx="3">
                  <c:v>1198133</c:v>
                </c:pt>
                <c:pt idx="4">
                  <c:v>1217638</c:v>
                </c:pt>
                <c:pt idx="5">
                  <c:v>1235311</c:v>
                </c:pt>
                <c:pt idx="6">
                  <c:v>1248266</c:v>
                </c:pt>
                <c:pt idx="7">
                  <c:v>1258412</c:v>
                </c:pt>
                <c:pt idx="8">
                  <c:v>1258684</c:v>
                </c:pt>
                <c:pt idx="9">
                  <c:v>1260189</c:v>
                </c:pt>
                <c:pt idx="10">
                  <c:v>1307361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D-4C38-87AA-7F7D6666606F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443191</c:v>
                </c:pt>
                <c:pt idx="1">
                  <c:v>423695</c:v>
                </c:pt>
                <c:pt idx="2">
                  <c:v>409482</c:v>
                </c:pt>
                <c:pt idx="3">
                  <c:v>398433</c:v>
                </c:pt>
                <c:pt idx="4">
                  <c:v>391446</c:v>
                </c:pt>
                <c:pt idx="5">
                  <c:v>384801</c:v>
                </c:pt>
                <c:pt idx="6">
                  <c:v>382397</c:v>
                </c:pt>
                <c:pt idx="7">
                  <c:v>383527</c:v>
                </c:pt>
                <c:pt idx="8">
                  <c:v>389565</c:v>
                </c:pt>
                <c:pt idx="9">
                  <c:v>399271</c:v>
                </c:pt>
                <c:pt idx="10">
                  <c:v>411492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D-4C38-87AA-7F7D6666606F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66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1792</c:v>
                </c:pt>
                <c:pt idx="1">
                  <c:v>1782</c:v>
                </c:pt>
                <c:pt idx="2">
                  <c:v>1690</c:v>
                </c:pt>
                <c:pt idx="3">
                  <c:v>1762</c:v>
                </c:pt>
                <c:pt idx="4">
                  <c:v>1848</c:v>
                </c:pt>
                <c:pt idx="5">
                  <c:v>1941</c:v>
                </c:pt>
                <c:pt idx="6">
                  <c:v>2045</c:v>
                </c:pt>
                <c:pt idx="7">
                  <c:v>2197</c:v>
                </c:pt>
                <c:pt idx="8">
                  <c:v>2329</c:v>
                </c:pt>
                <c:pt idx="9">
                  <c:v>2507</c:v>
                </c:pt>
                <c:pt idx="10">
                  <c:v>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D-4C38-87AA-7F7D6666606F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79647</c:v>
                </c:pt>
                <c:pt idx="1">
                  <c:v>78203</c:v>
                </c:pt>
                <c:pt idx="2">
                  <c:v>79832</c:v>
                </c:pt>
                <c:pt idx="3">
                  <c:v>81907</c:v>
                </c:pt>
                <c:pt idx="4">
                  <c:v>85082</c:v>
                </c:pt>
                <c:pt idx="5">
                  <c:v>88270</c:v>
                </c:pt>
                <c:pt idx="6">
                  <c:v>90976</c:v>
                </c:pt>
                <c:pt idx="7">
                  <c:v>95250</c:v>
                </c:pt>
                <c:pt idx="8">
                  <c:v>100063</c:v>
                </c:pt>
                <c:pt idx="9">
                  <c:v>108313</c:v>
                </c:pt>
                <c:pt idx="10">
                  <c:v>117387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3D-4C38-87AA-7F7D6666606F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18458</c:v>
                </c:pt>
                <c:pt idx="1">
                  <c:v>18969</c:v>
                </c:pt>
                <c:pt idx="2">
                  <c:v>19724</c:v>
                </c:pt>
                <c:pt idx="3">
                  <c:v>20100</c:v>
                </c:pt>
                <c:pt idx="4">
                  <c:v>20584</c:v>
                </c:pt>
                <c:pt idx="5">
                  <c:v>20927</c:v>
                </c:pt>
                <c:pt idx="6">
                  <c:v>21152</c:v>
                </c:pt>
                <c:pt idx="7">
                  <c:v>21076</c:v>
                </c:pt>
                <c:pt idx="8">
                  <c:v>21570</c:v>
                </c:pt>
                <c:pt idx="9">
                  <c:v>22024</c:v>
                </c:pt>
                <c:pt idx="10">
                  <c:v>22649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D06-A29C-F72C46ED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870444032"/>
        <c:axId val="-870446208"/>
      </c:barChart>
      <c:catAx>
        <c:axId val="-8704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6208"/>
        <c:crosses val="autoZero"/>
        <c:auto val="1"/>
        <c:lblAlgn val="ctr"/>
        <c:lblOffset val="100"/>
        <c:noMultiLvlLbl val="0"/>
      </c:catAx>
      <c:valAx>
        <c:axId val="-870446208"/>
        <c:scaling>
          <c:orientation val="minMax"/>
          <c:max val="13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585541101176189E-2"/>
              <c:y val="0.31958766773871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4032"/>
        <c:crosses val="autoZero"/>
        <c:crossBetween val="between"/>
        <c:majorUnit val="1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033523855708729"/>
          <c:y val="0.91875186920546303"/>
          <c:w val="0.83359521356548827"/>
          <c:h val="6.32035874879072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2022/23</a:t>
            </a:r>
          </a:p>
        </c:rich>
      </c:tx>
      <c:layout>
        <c:manualLayout>
          <c:xMode val="edge"/>
          <c:yMode val="edge"/>
          <c:x val="0.19512252025407392"/>
          <c:y val="1.39664804469273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550171362030409E-2"/>
          <c:y val="0.3100562888119337"/>
          <c:w val="0.97019226952137727"/>
          <c:h val="0.39664858568733863"/>
        </c:manualLayout>
      </c:layout>
      <c:pie3DChart>
        <c:varyColors val="1"/>
        <c:ser>
          <c:idx val="0"/>
          <c:order val="0"/>
          <c:tx>
            <c:strRef>
              <c:f>'GB3'!$N$10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33CCCC"/>
            </a:solidFill>
          </c:spPr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62D-44B6-B0FE-90CDD442A60B}"/>
              </c:ext>
            </c:extLst>
          </c:dPt>
          <c:dPt>
            <c:idx val="1"/>
            <c:bubble3D val="0"/>
            <c:explosion val="42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62D-44B6-B0FE-90CDD442A60B}"/>
              </c:ext>
            </c:extLst>
          </c:dPt>
          <c:dPt>
            <c:idx val="2"/>
            <c:bubble3D val="0"/>
            <c:explosion val="36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62D-44B6-B0FE-90CDD442A60B}"/>
              </c:ext>
            </c:extLst>
          </c:dPt>
          <c:dLbls>
            <c:dLbl>
              <c:idx val="0"/>
              <c:layout>
                <c:manualLayout>
                  <c:x val="-5.295392953929539E-2"/>
                  <c:y val="2.72100763940820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D-44B6-B0FE-90CDD442A60B}"/>
                </c:ext>
              </c:extLst>
            </c:dLbl>
            <c:dLbl>
              <c:idx val="2"/>
              <c:layout>
                <c:manualLayout>
                  <c:x val="4.4669308634440574E-2"/>
                  <c:y val="-7.38031272268898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D-44B6-B0FE-90CDD442A60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'GB3'!$M$11:$M$13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'GB3'!$N$11:$N$13</c:f>
              <c:numCache>
                <c:formatCode>#,##0</c:formatCode>
                <c:ptCount val="3"/>
                <c:pt idx="0">
                  <c:v>1724623</c:v>
                </c:pt>
                <c:pt idx="1">
                  <c:v>117387</c:v>
                </c:pt>
                <c:pt idx="2">
                  <c:v>22649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D-44B6-B0FE-90CDD442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7337466640737418E-3"/>
          <c:y val="0.93016877080309091"/>
          <c:w val="0.98975655017156194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2012/13</a:t>
            </a:r>
          </a:p>
        </c:rich>
      </c:tx>
      <c:layout>
        <c:manualLayout>
          <c:xMode val="edge"/>
          <c:yMode val="edge"/>
          <c:x val="0.24462422035955181"/>
          <c:y val="1.95530726256983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440895499662665E-2"/>
          <c:y val="0.31284958871114033"/>
          <c:w val="0.97580901327550951"/>
          <c:h val="0.40223518548575188"/>
        </c:manualLayout>
      </c:layout>
      <c:pie3DChart>
        <c:varyColors val="1"/>
        <c:ser>
          <c:idx val="0"/>
          <c:order val="0"/>
          <c:tx>
            <c:strRef>
              <c:f>'GB3'!$K$10</c:f>
              <c:strCache>
                <c:ptCount val="1"/>
                <c:pt idx="0">
                  <c:v>2012/13</c:v>
                </c:pt>
              </c:strCache>
            </c:strRef>
          </c:tx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3A-4326-9BA0-4DBF31094159}"/>
              </c:ext>
            </c:extLst>
          </c:dPt>
          <c:dPt>
            <c:idx val="1"/>
            <c:bubble3D val="0"/>
            <c:explosion val="48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33A-4326-9BA0-4DBF31094159}"/>
              </c:ext>
            </c:extLst>
          </c:dPt>
          <c:dPt>
            <c:idx val="2"/>
            <c:bubble3D val="0"/>
            <c:explosion val="39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33A-4326-9BA0-4DBF31094159}"/>
              </c:ext>
            </c:extLst>
          </c:dPt>
          <c:dLbls>
            <c:dLbl>
              <c:idx val="0"/>
              <c:layout>
                <c:manualLayout>
                  <c:x val="-2.1786329128213811E-2"/>
                  <c:y val="2.83288611269959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326-9BA0-4DBF31094159}"/>
                </c:ext>
              </c:extLst>
            </c:dLbl>
            <c:dLbl>
              <c:idx val="2"/>
              <c:layout>
                <c:manualLayout>
                  <c:x val="3.1664938288718247E-2"/>
                  <c:y val="-7.55975740713893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A-4326-9BA0-4DBF31094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'GB3'!$J$11:$J$13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'GB3'!$K$11:$K$13</c:f>
              <c:numCache>
                <c:formatCode>#,##0</c:formatCode>
                <c:ptCount val="3"/>
                <c:pt idx="0">
                  <c:v>1567574</c:v>
                </c:pt>
                <c:pt idx="1">
                  <c:v>79647</c:v>
                </c:pt>
                <c:pt idx="2">
                  <c:v>18458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A-4326-9BA0-4DBF3109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1150993297534665E-3"/>
          <c:y val="0.93804963627001225"/>
          <c:w val="0.98293939182612133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RgŠ</a:t>
            </a:r>
          </a:p>
        </c:rich>
      </c:tx>
      <c:layout>
        <c:manualLayout>
          <c:xMode val="edge"/>
          <c:yMode val="edge"/>
          <c:x val="0.39755413143519541"/>
          <c:y val="1.3054830287206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986673037726"/>
          <c:y val="0.10182767624020887"/>
          <c:w val="0.73853321288049034"/>
          <c:h val="0.71801566579634468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'GB4'!$J$11:$T$11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'GB4'!$J$13:$T$13</c:f>
              <c:numCache>
                <c:formatCode>#,##0</c:formatCode>
                <c:ptCount val="11"/>
                <c:pt idx="0">
                  <c:v>23085.182281792197</c:v>
                </c:pt>
                <c:pt idx="1">
                  <c:v>22896.435472194695</c:v>
                </c:pt>
                <c:pt idx="2">
                  <c:v>23174.823285840997</c:v>
                </c:pt>
                <c:pt idx="3">
                  <c:v>23637.347321692072</c:v>
                </c:pt>
                <c:pt idx="4">
                  <c:v>24641.53959378233</c:v>
                </c:pt>
                <c:pt idx="5">
                  <c:v>25808.517789948826</c:v>
                </c:pt>
                <c:pt idx="6">
                  <c:v>27992.402659069325</c:v>
                </c:pt>
                <c:pt idx="7">
                  <c:v>30960.069949017361</c:v>
                </c:pt>
                <c:pt idx="8">
                  <c:v>32958.854752513464</c:v>
                </c:pt>
                <c:pt idx="9">
                  <c:v>34397.409291546901</c:v>
                </c:pt>
                <c:pt idx="10">
                  <c:v>30856.117600438894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2944"/>
        <c:axId val="-8704478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'GB4'!$J$11:$T$11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'GB4'!$J$12:$T$12</c:f>
              <c:numCache>
                <c:formatCode>#,##0</c:formatCode>
                <c:ptCount val="11"/>
                <c:pt idx="0">
                  <c:v>22600.393453874563</c:v>
                </c:pt>
                <c:pt idx="1">
                  <c:v>22736.160423889331</c:v>
                </c:pt>
                <c:pt idx="2">
                  <c:v>23105.298815983475</c:v>
                </c:pt>
                <c:pt idx="3">
                  <c:v>23637.347321692072</c:v>
                </c:pt>
                <c:pt idx="4">
                  <c:v>24814.030370938806</c:v>
                </c:pt>
                <c:pt idx="5">
                  <c:v>26608.581841437241</c:v>
                </c:pt>
                <c:pt idx="6">
                  <c:v>29476</c:v>
                </c:pt>
                <c:pt idx="7">
                  <c:v>33529.755754785801</c:v>
                </c:pt>
                <c:pt idx="8">
                  <c:v>36857.887269735802</c:v>
                </c:pt>
                <c:pt idx="9">
                  <c:v>39591.418094570479</c:v>
                </c:pt>
                <c:pt idx="10">
                  <c:v>40174.665115771437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2944"/>
        <c:axId val="-870447840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'GB4'!$J$11:$T$11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'GB4'!$J$14:$T$14</c:f>
              <c:numCache>
                <c:formatCode>0.0</c:formatCode>
                <c:ptCount val="11"/>
                <c:pt idx="0">
                  <c:v>229.78750299999814</c:v>
                </c:pt>
                <c:pt idx="1">
                  <c:v>229.64945899999782</c:v>
                </c:pt>
                <c:pt idx="2">
                  <c:v>231.92014099999906</c:v>
                </c:pt>
                <c:pt idx="3">
                  <c:v>235.14915399999853</c:v>
                </c:pt>
                <c:pt idx="4">
                  <c:v>238.4491339999995</c:v>
                </c:pt>
                <c:pt idx="5">
                  <c:v>246.23787899999871</c:v>
                </c:pt>
                <c:pt idx="6">
                  <c:v>253.50663410000007</c:v>
                </c:pt>
                <c:pt idx="7">
                  <c:v>260.9708039999997</c:v>
                </c:pt>
                <c:pt idx="8">
                  <c:v>269.19933970000073</c:v>
                </c:pt>
                <c:pt idx="9">
                  <c:v>275.71622830000024</c:v>
                </c:pt>
                <c:pt idx="10">
                  <c:v>285.55365380000103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2400"/>
        <c:axId val="-870443488"/>
      </c:lineChart>
      <c:catAx>
        <c:axId val="-870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7840"/>
        <c:scaling>
          <c:orientation val="minMax"/>
          <c:max val="5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290555445709612E-2"/>
              <c:y val="0.331592689295039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944"/>
        <c:crosses val="autoZero"/>
        <c:crossBetween val="between"/>
        <c:majorUnit val="5000"/>
      </c:valAx>
      <c:catAx>
        <c:axId val="-87044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3488"/>
        <c:crossesAt val="100"/>
        <c:auto val="0"/>
        <c:lblAlgn val="ctr"/>
        <c:lblOffset val="100"/>
        <c:noMultiLvlLbl val="0"/>
      </c:catAx>
      <c:valAx>
        <c:axId val="-870443488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přepočtené počty zamětsnanců v tis.</a:t>
                </a:r>
              </a:p>
            </c:rich>
          </c:tx>
          <c:layout>
            <c:manualLayout>
              <c:xMode val="edge"/>
              <c:yMode val="edge"/>
              <c:x val="0.95871705106285643"/>
              <c:y val="0.1566579634464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400"/>
        <c:crosses val="max"/>
        <c:crossBetween val="between"/>
        <c:majorUnit val="50"/>
        <c:min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11361550346563"/>
          <c:y val="0.92368311491302846"/>
          <c:w val="0.44189674222775327"/>
          <c:h val="5.4830287206266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 RgŠ</a:t>
            </a:r>
            <a:r>
              <a:rPr lang="cs-CZ" sz="1000" b="1" baseline="30000"/>
              <a:t>1)</a:t>
            </a:r>
          </a:p>
        </c:rich>
      </c:tx>
      <c:layout>
        <c:manualLayout>
          <c:xMode val="edge"/>
          <c:yMode val="edge"/>
          <c:x val="0.4425727997018124"/>
          <c:y val="1.17924528301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9984686064318"/>
          <c:y val="0.10141521113006147"/>
          <c:w val="0.74425727411944875"/>
          <c:h val="0.7240574376029969"/>
        </c:manualLayout>
      </c:layout>
      <c:areaChart>
        <c:grouping val="stacked"/>
        <c:varyColors val="0"/>
        <c:ser>
          <c:idx val="0"/>
          <c:order val="1"/>
          <c:tx>
            <c:strRef>
              <c:f>'GB4'!$I$19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'GB4'!$J$17:$T$17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'GB4'!$J$19:$T$19</c:f>
              <c:numCache>
                <c:formatCode>#,##0</c:formatCode>
                <c:ptCount val="11"/>
                <c:pt idx="0">
                  <c:v>27226.076190322012</c:v>
                </c:pt>
                <c:pt idx="1">
                  <c:v>27004.866837028378</c:v>
                </c:pt>
                <c:pt idx="2">
                  <c:v>27343.242440506019</c:v>
                </c:pt>
                <c:pt idx="3">
                  <c:v>27969.264789171051</c:v>
                </c:pt>
                <c:pt idx="4">
                  <c:v>29282.427491652605</c:v>
                </c:pt>
                <c:pt idx="5">
                  <c:v>30680.542843685202</c:v>
                </c:pt>
                <c:pt idx="6">
                  <c:v>33322.792022792026</c:v>
                </c:pt>
                <c:pt idx="7">
                  <c:v>37093.371262069413</c:v>
                </c:pt>
                <c:pt idx="8">
                  <c:v>39399.151995657303</c:v>
                </c:pt>
                <c:pt idx="9">
                  <c:v>41346.226685637768</c:v>
                </c:pt>
                <c:pt idx="10">
                  <c:v>36994.531352085178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1856"/>
        <c:axId val="-87044131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'GB4'!$J$17:$T$17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'GB4'!$J$18:$T$18</c:f>
              <c:numCache>
                <c:formatCode>#,##0</c:formatCode>
                <c:ptCount val="11"/>
                <c:pt idx="0">
                  <c:v>26654.328590325251</c:v>
                </c:pt>
                <c:pt idx="1">
                  <c:v>26815.832769169177</c:v>
                </c:pt>
                <c:pt idx="2">
                  <c:v>27261.212713184505</c:v>
                </c:pt>
                <c:pt idx="3">
                  <c:v>27969.264789171051</c:v>
                </c:pt>
                <c:pt idx="4">
                  <c:v>29487.404484094175</c:v>
                </c:pt>
                <c:pt idx="5">
                  <c:v>31631.639671839443</c:v>
                </c:pt>
                <c:pt idx="6">
                  <c:v>35088.9</c:v>
                </c:pt>
                <c:pt idx="7">
                  <c:v>40172.121076821175</c:v>
                </c:pt>
                <c:pt idx="8">
                  <c:v>44060.071676743559</c:v>
                </c:pt>
                <c:pt idx="9">
                  <c:v>47589.50691516907</c:v>
                </c:pt>
                <c:pt idx="10">
                  <c:v>48166.879820414892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1856"/>
        <c:axId val="-870441312"/>
      </c:barChart>
      <c:lineChart>
        <c:grouping val="standard"/>
        <c:varyColors val="0"/>
        <c:ser>
          <c:idx val="2"/>
          <c:order val="2"/>
          <c:tx>
            <c:strRef>
              <c:f>'GB4'!$I$20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'GB4'!$J$17:$T$17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'GB4'!$J$20:$T$20</c:f>
              <c:numCache>
                <c:formatCode>#\ ##0.0</c:formatCode>
                <c:ptCount val="11"/>
                <c:pt idx="0">
                  <c:v>131.71865599999995</c:v>
                </c:pt>
                <c:pt idx="1">
                  <c:v>131.36838400000013</c:v>
                </c:pt>
                <c:pt idx="2">
                  <c:v>131.91293599999943</c:v>
                </c:pt>
                <c:pt idx="3">
                  <c:v>132.95068499999988</c:v>
                </c:pt>
                <c:pt idx="4">
                  <c:v>133.58220200000014</c:v>
                </c:pt>
                <c:pt idx="5">
                  <c:v>135.60943800000041</c:v>
                </c:pt>
                <c:pt idx="6">
                  <c:v>137.77342210000009</c:v>
                </c:pt>
                <c:pt idx="7">
                  <c:v>141.1656154999996</c:v>
                </c:pt>
                <c:pt idx="8">
                  <c:v>145.76537409999989</c:v>
                </c:pt>
                <c:pt idx="9">
                  <c:v>149.9554445</c:v>
                </c:pt>
                <c:pt idx="10">
                  <c:v>154.26908320000004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5120"/>
        <c:axId val="-870447296"/>
      </c:lineChart>
      <c:catAx>
        <c:axId val="-870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1312"/>
        <c:scaling>
          <c:orientation val="minMax"/>
          <c:max val="5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313951140722794E-2"/>
              <c:y val="0.330189174466399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856"/>
        <c:crosses val="autoZero"/>
        <c:crossBetween val="between"/>
        <c:majorUnit val="5000"/>
      </c:valAx>
      <c:catAx>
        <c:axId val="-8704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7296"/>
        <c:crossesAt val="0"/>
        <c:auto val="0"/>
        <c:lblAlgn val="ctr"/>
        <c:lblOffset val="100"/>
        <c:noMultiLvlLbl val="0"/>
      </c:catAx>
      <c:valAx>
        <c:axId val="-870447296"/>
        <c:scaling>
          <c:orientation val="minMax"/>
          <c:max val="2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 počty učitelů v tis.</a:t>
                </a:r>
              </a:p>
            </c:rich>
          </c:tx>
          <c:layout>
            <c:manualLayout>
              <c:xMode val="edge"/>
              <c:yMode val="edge"/>
              <c:x val="0.94946403888863007"/>
              <c:y val="0.259434209874709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5120"/>
        <c:crosses val="max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70908402710344"/>
          <c:y val="0.92060798688665435"/>
          <c:w val="0.51914240009939583"/>
          <c:h val="5.66037735849056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1'!A1"/><Relationship Id="rId3" Type="http://schemas.openxmlformats.org/officeDocument/2006/relationships/hyperlink" Target="#B2.3!A1"/><Relationship Id="rId7" Type="http://schemas.openxmlformats.org/officeDocument/2006/relationships/hyperlink" Target="#B2.7!A1"/><Relationship Id="rId2" Type="http://schemas.openxmlformats.org/officeDocument/2006/relationships/hyperlink" Target="#B2.2!A1"/><Relationship Id="rId1" Type="http://schemas.openxmlformats.org/officeDocument/2006/relationships/hyperlink" Target="#B2.1!A1"/><Relationship Id="rId6" Type="http://schemas.openxmlformats.org/officeDocument/2006/relationships/hyperlink" Target="#B2.6!A1"/><Relationship Id="rId11" Type="http://schemas.openxmlformats.org/officeDocument/2006/relationships/hyperlink" Target="#'GB4'!A1"/><Relationship Id="rId5" Type="http://schemas.openxmlformats.org/officeDocument/2006/relationships/hyperlink" Target="#B2.5!A1"/><Relationship Id="rId10" Type="http://schemas.openxmlformats.org/officeDocument/2006/relationships/hyperlink" Target="#'GB3'!A1"/><Relationship Id="rId4" Type="http://schemas.openxmlformats.org/officeDocument/2006/relationships/hyperlink" Target="#B2.4!A1"/><Relationship Id="rId9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184150</xdr:colOff>
      <xdr:row>5</xdr:row>
      <xdr:rowOff>45508</xdr:rowOff>
    </xdr:to>
    <xdr:sp macro="" textlink="">
      <xdr:nvSpPr>
        <xdr:cNvPr id="1124" name="Kryt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 fPrintsWithSheet="0"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Makro2" textlink="">
      <xdr:nvSpPr>
        <xdr:cNvPr id="1125" name="TL_U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76950" y="1085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9525</xdr:rowOff>
    </xdr:to>
    <xdr:sp macro="[0]!List1.TL_2" textlink="">
      <xdr:nvSpPr>
        <xdr:cNvPr id="113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76950" y="13906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3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76950" y="1790700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9525</xdr:rowOff>
    </xdr:to>
    <xdr:sp macro="[0]!List1.TL_4" textlink="">
      <xdr:nvSpPr>
        <xdr:cNvPr id="113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76950" y="2200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9525</xdr:rowOff>
    </xdr:to>
    <xdr:sp macro="[0]!List1.TL_5" textlink="">
      <xdr:nvSpPr>
        <xdr:cNvPr id="113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76950" y="258127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13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7695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9525</xdr:rowOff>
    </xdr:to>
    <xdr:sp macro="[0]!List1.TL_7" textlink="">
      <xdr:nvSpPr>
        <xdr:cNvPr id="1139" name="Text Box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76950" y="3343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8" textlink="">
      <xdr:nvSpPr>
        <xdr:cNvPr id="1140" name="Text Box 1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76950" y="3724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8" textlink="">
      <xdr:nvSpPr>
        <xdr:cNvPr id="1143" name="Text Box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9" textlink="">
      <xdr:nvSpPr>
        <xdr:cNvPr id="1144" name="Text Box 1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8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10" textlink="">
      <xdr:nvSpPr>
        <xdr:cNvPr id="1146" name="Text Box 1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9525</xdr:rowOff>
    </xdr:to>
    <xdr:sp macro="[0]!List1.TL_8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9525</xdr:rowOff>
    </xdr:to>
    <xdr:sp macro="[0]!List1.TL_11" textlink="">
      <xdr:nvSpPr>
        <xdr:cNvPr id="1148" name="Text Box 1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2" textlink="">
      <xdr:nvSpPr>
        <xdr:cNvPr id="1149" name="Text Box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6076950" y="5172075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196848</xdr:rowOff>
    </xdr:from>
    <xdr:to>
      <xdr:col>20</xdr:col>
      <xdr:colOff>0</xdr:colOff>
      <xdr:row>34</xdr:row>
      <xdr:rowOff>42332</xdr:rowOff>
    </xdr:to>
    <xdr:graphicFrame macro="">
      <xdr:nvGraphicFramePr>
        <xdr:cNvPr id="2049" name="graf 2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</xdr:colOff>
      <xdr:row>4</xdr:row>
      <xdr:rowOff>173567</xdr:rowOff>
    </xdr:from>
    <xdr:to>
      <xdr:col>20</xdr:col>
      <xdr:colOff>10583</xdr:colOff>
      <xdr:row>31</xdr:row>
      <xdr:rowOff>120650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2116</xdr:colOff>
      <xdr:row>4</xdr:row>
      <xdr:rowOff>175682</xdr:rowOff>
    </xdr:from>
    <xdr:to>
      <xdr:col>18</xdr:col>
      <xdr:colOff>2117</xdr:colOff>
      <xdr:row>25</xdr:row>
      <xdr:rowOff>139699</xdr:rowOff>
    </xdr:to>
    <xdr:graphicFrame macro="">
      <xdr:nvGraphicFramePr>
        <xdr:cNvPr id="4097" name="graf 19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8467</xdr:colOff>
      <xdr:row>4</xdr:row>
      <xdr:rowOff>175683</xdr:rowOff>
    </xdr:from>
    <xdr:to>
      <xdr:col>11</xdr:col>
      <xdr:colOff>577852</xdr:colOff>
      <xdr:row>25</xdr:row>
      <xdr:rowOff>139700</xdr:rowOff>
    </xdr:to>
    <xdr:graphicFrame macro="">
      <xdr:nvGraphicFramePr>
        <xdr:cNvPr id="4098" name="graf 20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</xdr:colOff>
      <xdr:row>5</xdr:row>
      <xdr:rowOff>155817</xdr:rowOff>
    </xdr:from>
    <xdr:to>
      <xdr:col>20</xdr:col>
      <xdr:colOff>166</xdr:colOff>
      <xdr:row>27</xdr:row>
      <xdr:rowOff>129896</xdr:rowOff>
    </xdr:to>
    <xdr:graphicFrame macro="">
      <xdr:nvGraphicFramePr>
        <xdr:cNvPr id="5122" name="graf 12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10583</xdr:colOff>
      <xdr:row>27</xdr:row>
      <xdr:rowOff>122407</xdr:rowOff>
    </xdr:from>
    <xdr:to>
      <xdr:col>20</xdr:col>
      <xdr:colOff>0</xdr:colOff>
      <xdr:row>51</xdr:row>
      <xdr:rowOff>99481</xdr:rowOff>
    </xdr:to>
    <xdr:graphicFrame macro="">
      <xdr:nvGraphicFramePr>
        <xdr:cNvPr id="5123" name="graf 13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3:G30"/>
  <sheetViews>
    <sheetView showGridLines="0" showZeros="0" tabSelected="1" showOutlineSymbols="0" zoomScale="90" zoomScaleNormal="90" workbookViewId="0">
      <pane ySplit="4" topLeftCell="A5" activePane="bottomLeft" state="frozenSplit"/>
      <selection pane="bottomLeft"/>
    </sheetView>
  </sheetViews>
  <sheetFormatPr defaultColWidth="6.140625" defaultRowHeight="12.75" x14ac:dyDescent="0.2"/>
  <cols>
    <col min="1" max="1" width="5.140625" style="312" customWidth="1"/>
    <col min="2" max="2" width="3.7109375" style="3" customWidth="1"/>
    <col min="3" max="3" width="76.7109375" style="3" customWidth="1"/>
    <col min="4" max="4" width="3.7109375" style="3" customWidth="1"/>
    <col min="5" max="5" width="10.7109375" style="3" customWidth="1"/>
    <col min="6" max="16384" width="6.140625" style="3"/>
  </cols>
  <sheetData>
    <row r="3" spans="1:7" s="4" customFormat="1" ht="18" x14ac:dyDescent="0.2">
      <c r="A3" s="310"/>
      <c r="B3" s="308"/>
      <c r="C3" s="308" t="s">
        <v>41</v>
      </c>
      <c r="D3" s="5"/>
      <c r="E3" s="6"/>
    </row>
    <row r="4" spans="1:7" s="1" customFormat="1" ht="15.75" x14ac:dyDescent="0.2">
      <c r="A4" s="311"/>
      <c r="B4" s="309"/>
      <c r="C4" s="97" t="s">
        <v>40</v>
      </c>
      <c r="D4" s="309"/>
      <c r="E4" s="97"/>
    </row>
    <row r="5" spans="1:7" s="1" customFormat="1" ht="15.75" x14ac:dyDescent="0.2">
      <c r="A5" s="311"/>
      <c r="B5" s="309"/>
      <c r="C5" s="97"/>
      <c r="D5" s="309"/>
      <c r="E5" s="97"/>
    </row>
    <row r="6" spans="1:7" s="4" customFormat="1" x14ac:dyDescent="0.2">
      <c r="A6" s="312"/>
      <c r="B6" s="314" t="s">
        <v>149</v>
      </c>
    </row>
    <row r="7" spans="1:7" s="4" customFormat="1" ht="25.5" customHeight="1" x14ac:dyDescent="0.2">
      <c r="A7" s="159"/>
      <c r="B7" s="98"/>
      <c r="C7" s="99" t="s">
        <v>101</v>
      </c>
      <c r="D7" s="96"/>
      <c r="E7" s="2"/>
      <c r="F7" s="187"/>
      <c r="G7" s="1"/>
    </row>
    <row r="8" spans="1:7" s="4" customFormat="1" ht="6" customHeight="1" x14ac:dyDescent="0.2">
      <c r="A8" s="159"/>
      <c r="B8" s="100"/>
      <c r="C8" s="101"/>
      <c r="D8" s="7"/>
      <c r="E8" s="1"/>
      <c r="F8" s="1"/>
      <c r="G8" s="1"/>
    </row>
    <row r="9" spans="1:7" s="4" customFormat="1" ht="25.5" customHeight="1" x14ac:dyDescent="0.2">
      <c r="A9" s="159" t="s">
        <v>32</v>
      </c>
      <c r="B9" s="98"/>
      <c r="C9" s="99" t="str">
        <f>'B2.1'!H4&amp;" "&amp;'B2.1'!D5</f>
        <v>Regionální školství – školy, děti/žáci/studenti, z toho dívky/ženy  ve školním roce 2012/13 až 2022/23 – podle zřizovatele</v>
      </c>
      <c r="D9" s="96"/>
      <c r="E9" s="2"/>
      <c r="F9" s="1"/>
      <c r="G9" s="1"/>
    </row>
    <row r="10" spans="1:7" s="4" customFormat="1" ht="6" customHeight="1" x14ac:dyDescent="0.2">
      <c r="A10" s="159"/>
      <c r="B10" s="100"/>
      <c r="C10" s="106"/>
      <c r="D10" s="7"/>
      <c r="E10" s="1"/>
      <c r="F10" s="1"/>
      <c r="G10" s="1"/>
    </row>
    <row r="11" spans="1:7" s="4" customFormat="1" ht="25.5" customHeight="1" x14ac:dyDescent="0.2">
      <c r="A11" s="159" t="s">
        <v>33</v>
      </c>
      <c r="B11" s="98"/>
      <c r="C11" s="99" t="str">
        <f>'B2.2'!H4&amp;" "&amp;'B2.2'!D5</f>
        <v>Učitelé MŠ, ZŠ, SŠ, konzervatoří, VOŠ a škol pro žáky se SVP – struktura učitelů v letech 2012 až 2022 – podle nejvyššího dosaženého vzdělání</v>
      </c>
      <c r="D11" s="96"/>
      <c r="E11" s="2"/>
      <c r="F11" s="1"/>
      <c r="G11" s="1"/>
    </row>
    <row r="12" spans="1:7" s="4" customFormat="1" ht="6" customHeight="1" x14ac:dyDescent="0.2">
      <c r="A12" s="159"/>
      <c r="B12" s="100"/>
      <c r="C12" s="106"/>
      <c r="D12" s="7"/>
      <c r="E12" s="1"/>
      <c r="F12" s="187"/>
      <c r="G12" s="1"/>
    </row>
    <row r="13" spans="1:7" s="4" customFormat="1" ht="25.5" customHeight="1" x14ac:dyDescent="0.2">
      <c r="A13" s="159" t="s">
        <v>34</v>
      </c>
      <c r="B13" s="98"/>
      <c r="C13" s="99" t="str">
        <f>'B2.3'!H4&amp;" "&amp;'B2.3'!D5</f>
        <v>Učitelé MŠ, ZŠ, SŠ, konzervatoří, VOŠ a škol pro žáky se SVP – struktura učitelů v letech 2012 až 2022 – podle věku</v>
      </c>
      <c r="D13" s="96"/>
      <c r="E13" s="2"/>
      <c r="F13" s="1"/>
      <c r="G13" s="1"/>
    </row>
    <row r="14" spans="1:7" s="4" customFormat="1" ht="6" customHeight="1" x14ac:dyDescent="0.2">
      <c r="A14" s="159"/>
      <c r="B14" s="100"/>
      <c r="C14" s="106"/>
      <c r="D14" s="7"/>
      <c r="E14" s="1"/>
      <c r="F14" s="187"/>
      <c r="G14" s="1"/>
    </row>
    <row r="15" spans="1:7" s="4" customFormat="1" ht="25.5" hidden="1" customHeight="1" x14ac:dyDescent="0.2">
      <c r="A15" s="159" t="s">
        <v>35</v>
      </c>
      <c r="B15" s="98"/>
      <c r="C15" s="99" t="str">
        <f>'B2.4'!H4&amp;" "&amp;'B2.4'!D5</f>
        <v>Regionální školství – výdaje v běžných cenách  v letech 2012 až 2022</v>
      </c>
      <c r="D15" s="96"/>
      <c r="E15" s="2"/>
      <c r="F15" s="1"/>
      <c r="G15" s="1"/>
    </row>
    <row r="16" spans="1:7" s="4" customFormat="1" ht="6" hidden="1" customHeight="1" x14ac:dyDescent="0.2">
      <c r="A16" s="159"/>
      <c r="B16" s="100"/>
      <c r="C16" s="106"/>
      <c r="D16" s="7"/>
      <c r="E16" s="1"/>
      <c r="F16" s="187"/>
      <c r="G16" s="1"/>
    </row>
    <row r="17" spans="1:7" s="4" customFormat="1" ht="25.5" customHeight="1" x14ac:dyDescent="0.2">
      <c r="A17" s="159" t="s">
        <v>36</v>
      </c>
      <c r="B17" s="98"/>
      <c r="C17" s="99" t="str">
        <f>'B2.5'!H4&amp;" "&amp;'B2.5'!D5</f>
        <v>Regionální školství – týdenní rozsah hodin přímé pedagogické činnosti  (míra vyučovací povinnosti) učitelů v letech 2004 až 2022</v>
      </c>
      <c r="D17" s="96"/>
      <c r="E17" s="2"/>
      <c r="F17" s="187"/>
      <c r="G17" s="103"/>
    </row>
    <row r="18" spans="1:7" s="4" customFormat="1" ht="6" customHeight="1" x14ac:dyDescent="0.2">
      <c r="A18" s="159"/>
      <c r="B18" s="100"/>
      <c r="C18" s="106"/>
      <c r="D18" s="7"/>
      <c r="E18" s="1"/>
      <c r="F18" s="1"/>
      <c r="G18" s="1"/>
    </row>
    <row r="19" spans="1:7" s="4" customFormat="1" ht="25.5" customHeight="1" x14ac:dyDescent="0.2">
      <c r="A19" s="159" t="s">
        <v>37</v>
      </c>
      <c r="B19" s="98"/>
      <c r="C19" s="99" t="str">
        <f>'B2.6'!H4&amp;" "&amp;'B2.6'!D5</f>
        <v>Regionální školství – přepočtené počty zaměstnanců  v letech 2012 až 2022</v>
      </c>
      <c r="D19" s="96"/>
      <c r="E19" s="2"/>
      <c r="F19" s="1"/>
      <c r="G19" s="103"/>
    </row>
    <row r="20" spans="1:7" s="4" customFormat="1" ht="6" customHeight="1" x14ac:dyDescent="0.2">
      <c r="A20" s="159"/>
      <c r="B20" s="100"/>
      <c r="C20" s="106"/>
      <c r="D20" s="7"/>
      <c r="E20" s="1"/>
      <c r="F20" s="1"/>
      <c r="G20" s="1"/>
    </row>
    <row r="21" spans="1:7" s="4" customFormat="1" ht="25.5" customHeight="1" x14ac:dyDescent="0.2">
      <c r="A21" s="159" t="s">
        <v>38</v>
      </c>
      <c r="B21" s="98"/>
      <c r="C21" s="99" t="str">
        <f>'B2.7'!$H$4&amp;" "&amp;'B2.7'!$D$5</f>
        <v>Regionální školství – průměrné měsíční mzdy  v letech 2012 až 2022</v>
      </c>
      <c r="D21" s="96"/>
      <c r="E21" s="2"/>
      <c r="F21" s="1"/>
      <c r="G21" s="103"/>
    </row>
    <row r="22" spans="1:7" ht="25.5" customHeight="1" x14ac:dyDescent="0.2">
      <c r="B22" s="159" t="s">
        <v>83</v>
      </c>
    </row>
    <row r="23" spans="1:7" s="4" customFormat="1" ht="25.5" customHeight="1" x14ac:dyDescent="0.2">
      <c r="A23" s="159" t="s">
        <v>79</v>
      </c>
      <c r="B23" s="98"/>
      <c r="C23" s="99" t="str">
        <f>'GB1'!$G$4&amp;" "&amp;'GB1'!$D$5</f>
        <v xml:space="preserve">Regionální školství – školy ve školním roce 2012/13 až 2022/23 – podle zřizovatele  </v>
      </c>
      <c r="D23" s="96"/>
      <c r="E23" s="2"/>
      <c r="F23" s="1"/>
      <c r="G23" s="103"/>
    </row>
    <row r="24" spans="1:7" s="4" customFormat="1" ht="6" customHeight="1" x14ac:dyDescent="0.2">
      <c r="A24" s="159"/>
      <c r="B24" s="100"/>
      <c r="C24" s="106"/>
      <c r="D24" s="7"/>
      <c r="E24" s="1"/>
      <c r="F24" s="1"/>
      <c r="G24" s="1"/>
    </row>
    <row r="25" spans="1:7" s="4" customFormat="1" ht="25.5" customHeight="1" x14ac:dyDescent="0.2">
      <c r="A25" s="159" t="s">
        <v>80</v>
      </c>
      <c r="B25" s="98"/>
      <c r="C25" s="99" t="str">
        <f>'GB2'!$G$4&amp;" "&amp;'GB2'!$D$5</f>
        <v xml:space="preserve">Regionální školství – děti/žáci/studenti ve školním roce 2012/13 až 2022/23 – podle zřizovatele </v>
      </c>
      <c r="D25" s="96"/>
      <c r="E25" s="2"/>
      <c r="F25" s="1"/>
      <c r="G25" s="103"/>
    </row>
    <row r="26" spans="1:7" s="4" customFormat="1" ht="6" customHeight="1" x14ac:dyDescent="0.2">
      <c r="A26" s="159"/>
      <c r="B26" s="100"/>
      <c r="C26" s="106"/>
      <c r="D26" s="7"/>
      <c r="E26" s="1"/>
      <c r="F26" s="1"/>
      <c r="G26" s="1"/>
    </row>
    <row r="27" spans="1:7" s="4" customFormat="1" ht="25.5" customHeight="1" x14ac:dyDescent="0.2">
      <c r="A27" s="159" t="s">
        <v>81</v>
      </c>
      <c r="B27" s="98"/>
      <c r="C27" s="99" t="str">
        <f>'GB3'!$H$4&amp;" "&amp;'GB3'!$D$5</f>
        <v xml:space="preserve">Regionální školství – děti/žáci/studenti ve školním roce 2012/13 a 2022/23 – podle zřizovatele </v>
      </c>
      <c r="D27" s="96"/>
      <c r="E27" s="2"/>
      <c r="F27" s="1"/>
      <c r="G27" s="103"/>
    </row>
    <row r="28" spans="1:7" s="4" customFormat="1" ht="6" customHeight="1" x14ac:dyDescent="0.2">
      <c r="A28" s="159"/>
      <c r="B28" s="100"/>
      <c r="C28" s="106"/>
      <c r="D28" s="7"/>
      <c r="E28" s="1"/>
      <c r="F28" s="1"/>
      <c r="G28" s="1"/>
    </row>
    <row r="29" spans="1:7" s="4" customFormat="1" ht="25.5" customHeight="1" x14ac:dyDescent="0.2">
      <c r="A29" s="159" t="s">
        <v>82</v>
      </c>
      <c r="B29" s="98"/>
      <c r="C29" s="99" t="str">
        <f>'GB4'!$G$4&amp;" "&amp;'GB4'!$D$5</f>
        <v>Regionální školství – všichni zřizovatelé – přepočtené počty zaměstnanců a učitelů, průměrné nominální a reálné mzdy v letech 2012 až 2022</v>
      </c>
      <c r="D29" s="96"/>
      <c r="E29" s="2"/>
      <c r="F29" s="1"/>
      <c r="G29" s="103"/>
    </row>
    <row r="30" spans="1:7" x14ac:dyDescent="0.2">
      <c r="E30" s="186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5" width="1.7109375" style="9" customWidth="1"/>
    <col min="6" max="6" width="4.85546875" style="9" customWidth="1"/>
    <col min="7" max="20" width="8.7109375" style="9" customWidth="1"/>
    <col min="21" max="43" width="1.7109375" style="9" customWidth="1"/>
    <col min="44" max="16384" width="9.140625" style="9"/>
  </cols>
  <sheetData>
    <row r="1" spans="3:20" hidden="1" x14ac:dyDescent="0.2"/>
    <row r="2" spans="3:20" hidden="1" x14ac:dyDescent="0.2"/>
    <row r="3" spans="3:20" ht="9" customHeight="1" x14ac:dyDescent="0.2">
      <c r="C3" s="8"/>
    </row>
    <row r="4" spans="3:20" s="10" customFormat="1" ht="15.75" x14ac:dyDescent="0.2">
      <c r="D4" s="11" t="s">
        <v>85</v>
      </c>
      <c r="E4" s="11"/>
      <c r="F4" s="11"/>
      <c r="G4" s="48" t="s">
        <v>145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0" s="10" customFormat="1" ht="15.75" x14ac:dyDescent="0.2">
      <c r="D5" s="104"/>
      <c r="E5" s="11"/>
      <c r="F5" s="11"/>
      <c r="G5" s="4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0" s="16" customFormat="1" ht="15" customHeight="1" x14ac:dyDescent="0.2">
      <c r="D6" s="160"/>
      <c r="E6" s="161"/>
      <c r="F6" s="161"/>
      <c r="G6" s="161"/>
      <c r="H6" s="162"/>
      <c r="I6" s="162"/>
      <c r="J6" s="162"/>
      <c r="K6" s="162"/>
      <c r="L6" s="162"/>
      <c r="M6" s="162"/>
      <c r="N6" s="162"/>
      <c r="O6" s="163"/>
      <c r="P6" s="163"/>
      <c r="Q6" s="163"/>
      <c r="R6" s="163"/>
      <c r="S6" s="163"/>
      <c r="T6" s="163"/>
    </row>
    <row r="7" spans="3:20" ht="13.5" customHeight="1" x14ac:dyDescent="0.2">
      <c r="D7" s="167"/>
      <c r="E7" s="167"/>
      <c r="F7" s="167"/>
      <c r="G7" s="167"/>
      <c r="H7" s="167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</row>
    <row r="8" spans="3:20" ht="13.5" customHeight="1" x14ac:dyDescent="0.2">
      <c r="D8" s="167"/>
      <c r="E8" s="167"/>
      <c r="F8" s="167"/>
      <c r="G8" s="167"/>
      <c r="H8" s="16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</row>
    <row r="9" spans="3:20" ht="13.5" customHeight="1" x14ac:dyDescent="0.2">
      <c r="D9" s="167"/>
      <c r="E9" s="167"/>
      <c r="F9" s="167"/>
      <c r="G9" s="167"/>
      <c r="H9" s="16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</row>
    <row r="10" spans="3:20" ht="13.5" customHeight="1" x14ac:dyDescent="0.2">
      <c r="D10" s="167"/>
      <c r="E10" s="167"/>
      <c r="F10" s="167"/>
      <c r="G10" s="167"/>
      <c r="H10" s="167"/>
      <c r="I10" s="183"/>
      <c r="J10" s="183" t="s">
        <v>104</v>
      </c>
      <c r="K10" s="183" t="s">
        <v>105</v>
      </c>
      <c r="L10" s="183" t="s">
        <v>109</v>
      </c>
      <c r="M10" s="183" t="s">
        <v>110</v>
      </c>
      <c r="N10" s="183" t="s">
        <v>111</v>
      </c>
      <c r="O10" s="183" t="s">
        <v>114</v>
      </c>
      <c r="P10" s="183" t="s">
        <v>130</v>
      </c>
      <c r="Q10" s="183" t="s">
        <v>131</v>
      </c>
      <c r="R10" s="183" t="s">
        <v>133</v>
      </c>
      <c r="S10" s="183" t="s">
        <v>135</v>
      </c>
      <c r="T10" s="183" t="s">
        <v>136</v>
      </c>
    </row>
    <row r="11" spans="3:20" ht="13.5" customHeight="1" x14ac:dyDescent="0.2">
      <c r="D11" s="167"/>
      <c r="E11" s="167"/>
      <c r="F11" s="167"/>
      <c r="G11" s="167"/>
      <c r="H11" s="167"/>
      <c r="I11" s="184" t="s">
        <v>60</v>
      </c>
      <c r="J11" s="188">
        <v>2931</v>
      </c>
      <c r="K11" s="188">
        <v>2815</v>
      </c>
      <c r="L11" s="188">
        <v>2763</v>
      </c>
      <c r="M11" s="188">
        <v>2903</v>
      </c>
      <c r="N11" s="188">
        <v>2889</v>
      </c>
      <c r="O11" s="188">
        <v>2813</v>
      </c>
      <c r="P11" s="188">
        <v>2911</v>
      </c>
      <c r="Q11" s="188">
        <v>3021</v>
      </c>
      <c r="R11" s="188">
        <v>3001</v>
      </c>
      <c r="S11" s="188">
        <v>2987</v>
      </c>
      <c r="T11" s="188">
        <v>3089</v>
      </c>
    </row>
    <row r="12" spans="3:20" ht="13.5" customHeight="1" x14ac:dyDescent="0.2">
      <c r="D12" s="167"/>
      <c r="E12" s="167"/>
      <c r="F12" s="167"/>
      <c r="G12" s="167"/>
      <c r="H12" s="167"/>
      <c r="I12" s="184" t="s">
        <v>61</v>
      </c>
      <c r="J12" s="188">
        <v>1119660</v>
      </c>
      <c r="K12" s="188">
        <v>1146572</v>
      </c>
      <c r="L12" s="188">
        <v>1174507</v>
      </c>
      <c r="M12" s="188">
        <v>1198133</v>
      </c>
      <c r="N12" s="188">
        <v>1217638</v>
      </c>
      <c r="O12" s="188">
        <v>1235311</v>
      </c>
      <c r="P12" s="188">
        <v>1248266</v>
      </c>
      <c r="Q12" s="188">
        <v>1258412</v>
      </c>
      <c r="R12" s="188">
        <v>1258684</v>
      </c>
      <c r="S12" s="188">
        <v>1260189</v>
      </c>
      <c r="T12" s="188">
        <v>1307361</v>
      </c>
    </row>
    <row r="13" spans="3:20" ht="13.5" customHeight="1" x14ac:dyDescent="0.2">
      <c r="D13" s="167"/>
      <c r="E13" s="167"/>
      <c r="F13" s="167"/>
      <c r="G13" s="167"/>
      <c r="H13" s="167"/>
      <c r="I13" s="184" t="s">
        <v>62</v>
      </c>
      <c r="J13" s="188">
        <v>443191</v>
      </c>
      <c r="K13" s="188">
        <v>423695</v>
      </c>
      <c r="L13" s="188">
        <v>409482</v>
      </c>
      <c r="M13" s="188">
        <v>398433</v>
      </c>
      <c r="N13" s="188">
        <v>391446</v>
      </c>
      <c r="O13" s="188">
        <v>384801</v>
      </c>
      <c r="P13" s="188">
        <v>382397</v>
      </c>
      <c r="Q13" s="188">
        <v>383527</v>
      </c>
      <c r="R13" s="188">
        <v>389565</v>
      </c>
      <c r="S13" s="188">
        <v>399271</v>
      </c>
      <c r="T13" s="188">
        <v>411492</v>
      </c>
    </row>
    <row r="14" spans="3:20" ht="13.5" customHeight="1" x14ac:dyDescent="0.2">
      <c r="D14" s="167"/>
      <c r="E14" s="167"/>
      <c r="F14" s="167"/>
      <c r="G14" s="167"/>
      <c r="H14" s="167"/>
      <c r="I14" s="184" t="s">
        <v>63</v>
      </c>
      <c r="J14" s="188">
        <v>1792</v>
      </c>
      <c r="K14" s="188">
        <v>1782</v>
      </c>
      <c r="L14" s="188">
        <v>1690</v>
      </c>
      <c r="M14" s="188">
        <v>1762</v>
      </c>
      <c r="N14" s="188">
        <v>1848</v>
      </c>
      <c r="O14" s="188">
        <v>1941</v>
      </c>
      <c r="P14" s="188">
        <v>2045</v>
      </c>
      <c r="Q14" s="188">
        <v>2197</v>
      </c>
      <c r="R14" s="188">
        <v>2329</v>
      </c>
      <c r="S14" s="188">
        <v>2507</v>
      </c>
      <c r="T14" s="188">
        <v>2681</v>
      </c>
    </row>
    <row r="15" spans="3:20" ht="13.5" customHeight="1" x14ac:dyDescent="0.2">
      <c r="D15" s="167"/>
      <c r="E15" s="167"/>
      <c r="F15" s="167"/>
      <c r="G15" s="167"/>
      <c r="H15" s="167"/>
      <c r="I15" s="184" t="s">
        <v>107</v>
      </c>
      <c r="J15" s="188">
        <v>79647</v>
      </c>
      <c r="K15" s="188">
        <v>78203</v>
      </c>
      <c r="L15" s="188">
        <v>79832</v>
      </c>
      <c r="M15" s="188">
        <v>81907</v>
      </c>
      <c r="N15" s="188">
        <v>85082</v>
      </c>
      <c r="O15" s="188">
        <v>88270</v>
      </c>
      <c r="P15" s="188">
        <v>90976</v>
      </c>
      <c r="Q15" s="188">
        <v>95250</v>
      </c>
      <c r="R15" s="188">
        <v>100063</v>
      </c>
      <c r="S15" s="188">
        <v>108313</v>
      </c>
      <c r="T15" s="188">
        <v>117387</v>
      </c>
    </row>
    <row r="16" spans="3:20" ht="13.5" customHeight="1" x14ac:dyDescent="0.2">
      <c r="D16" s="167"/>
      <c r="E16" s="167"/>
      <c r="F16" s="167"/>
      <c r="G16" s="167"/>
      <c r="H16" s="167"/>
      <c r="I16" s="183" t="s">
        <v>65</v>
      </c>
      <c r="J16" s="188">
        <v>18458</v>
      </c>
      <c r="K16" s="188">
        <v>18969</v>
      </c>
      <c r="L16" s="188">
        <v>19724</v>
      </c>
      <c r="M16" s="188">
        <v>20100</v>
      </c>
      <c r="N16" s="188">
        <v>20584</v>
      </c>
      <c r="O16" s="188">
        <v>20927</v>
      </c>
      <c r="P16" s="188">
        <v>21152</v>
      </c>
      <c r="Q16" s="188">
        <v>21076</v>
      </c>
      <c r="R16" s="188">
        <v>21570</v>
      </c>
      <c r="S16" s="188">
        <v>22024</v>
      </c>
      <c r="T16" s="188">
        <v>22649</v>
      </c>
    </row>
    <row r="17" spans="3:20" ht="13.5" customHeight="1" x14ac:dyDescent="0.2">
      <c r="D17" s="167"/>
      <c r="E17" s="167"/>
      <c r="F17" s="167"/>
      <c r="G17" s="167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</row>
    <row r="18" spans="3:20" ht="13.5" customHeight="1" x14ac:dyDescent="0.2">
      <c r="D18" s="167"/>
      <c r="E18" s="167"/>
      <c r="F18" s="167"/>
      <c r="G18" s="167"/>
      <c r="H18" s="167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3:20" ht="13.5" customHeight="1" x14ac:dyDescent="0.2">
      <c r="D19" s="167"/>
      <c r="E19" s="167"/>
      <c r="F19" s="167"/>
      <c r="G19" s="167"/>
      <c r="H19" s="167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</row>
    <row r="20" spans="3:20" ht="13.5" customHeight="1" x14ac:dyDescent="0.2">
      <c r="D20" s="167"/>
      <c r="E20" s="167"/>
      <c r="F20" s="167"/>
      <c r="G20" s="167"/>
      <c r="H20" s="167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3:20" ht="13.5" customHeight="1" x14ac:dyDescent="0.2">
      <c r="D21" s="167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</row>
    <row r="22" spans="3:20" ht="13.5" customHeight="1" x14ac:dyDescent="0.2">
      <c r="D22" s="167"/>
      <c r="E22" s="167"/>
      <c r="F22" s="167"/>
      <c r="G22" s="167"/>
      <c r="H22" s="167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</row>
    <row r="23" spans="3:20" ht="13.5" customHeight="1" x14ac:dyDescent="0.2">
      <c r="D23" s="170"/>
      <c r="E23" s="171"/>
      <c r="F23" s="171"/>
      <c r="G23" s="171"/>
      <c r="H23" s="171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</row>
    <row r="24" spans="3:20" ht="13.5" customHeight="1" x14ac:dyDescent="0.2"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</row>
    <row r="25" spans="3:20" ht="13.5" customHeight="1" x14ac:dyDescent="0.2">
      <c r="C25" s="131"/>
      <c r="D25" s="173"/>
      <c r="E25" s="174"/>
      <c r="F25" s="175"/>
      <c r="G25" s="176"/>
      <c r="H25" s="175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3:20" ht="13.5" customHeight="1" x14ac:dyDescent="0.2">
      <c r="C26" s="131"/>
      <c r="D26" s="173"/>
      <c r="E26" s="175"/>
      <c r="F26" s="175"/>
      <c r="G26" s="176"/>
      <c r="H26" s="175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3:20" ht="13.5" customHeight="1" x14ac:dyDescent="0.2">
      <c r="D27" s="170"/>
      <c r="E27" s="170"/>
      <c r="F27" s="170"/>
      <c r="G27" s="170"/>
      <c r="H27" s="170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3:20" ht="13.5" customHeight="1" x14ac:dyDescent="0.2">
      <c r="C28" s="131"/>
      <c r="D28" s="173"/>
      <c r="E28" s="174"/>
      <c r="F28" s="175"/>
      <c r="G28" s="176"/>
      <c r="H28" s="175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3:20" ht="13.5" customHeight="1" x14ac:dyDescent="0.2">
      <c r="C29" s="131"/>
      <c r="D29" s="173"/>
      <c r="E29" s="175"/>
      <c r="F29" s="175"/>
      <c r="G29" s="176"/>
      <c r="H29" s="175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3:20" ht="13.5" customHeight="1" x14ac:dyDescent="0.2">
      <c r="D30" s="170"/>
      <c r="E30" s="170"/>
      <c r="F30" s="170"/>
      <c r="G30" s="170"/>
      <c r="H30" s="170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3:20" ht="13.5" customHeight="1" x14ac:dyDescent="0.2">
      <c r="C31" s="131"/>
      <c r="D31" s="173"/>
      <c r="E31" s="180"/>
      <c r="F31" s="180"/>
      <c r="G31" s="176"/>
      <c r="H31" s="175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</row>
    <row r="32" spans="3:20" ht="13.5" customHeight="1" x14ac:dyDescent="0.2">
      <c r="C32" s="131"/>
      <c r="D32" s="173"/>
      <c r="E32" s="175"/>
      <c r="F32" s="175"/>
      <c r="G32" s="176"/>
      <c r="H32" s="175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</row>
    <row r="33" spans="4:20" ht="13.5" x14ac:dyDescent="0.25">
      <c r="D33" s="164"/>
      <c r="E33" s="165"/>
      <c r="F33" s="165"/>
      <c r="G33" s="165"/>
      <c r="H33" s="164"/>
      <c r="I33" s="164"/>
      <c r="J33" s="164"/>
      <c r="K33" s="164"/>
      <c r="L33" s="164"/>
      <c r="M33" s="164"/>
      <c r="N33" s="164"/>
      <c r="O33" s="166"/>
      <c r="P33" s="166"/>
      <c r="Q33" s="166"/>
      <c r="R33" s="166"/>
      <c r="S33" s="166"/>
      <c r="T33" s="166" t="s">
        <v>102</v>
      </c>
    </row>
    <row r="34" spans="4:20" x14ac:dyDescent="0.2">
      <c r="J34" s="108"/>
      <c r="K34" s="108"/>
      <c r="L34" s="108"/>
      <c r="M34" s="108"/>
      <c r="N34" s="108"/>
      <c r="O34" s="108"/>
      <c r="P34" s="108"/>
      <c r="Q34" s="108"/>
      <c r="R34" s="108"/>
      <c r="S34" s="108"/>
    </row>
    <row r="35" spans="4:20" x14ac:dyDescent="0.2">
      <c r="J35" s="108"/>
      <c r="K35" s="108"/>
      <c r="L35" s="108"/>
      <c r="M35" s="108"/>
      <c r="N35" s="108"/>
      <c r="O35" s="108"/>
      <c r="P35" s="108"/>
      <c r="Q35" s="108"/>
      <c r="R35" s="108"/>
      <c r="S35" s="108"/>
    </row>
    <row r="36" spans="4:20" x14ac:dyDescent="0.2">
      <c r="J36" s="107"/>
      <c r="K36" s="107"/>
      <c r="L36" s="107"/>
      <c r="M36" s="107"/>
      <c r="N36" s="107"/>
      <c r="O36" s="107"/>
      <c r="P36" s="107"/>
      <c r="Q36" s="107"/>
      <c r="R36" s="107"/>
      <c r="S36" s="107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pageSetUpPr autoPageBreaks="0"/>
  </sheetPr>
  <dimension ref="C1:S5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6" width="1.7109375" style="9" customWidth="1"/>
    <col min="7" max="18" width="8.7109375" style="9" customWidth="1"/>
    <col min="19" max="42" width="1.7109375" style="9" customWidth="1"/>
    <col min="43" max="16384" width="9.140625" style="9"/>
  </cols>
  <sheetData>
    <row r="1" spans="3:19" hidden="1" x14ac:dyDescent="0.2"/>
    <row r="2" spans="3:19" hidden="1" x14ac:dyDescent="0.2"/>
    <row r="3" spans="3:19" ht="9" customHeight="1" x14ac:dyDescent="0.2">
      <c r="C3" s="8"/>
    </row>
    <row r="4" spans="3:19" s="10" customFormat="1" ht="15.75" x14ac:dyDescent="0.2">
      <c r="D4" s="11" t="s">
        <v>86</v>
      </c>
      <c r="E4" s="11"/>
      <c r="F4" s="11"/>
      <c r="G4" s="11"/>
      <c r="H4" s="48" t="s">
        <v>146</v>
      </c>
      <c r="I4" s="13"/>
      <c r="J4" s="11"/>
      <c r="K4" s="11"/>
      <c r="L4" s="11"/>
      <c r="M4" s="11"/>
      <c r="N4" s="11"/>
      <c r="O4" s="11"/>
      <c r="P4" s="11"/>
      <c r="Q4" s="11"/>
      <c r="R4" s="11"/>
    </row>
    <row r="5" spans="3:19" s="10" customFormat="1" ht="15.75" x14ac:dyDescent="0.2">
      <c r="D5" s="104"/>
      <c r="E5" s="11"/>
      <c r="F5" s="11"/>
      <c r="G5" s="11"/>
      <c r="H5" s="48"/>
      <c r="I5" s="13"/>
      <c r="J5" s="11"/>
      <c r="K5" s="11"/>
      <c r="L5" s="11"/>
      <c r="M5" s="11"/>
      <c r="N5" s="11"/>
      <c r="O5" s="11"/>
      <c r="P5" s="11"/>
      <c r="Q5" s="11"/>
      <c r="R5" s="11"/>
    </row>
    <row r="6" spans="3:19" s="16" customFormat="1" ht="15" customHeight="1" x14ac:dyDescent="0.2">
      <c r="D6" s="160"/>
      <c r="E6" s="161"/>
      <c r="F6" s="161"/>
      <c r="G6" s="161"/>
      <c r="H6" s="161"/>
      <c r="I6" s="162"/>
      <c r="J6" s="162"/>
      <c r="K6" s="162"/>
      <c r="L6" s="162"/>
      <c r="M6" s="162"/>
      <c r="N6" s="162"/>
      <c r="O6" s="162"/>
      <c r="P6" s="162"/>
      <c r="Q6" s="162"/>
      <c r="R6" s="163"/>
      <c r="S6" s="21" t="s">
        <v>28</v>
      </c>
    </row>
    <row r="7" spans="3:19" ht="13.5" customHeight="1" x14ac:dyDescent="0.2">
      <c r="D7" s="167"/>
      <c r="E7" s="167"/>
      <c r="F7" s="167"/>
      <c r="G7" s="167"/>
      <c r="H7" s="167"/>
      <c r="I7" s="167"/>
      <c r="J7" s="168"/>
      <c r="K7" s="168"/>
      <c r="L7" s="168"/>
      <c r="M7" s="168"/>
      <c r="N7" s="168"/>
      <c r="O7" s="168"/>
      <c r="P7" s="168"/>
      <c r="Q7" s="168"/>
      <c r="R7" s="168"/>
    </row>
    <row r="8" spans="3:19" ht="13.5" customHeight="1" x14ac:dyDescent="0.2">
      <c r="D8" s="167"/>
      <c r="E8" s="167"/>
      <c r="F8" s="167"/>
      <c r="G8" s="167"/>
      <c r="H8" s="167"/>
      <c r="I8" s="167"/>
      <c r="J8" s="168"/>
      <c r="K8" s="168"/>
      <c r="L8" s="168"/>
      <c r="M8" s="168"/>
      <c r="N8" s="168"/>
      <c r="O8" s="168"/>
      <c r="P8" s="168"/>
      <c r="Q8" s="168"/>
      <c r="R8" s="168"/>
    </row>
    <row r="9" spans="3:19" ht="13.5" customHeight="1" x14ac:dyDescent="0.2">
      <c r="D9" s="167"/>
      <c r="E9" s="167"/>
      <c r="F9" s="167"/>
      <c r="G9" s="167"/>
      <c r="H9" s="167"/>
      <c r="I9" s="167"/>
      <c r="J9" s="168"/>
      <c r="K9" s="168"/>
      <c r="L9" s="168"/>
      <c r="M9" s="168"/>
      <c r="N9" s="168"/>
      <c r="O9" s="168"/>
      <c r="P9" s="168"/>
      <c r="Q9" s="168"/>
      <c r="R9" s="168"/>
    </row>
    <row r="10" spans="3:19" ht="13.5" customHeight="1" x14ac:dyDescent="0.2">
      <c r="D10" s="167"/>
      <c r="E10" s="167"/>
      <c r="F10" s="167"/>
      <c r="G10" s="167"/>
      <c r="H10" s="167"/>
      <c r="I10" s="167"/>
      <c r="J10" s="184"/>
      <c r="K10" s="184" t="s">
        <v>104</v>
      </c>
      <c r="L10" s="185"/>
      <c r="M10" s="184"/>
      <c r="N10" s="184" t="s">
        <v>136</v>
      </c>
      <c r="O10" s="183"/>
      <c r="P10" s="168"/>
      <c r="Q10" s="168"/>
      <c r="R10" s="168"/>
    </row>
    <row r="11" spans="3:19" ht="13.5" customHeight="1" x14ac:dyDescent="0.2">
      <c r="D11" s="167"/>
      <c r="E11" s="167"/>
      <c r="F11" s="167"/>
      <c r="G11" s="167"/>
      <c r="H11" s="167"/>
      <c r="I11" s="167"/>
      <c r="J11" s="184" t="s">
        <v>88</v>
      </c>
      <c r="K11" s="188">
        <v>1567574</v>
      </c>
      <c r="L11" s="185"/>
      <c r="M11" s="184" t="s">
        <v>88</v>
      </c>
      <c r="N11" s="188">
        <v>1724623</v>
      </c>
      <c r="O11" s="183"/>
      <c r="P11" s="168"/>
      <c r="Q11" s="168"/>
      <c r="R11" s="168"/>
    </row>
    <row r="12" spans="3:19" ht="13.5" customHeight="1" x14ac:dyDescent="0.2">
      <c r="D12" s="167"/>
      <c r="E12" s="167"/>
      <c r="F12" s="167"/>
      <c r="G12" s="167"/>
      <c r="H12" s="167"/>
      <c r="I12" s="167"/>
      <c r="J12" s="184" t="s">
        <v>107</v>
      </c>
      <c r="K12" s="188">
        <v>79647</v>
      </c>
      <c r="L12" s="185"/>
      <c r="M12" s="184" t="s">
        <v>107</v>
      </c>
      <c r="N12" s="188">
        <v>117387</v>
      </c>
      <c r="O12" s="183"/>
      <c r="P12" s="168"/>
      <c r="Q12" s="168"/>
      <c r="R12" s="168"/>
    </row>
    <row r="13" spans="3:19" ht="13.5" customHeight="1" x14ac:dyDescent="0.2">
      <c r="D13" s="167"/>
      <c r="E13" s="167"/>
      <c r="F13" s="167"/>
      <c r="G13" s="167"/>
      <c r="H13" s="167"/>
      <c r="I13" s="167"/>
      <c r="J13" s="184" t="s">
        <v>89</v>
      </c>
      <c r="K13" s="188">
        <v>18458</v>
      </c>
      <c r="L13" s="185"/>
      <c r="M13" s="184" t="s">
        <v>89</v>
      </c>
      <c r="N13" s="188">
        <v>22649</v>
      </c>
      <c r="O13" s="183"/>
      <c r="P13" s="168"/>
      <c r="Q13" s="168"/>
      <c r="R13" s="168"/>
    </row>
    <row r="14" spans="3:19" ht="13.5" customHeight="1" x14ac:dyDescent="0.2">
      <c r="D14" s="167"/>
      <c r="E14" s="167"/>
      <c r="F14" s="167"/>
      <c r="G14" s="167"/>
      <c r="H14" s="167"/>
      <c r="I14" s="167"/>
      <c r="J14" s="168"/>
      <c r="K14" s="188">
        <v>1665679</v>
      </c>
      <c r="L14" s="168"/>
      <c r="M14" s="168"/>
      <c r="N14" s="188">
        <v>1864659</v>
      </c>
      <c r="O14" s="168"/>
      <c r="P14" s="168"/>
      <c r="Q14" s="168"/>
      <c r="R14" s="168"/>
    </row>
    <row r="15" spans="3:19" ht="13.5" customHeight="1" x14ac:dyDescent="0.2">
      <c r="D15" s="167"/>
      <c r="E15" s="167"/>
      <c r="F15" s="167"/>
      <c r="G15" s="167"/>
      <c r="H15" s="167"/>
      <c r="I15" s="167"/>
      <c r="J15" s="168"/>
      <c r="K15" s="168"/>
      <c r="L15" s="168"/>
      <c r="M15" s="168"/>
      <c r="N15" s="168"/>
      <c r="O15" s="168"/>
      <c r="P15" s="168"/>
      <c r="Q15" s="168"/>
      <c r="R15" s="168"/>
    </row>
    <row r="16" spans="3:19" ht="13.5" customHeight="1" x14ac:dyDescent="0.2">
      <c r="D16" s="167"/>
      <c r="E16" s="167"/>
      <c r="F16" s="167"/>
      <c r="G16" s="167"/>
      <c r="H16" s="167"/>
      <c r="I16" s="167"/>
      <c r="J16" s="168"/>
      <c r="K16" s="168"/>
      <c r="L16" s="168"/>
      <c r="M16" s="168"/>
      <c r="N16" s="168"/>
      <c r="O16" s="168"/>
      <c r="P16" s="168"/>
      <c r="Q16" s="168"/>
      <c r="R16" s="168"/>
    </row>
    <row r="17" spans="3:18" ht="13.5" customHeight="1" x14ac:dyDescent="0.2">
      <c r="D17" s="167"/>
      <c r="E17" s="167"/>
      <c r="F17" s="167"/>
      <c r="G17" s="167"/>
      <c r="H17" s="167"/>
      <c r="I17" s="167"/>
      <c r="J17" s="168"/>
      <c r="K17" s="168"/>
      <c r="L17" s="168"/>
      <c r="M17" s="168"/>
      <c r="N17" s="168"/>
      <c r="O17" s="168"/>
      <c r="P17" s="168"/>
      <c r="Q17" s="168"/>
      <c r="R17" s="168"/>
    </row>
    <row r="18" spans="3:18" ht="13.5" customHeight="1" x14ac:dyDescent="0.2">
      <c r="D18" s="167"/>
      <c r="E18" s="167"/>
      <c r="F18" s="167"/>
      <c r="G18" s="167"/>
      <c r="H18" s="167"/>
      <c r="I18" s="167"/>
      <c r="J18" s="168"/>
      <c r="K18" s="168"/>
      <c r="L18" s="168"/>
      <c r="M18" s="168"/>
      <c r="N18" s="168"/>
      <c r="O18" s="168"/>
      <c r="P18" s="168"/>
      <c r="Q18" s="168"/>
      <c r="R18" s="168"/>
    </row>
    <row r="19" spans="3:18" ht="13.5" customHeight="1" x14ac:dyDescent="0.2">
      <c r="D19" s="167"/>
      <c r="E19" s="167"/>
      <c r="F19" s="167"/>
      <c r="G19" s="167"/>
      <c r="H19" s="167"/>
      <c r="I19" s="167"/>
      <c r="J19" s="168"/>
      <c r="K19" s="168"/>
      <c r="L19" s="168"/>
      <c r="M19" s="168"/>
      <c r="N19" s="168"/>
      <c r="O19" s="168"/>
      <c r="P19" s="168"/>
      <c r="Q19" s="168"/>
      <c r="R19" s="168"/>
    </row>
    <row r="20" spans="3:18" ht="13.5" customHeight="1" x14ac:dyDescent="0.2">
      <c r="D20" s="167"/>
      <c r="E20" s="167"/>
      <c r="F20" s="167"/>
      <c r="G20" s="167"/>
      <c r="H20" s="167"/>
      <c r="I20" s="167"/>
      <c r="J20" s="168"/>
      <c r="K20" s="168"/>
      <c r="L20" s="168"/>
      <c r="M20" s="168"/>
      <c r="N20" s="168"/>
      <c r="O20" s="168"/>
      <c r="P20" s="168"/>
      <c r="Q20" s="168"/>
      <c r="R20" s="168"/>
    </row>
    <row r="21" spans="3:18" ht="13.5" customHeight="1" x14ac:dyDescent="0.2">
      <c r="D21" s="167"/>
      <c r="E21" s="167"/>
      <c r="F21" s="167"/>
      <c r="G21" s="167"/>
      <c r="H21" s="167"/>
      <c r="I21" s="167"/>
      <c r="J21" s="168"/>
      <c r="K21" s="168"/>
      <c r="L21" s="168"/>
      <c r="M21" s="168"/>
      <c r="N21" s="168"/>
      <c r="O21" s="168"/>
      <c r="P21" s="168"/>
      <c r="Q21" s="168"/>
      <c r="R21" s="168"/>
    </row>
    <row r="22" spans="3:18" ht="13.5" customHeight="1" x14ac:dyDescent="0.2">
      <c r="D22" s="167"/>
      <c r="E22" s="167"/>
      <c r="F22" s="167"/>
      <c r="G22" s="167"/>
      <c r="H22" s="167"/>
      <c r="I22" s="167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3:18" ht="13.5" customHeight="1" x14ac:dyDescent="0.2">
      <c r="D23" s="170"/>
      <c r="E23" s="171"/>
      <c r="F23" s="171"/>
      <c r="G23" s="171"/>
      <c r="H23" s="171"/>
      <c r="I23" s="171"/>
      <c r="J23" s="172"/>
      <c r="K23" s="172"/>
      <c r="L23" s="172"/>
      <c r="M23" s="172"/>
      <c r="N23" s="172"/>
      <c r="O23" s="172"/>
      <c r="P23" s="172"/>
      <c r="Q23" s="172"/>
      <c r="R23" s="172"/>
    </row>
    <row r="24" spans="3:18" ht="13.5" customHeight="1" x14ac:dyDescent="0.2"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</row>
    <row r="25" spans="3:18" ht="13.5" customHeight="1" x14ac:dyDescent="0.2">
      <c r="C25" s="131"/>
      <c r="D25" s="173"/>
      <c r="E25" s="174"/>
      <c r="F25" s="175"/>
      <c r="G25" s="175"/>
      <c r="H25" s="176"/>
      <c r="I25" s="175"/>
      <c r="J25" s="177"/>
      <c r="K25" s="177"/>
      <c r="L25" s="177"/>
      <c r="M25" s="177"/>
      <c r="N25" s="177"/>
      <c r="O25" s="177"/>
      <c r="P25" s="177"/>
      <c r="Q25" s="177"/>
      <c r="R25" s="177"/>
    </row>
    <row r="26" spans="3:18" ht="13.5" customHeight="1" x14ac:dyDescent="0.2">
      <c r="C26" s="131"/>
      <c r="D26" s="173"/>
      <c r="E26" s="174"/>
      <c r="F26" s="175"/>
      <c r="G26" s="175"/>
      <c r="H26" s="176"/>
      <c r="I26" s="175"/>
      <c r="J26" s="177"/>
      <c r="K26" s="177"/>
      <c r="L26" s="177"/>
      <c r="M26" s="177"/>
      <c r="N26" s="177"/>
      <c r="O26" s="177"/>
      <c r="P26" s="177"/>
      <c r="Q26" s="177"/>
      <c r="R26" s="177"/>
    </row>
    <row r="27" spans="3:18" ht="13.5" customHeight="1" x14ac:dyDescent="0.25">
      <c r="C27" s="131"/>
      <c r="D27" s="173"/>
      <c r="E27" s="175"/>
      <c r="F27" s="175"/>
      <c r="G27" s="175"/>
      <c r="H27" s="176"/>
      <c r="I27" s="175"/>
      <c r="J27" s="182"/>
      <c r="K27" s="182"/>
      <c r="L27" s="182"/>
      <c r="M27" s="182"/>
      <c r="N27" s="182"/>
      <c r="O27" s="182"/>
      <c r="P27" s="182"/>
      <c r="Q27" s="182"/>
      <c r="R27" s="166" t="s">
        <v>102</v>
      </c>
    </row>
    <row r="28" spans="3:18" x14ac:dyDescent="0.2">
      <c r="K28" s="108"/>
      <c r="L28" s="108"/>
      <c r="M28" s="108"/>
      <c r="N28" s="108"/>
      <c r="O28" s="108"/>
      <c r="P28" s="108"/>
      <c r="Q28" s="108"/>
      <c r="R28" s="108"/>
    </row>
    <row r="29" spans="3:18" x14ac:dyDescent="0.2">
      <c r="K29" s="108"/>
      <c r="L29" s="108"/>
      <c r="M29" s="108"/>
      <c r="N29" s="108"/>
      <c r="O29" s="108"/>
      <c r="P29" s="108"/>
      <c r="Q29" s="108"/>
      <c r="R29" s="108"/>
    </row>
    <row r="30" spans="3:18" x14ac:dyDescent="0.2">
      <c r="K30" s="108"/>
      <c r="L30" s="108"/>
      <c r="M30" s="108"/>
      <c r="N30" s="108"/>
      <c r="O30" s="108"/>
      <c r="P30" s="148"/>
      <c r="Q30" s="148"/>
      <c r="R30" s="148"/>
    </row>
    <row r="31" spans="3:18" x14ac:dyDescent="0.2">
      <c r="K31" s="108"/>
      <c r="L31" s="108"/>
      <c r="M31" s="108"/>
      <c r="N31" s="108"/>
      <c r="O31" s="108"/>
      <c r="P31" s="148"/>
      <c r="Q31" s="148"/>
      <c r="R31" s="148"/>
    </row>
    <row r="32" spans="3:18" x14ac:dyDescent="0.2">
      <c r="K32" s="108"/>
      <c r="L32" s="108"/>
      <c r="M32" s="108"/>
      <c r="N32" s="108"/>
      <c r="O32" s="108"/>
      <c r="P32" s="148"/>
      <c r="Q32" s="148"/>
      <c r="R32" s="148"/>
    </row>
    <row r="33" spans="11:18" x14ac:dyDescent="0.2">
      <c r="K33" s="108"/>
      <c r="L33" s="108"/>
      <c r="M33" s="108"/>
      <c r="N33" s="108"/>
      <c r="O33" s="108"/>
      <c r="P33" s="148"/>
      <c r="Q33" s="148"/>
      <c r="R33" s="148"/>
    </row>
    <row r="34" spans="11:18" x14ac:dyDescent="0.2">
      <c r="K34" s="108"/>
      <c r="L34" s="108"/>
      <c r="M34" s="108"/>
      <c r="N34" s="108"/>
      <c r="O34" s="108"/>
      <c r="P34" s="148"/>
      <c r="Q34" s="148"/>
      <c r="R34" s="148"/>
    </row>
    <row r="35" spans="11:18" x14ac:dyDescent="0.2">
      <c r="K35" s="108"/>
      <c r="L35" s="108"/>
      <c r="M35" s="108"/>
      <c r="N35" s="108"/>
      <c r="O35" s="108"/>
      <c r="P35" s="108"/>
      <c r="Q35" s="108"/>
      <c r="R35" s="108"/>
    </row>
    <row r="36" spans="11:18" x14ac:dyDescent="0.2">
      <c r="K36" s="108"/>
      <c r="L36" s="108"/>
      <c r="M36" s="108"/>
      <c r="N36" s="108"/>
      <c r="O36" s="108"/>
      <c r="P36" s="108"/>
      <c r="Q36" s="108"/>
      <c r="R36" s="108"/>
    </row>
    <row r="37" spans="11:18" x14ac:dyDescent="0.2">
      <c r="K37" s="108"/>
      <c r="L37" s="108"/>
      <c r="M37" s="108"/>
      <c r="N37" s="108"/>
      <c r="O37" s="108"/>
      <c r="P37" s="108"/>
      <c r="Q37" s="108"/>
      <c r="R37" s="108"/>
    </row>
    <row r="38" spans="11:18" x14ac:dyDescent="0.2">
      <c r="K38" s="108"/>
      <c r="L38" s="108"/>
      <c r="M38" s="108"/>
      <c r="N38" s="108"/>
      <c r="O38" s="108"/>
      <c r="P38" s="108"/>
      <c r="Q38" s="108"/>
      <c r="R38" s="108"/>
    </row>
    <row r="39" spans="11:18" x14ac:dyDescent="0.2">
      <c r="K39" s="108"/>
      <c r="L39" s="108"/>
      <c r="M39" s="108"/>
      <c r="N39" s="108"/>
      <c r="O39" s="108"/>
      <c r="P39" s="108"/>
      <c r="Q39" s="108"/>
      <c r="R39" s="108"/>
    </row>
    <row r="40" spans="11:18" x14ac:dyDescent="0.2">
      <c r="K40" s="108"/>
    </row>
    <row r="41" spans="11:18" x14ac:dyDescent="0.2">
      <c r="K41" s="107"/>
      <c r="L41" s="107"/>
      <c r="M41" s="107"/>
      <c r="N41" s="107"/>
      <c r="O41" s="107"/>
      <c r="P41" s="107"/>
      <c r="Q41" s="107"/>
      <c r="R41" s="107"/>
    </row>
    <row r="42" spans="11:18" x14ac:dyDescent="0.2">
      <c r="K42" s="107"/>
      <c r="L42" s="107"/>
      <c r="M42" s="107"/>
      <c r="N42" s="107"/>
      <c r="O42" s="107"/>
      <c r="P42" s="107"/>
      <c r="Q42" s="107"/>
      <c r="R42" s="107"/>
    </row>
    <row r="43" spans="11:18" x14ac:dyDescent="0.2">
      <c r="K43" s="107"/>
      <c r="L43" s="107"/>
      <c r="M43" s="107"/>
      <c r="N43" s="107"/>
      <c r="O43" s="107"/>
      <c r="P43" s="107"/>
      <c r="Q43" s="107"/>
      <c r="R43" s="107"/>
    </row>
    <row r="44" spans="11:18" x14ac:dyDescent="0.2">
      <c r="K44" s="107"/>
      <c r="L44" s="107"/>
      <c r="M44" s="107"/>
      <c r="N44" s="107"/>
      <c r="O44" s="107"/>
      <c r="P44" s="107"/>
      <c r="Q44" s="107"/>
      <c r="R44" s="107"/>
    </row>
    <row r="45" spans="11:18" x14ac:dyDescent="0.2">
      <c r="K45" s="107"/>
      <c r="L45" s="107"/>
      <c r="M45" s="107"/>
      <c r="N45" s="107"/>
      <c r="O45" s="107"/>
      <c r="P45" s="107"/>
      <c r="Q45" s="107"/>
      <c r="R45" s="107"/>
    </row>
    <row r="46" spans="11:18" x14ac:dyDescent="0.2">
      <c r="K46" s="107"/>
      <c r="L46" s="107"/>
      <c r="M46" s="107"/>
      <c r="N46" s="107"/>
      <c r="O46" s="107"/>
      <c r="P46" s="107"/>
      <c r="Q46" s="107"/>
      <c r="R46" s="107"/>
    </row>
    <row r="47" spans="11:18" x14ac:dyDescent="0.2">
      <c r="K47" s="107"/>
      <c r="L47" s="107"/>
      <c r="M47" s="107"/>
      <c r="N47" s="107"/>
      <c r="O47" s="107"/>
      <c r="P47" s="107"/>
      <c r="Q47" s="107"/>
      <c r="R47" s="107"/>
    </row>
    <row r="48" spans="11:18" x14ac:dyDescent="0.2">
      <c r="K48" s="107"/>
      <c r="L48" s="107"/>
      <c r="M48" s="107"/>
      <c r="N48" s="107"/>
      <c r="O48" s="107"/>
      <c r="P48" s="107"/>
      <c r="Q48" s="107"/>
      <c r="R48" s="107"/>
    </row>
    <row r="49" spans="11:18" x14ac:dyDescent="0.2">
      <c r="K49" s="107"/>
      <c r="L49" s="107"/>
      <c r="M49" s="107"/>
      <c r="N49" s="107"/>
      <c r="O49" s="107"/>
      <c r="P49" s="107"/>
      <c r="Q49" s="107"/>
      <c r="R49" s="107"/>
    </row>
    <row r="50" spans="11:18" x14ac:dyDescent="0.2">
      <c r="K50" s="107"/>
      <c r="L50" s="107"/>
      <c r="M50" s="107"/>
      <c r="N50" s="107"/>
      <c r="O50" s="107"/>
      <c r="P50" s="107"/>
      <c r="Q50" s="107"/>
      <c r="R50" s="107"/>
    </row>
    <row r="51" spans="11:18" x14ac:dyDescent="0.2">
      <c r="K51" s="107"/>
      <c r="L51" s="107"/>
      <c r="M51" s="107"/>
      <c r="N51" s="107"/>
      <c r="O51" s="107"/>
      <c r="P51" s="107"/>
      <c r="Q51" s="107"/>
      <c r="R51" s="107"/>
    </row>
    <row r="52" spans="11:18" x14ac:dyDescent="0.2">
      <c r="K52" s="107"/>
      <c r="L52" s="107"/>
      <c r="M52" s="107"/>
      <c r="N52" s="107"/>
      <c r="O52" s="107"/>
      <c r="P52" s="107"/>
      <c r="Q52" s="107"/>
      <c r="R52" s="107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2" priority="3" stopIfTrue="1">
      <formula>#REF!=" ?"</formula>
    </cfRule>
  </conditionalFormatting>
  <conditionalFormatting sqref="G6">
    <cfRule type="expression" dxfId="1" priority="1" stopIfTrue="1">
      <formula>S6="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0">
    <pageSetUpPr autoPageBreaks="0"/>
  </sheetPr>
  <dimension ref="C1:U8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5" width="1.7109375" style="9" customWidth="1"/>
    <col min="6" max="6" width="4.85546875" style="9" customWidth="1"/>
    <col min="7" max="20" width="8.7109375" style="9" customWidth="1"/>
    <col min="21" max="24" width="1.7109375" style="9" customWidth="1"/>
    <col min="25" max="25" width="11.28515625" style="9" customWidth="1"/>
    <col min="26" max="44" width="1.7109375" style="9" customWidth="1"/>
    <col min="45" max="16384" width="9.140625" style="9"/>
  </cols>
  <sheetData>
    <row r="1" spans="3:21" hidden="1" x14ac:dyDescent="0.2"/>
    <row r="2" spans="3:21" hidden="1" x14ac:dyDescent="0.2"/>
    <row r="3" spans="3:21" ht="9" customHeight="1" x14ac:dyDescent="0.2">
      <c r="C3" s="8"/>
    </row>
    <row r="4" spans="3:21" s="10" customFormat="1" ht="15.75" x14ac:dyDescent="0.2">
      <c r="D4" s="11" t="s">
        <v>87</v>
      </c>
      <c r="E4" s="11"/>
      <c r="F4" s="11"/>
      <c r="G4" s="48" t="s">
        <v>98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75" x14ac:dyDescent="0.2">
      <c r="D5" s="11" t="s">
        <v>147</v>
      </c>
      <c r="E5" s="11"/>
      <c r="F5" s="11"/>
      <c r="G5" s="4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1" s="198" customFormat="1" ht="15" customHeight="1" x14ac:dyDescent="0.2">
      <c r="D6" s="199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1"/>
      <c r="U6" s="202" t="s">
        <v>28</v>
      </c>
    </row>
    <row r="7" spans="3:21" s="198" customFormat="1" ht="13.5" customHeight="1" x14ac:dyDescent="0.25">
      <c r="D7" s="203"/>
      <c r="E7" s="203"/>
      <c r="F7" s="203"/>
      <c r="G7" s="203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</row>
    <row r="8" spans="3:21" s="198" customFormat="1" ht="13.5" customHeight="1" x14ac:dyDescent="0.25">
      <c r="D8" s="203"/>
      <c r="E8" s="203"/>
      <c r="F8" s="203"/>
      <c r="G8" s="203"/>
      <c r="H8" s="203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</row>
    <row r="9" spans="3:21" s="198" customFormat="1" ht="13.5" customHeight="1" x14ac:dyDescent="0.25">
      <c r="D9" s="203"/>
      <c r="E9" s="203"/>
      <c r="F9" s="203"/>
      <c r="G9" s="203"/>
      <c r="H9" s="203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</row>
    <row r="10" spans="3:21" s="198" customFormat="1" ht="13.5" customHeight="1" x14ac:dyDescent="0.25">
      <c r="D10" s="203"/>
      <c r="E10" s="203"/>
      <c r="F10" s="203"/>
      <c r="G10" s="203"/>
      <c r="H10" s="203"/>
      <c r="I10" s="205" t="s">
        <v>91</v>
      </c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3:21" s="198" customFormat="1" ht="13.5" customHeight="1" x14ac:dyDescent="0.25">
      <c r="D11" s="203"/>
      <c r="E11" s="203"/>
      <c r="F11" s="203"/>
      <c r="G11" s="203"/>
      <c r="H11" s="203"/>
      <c r="I11" s="205"/>
      <c r="J11" s="206">
        <v>2012</v>
      </c>
      <c r="K11" s="206">
        <v>2013</v>
      </c>
      <c r="L11" s="206">
        <v>2014</v>
      </c>
      <c r="M11" s="206">
        <v>2015</v>
      </c>
      <c r="N11" s="206">
        <v>2016</v>
      </c>
      <c r="O11" s="206">
        <v>2017</v>
      </c>
      <c r="P11" s="206">
        <v>2018</v>
      </c>
      <c r="Q11" s="206">
        <v>2019</v>
      </c>
      <c r="R11" s="206">
        <v>2020</v>
      </c>
      <c r="S11" s="206">
        <v>2021</v>
      </c>
      <c r="T11" s="206">
        <v>2022</v>
      </c>
    </row>
    <row r="12" spans="3:21" s="198" customFormat="1" ht="13.5" customHeight="1" x14ac:dyDescent="0.25">
      <c r="D12" s="203"/>
      <c r="E12" s="203"/>
      <c r="F12" s="203"/>
      <c r="G12" s="203"/>
      <c r="H12" s="203"/>
      <c r="I12" s="205" t="s">
        <v>92</v>
      </c>
      <c r="J12" s="207">
        <v>22600.393453874563</v>
      </c>
      <c r="K12" s="207">
        <v>22736.160423889331</v>
      </c>
      <c r="L12" s="207">
        <v>23105.298815983475</v>
      </c>
      <c r="M12" s="207">
        <v>23637.347321692072</v>
      </c>
      <c r="N12" s="207">
        <v>24814.030370938806</v>
      </c>
      <c r="O12" s="207">
        <v>26608.581841437241</v>
      </c>
      <c r="P12" s="207">
        <v>29476</v>
      </c>
      <c r="Q12" s="207">
        <v>33529.755754785801</v>
      </c>
      <c r="R12" s="207">
        <v>36857.887269735802</v>
      </c>
      <c r="S12" s="207">
        <v>39591.418094570479</v>
      </c>
      <c r="T12" s="207">
        <v>40174.665115771437</v>
      </c>
    </row>
    <row r="13" spans="3:21" s="198" customFormat="1" ht="13.5" customHeight="1" x14ac:dyDescent="0.25">
      <c r="D13" s="203"/>
      <c r="E13" s="203"/>
      <c r="F13" s="203"/>
      <c r="G13" s="203"/>
      <c r="H13" s="203"/>
      <c r="I13" s="205" t="s">
        <v>93</v>
      </c>
      <c r="J13" s="207">
        <v>23085.182281792197</v>
      </c>
      <c r="K13" s="207">
        <v>22896.435472194695</v>
      </c>
      <c r="L13" s="207">
        <v>23174.823285840997</v>
      </c>
      <c r="M13" s="207">
        <v>23637.347321692072</v>
      </c>
      <c r="N13" s="207">
        <v>24641.53959378233</v>
      </c>
      <c r="O13" s="207">
        <v>25808.517789948826</v>
      </c>
      <c r="P13" s="207">
        <v>27992.402659069325</v>
      </c>
      <c r="Q13" s="207">
        <v>30960.069949017361</v>
      </c>
      <c r="R13" s="207">
        <v>32958.854752513464</v>
      </c>
      <c r="S13" s="207">
        <v>34397.409291546901</v>
      </c>
      <c r="T13" s="207">
        <v>30856.117600438894</v>
      </c>
    </row>
    <row r="14" spans="3:21" s="198" customFormat="1" ht="13.5" customHeight="1" x14ac:dyDescent="0.25">
      <c r="D14" s="203"/>
      <c r="E14" s="203"/>
      <c r="F14" s="203"/>
      <c r="G14" s="203"/>
      <c r="H14" s="203"/>
      <c r="I14" s="205" t="s">
        <v>94</v>
      </c>
      <c r="J14" s="208">
        <v>229.78750299999814</v>
      </c>
      <c r="K14" s="208">
        <v>229.64945899999782</v>
      </c>
      <c r="L14" s="208">
        <v>231.92014099999906</v>
      </c>
      <c r="M14" s="208">
        <v>235.14915399999853</v>
      </c>
      <c r="N14" s="208">
        <v>238.4491339999995</v>
      </c>
      <c r="O14" s="208">
        <v>246.23787899999871</v>
      </c>
      <c r="P14" s="208">
        <v>253.50663410000007</v>
      </c>
      <c r="Q14" s="208">
        <v>260.9708039999997</v>
      </c>
      <c r="R14" s="208">
        <v>269.19933970000073</v>
      </c>
      <c r="S14" s="208">
        <v>275.71622830000024</v>
      </c>
      <c r="T14" s="208">
        <v>285.55365380000103</v>
      </c>
    </row>
    <row r="15" spans="3:21" s="198" customFormat="1" ht="13.5" customHeight="1" x14ac:dyDescent="0.25">
      <c r="D15" s="203"/>
      <c r="E15" s="203"/>
      <c r="F15" s="203"/>
      <c r="G15" s="203"/>
      <c r="H15" s="203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</row>
    <row r="16" spans="3:21" s="198" customFormat="1" ht="13.5" customHeight="1" x14ac:dyDescent="0.25">
      <c r="D16" s="203"/>
      <c r="E16" s="203"/>
      <c r="F16" s="203"/>
      <c r="G16" s="203"/>
      <c r="H16" s="203"/>
      <c r="I16" s="205" t="s">
        <v>95</v>
      </c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</row>
    <row r="17" spans="3:20" s="198" customFormat="1" ht="13.5" customHeight="1" x14ac:dyDescent="0.25">
      <c r="D17" s="203"/>
      <c r="E17" s="203"/>
      <c r="F17" s="203"/>
      <c r="G17" s="203"/>
      <c r="H17" s="203"/>
      <c r="I17" s="205"/>
      <c r="J17" s="206">
        <v>2012</v>
      </c>
      <c r="K17" s="206">
        <v>2013</v>
      </c>
      <c r="L17" s="206">
        <v>2014</v>
      </c>
      <c r="M17" s="206">
        <v>2015</v>
      </c>
      <c r="N17" s="206">
        <v>2016</v>
      </c>
      <c r="O17" s="206">
        <v>2017</v>
      </c>
      <c r="P17" s="206">
        <v>2018</v>
      </c>
      <c r="Q17" s="206">
        <v>2019</v>
      </c>
      <c r="R17" s="206">
        <v>2020</v>
      </c>
      <c r="S17" s="206">
        <v>2021</v>
      </c>
      <c r="T17" s="206">
        <v>2022</v>
      </c>
    </row>
    <row r="18" spans="3:20" s="198" customFormat="1" ht="13.5" customHeight="1" x14ac:dyDescent="0.25">
      <c r="D18" s="203"/>
      <c r="E18" s="203"/>
      <c r="F18" s="203"/>
      <c r="G18" s="203"/>
      <c r="H18" s="203"/>
      <c r="I18" s="205" t="s">
        <v>96</v>
      </c>
      <c r="J18" s="207">
        <v>26654.328590325251</v>
      </c>
      <c r="K18" s="207">
        <v>26815.832769169177</v>
      </c>
      <c r="L18" s="207">
        <v>27261.212713184505</v>
      </c>
      <c r="M18" s="207">
        <v>27969.264789171051</v>
      </c>
      <c r="N18" s="207">
        <v>29487.404484094175</v>
      </c>
      <c r="O18" s="207">
        <v>31631.639671839443</v>
      </c>
      <c r="P18" s="207">
        <v>35088.9</v>
      </c>
      <c r="Q18" s="207">
        <v>40172.121076821175</v>
      </c>
      <c r="R18" s="207">
        <v>44060.071676743559</v>
      </c>
      <c r="S18" s="207">
        <v>47589.50691516907</v>
      </c>
      <c r="T18" s="207">
        <v>48166.879820414892</v>
      </c>
    </row>
    <row r="19" spans="3:20" s="198" customFormat="1" ht="13.5" customHeight="1" x14ac:dyDescent="0.25">
      <c r="D19" s="203"/>
      <c r="E19" s="203"/>
      <c r="F19" s="203"/>
      <c r="G19" s="203"/>
      <c r="H19" s="203"/>
      <c r="I19" s="205" t="s">
        <v>97</v>
      </c>
      <c r="J19" s="207">
        <v>27226.076190322012</v>
      </c>
      <c r="K19" s="207">
        <v>27004.866837028378</v>
      </c>
      <c r="L19" s="207">
        <v>27343.242440506019</v>
      </c>
      <c r="M19" s="207">
        <v>27969.264789171051</v>
      </c>
      <c r="N19" s="207">
        <v>29282.427491652605</v>
      </c>
      <c r="O19" s="207">
        <v>30680.542843685202</v>
      </c>
      <c r="P19" s="207">
        <v>33322.792022792026</v>
      </c>
      <c r="Q19" s="207">
        <v>37093.371262069413</v>
      </c>
      <c r="R19" s="207">
        <v>39399.151995657303</v>
      </c>
      <c r="S19" s="207">
        <v>41346.226685637768</v>
      </c>
      <c r="T19" s="207">
        <v>36994.531352085178</v>
      </c>
    </row>
    <row r="20" spans="3:20" s="198" customFormat="1" ht="13.5" customHeight="1" x14ac:dyDescent="0.25">
      <c r="D20" s="203"/>
      <c r="E20" s="203"/>
      <c r="F20" s="203"/>
      <c r="G20" s="203"/>
      <c r="H20" s="203"/>
      <c r="I20" s="205" t="s">
        <v>94</v>
      </c>
      <c r="J20" s="209">
        <v>131.71865599999995</v>
      </c>
      <c r="K20" s="209">
        <v>131.36838400000013</v>
      </c>
      <c r="L20" s="209">
        <v>131.91293599999943</v>
      </c>
      <c r="M20" s="209">
        <v>132.95068499999988</v>
      </c>
      <c r="N20" s="209">
        <v>133.58220200000014</v>
      </c>
      <c r="O20" s="209">
        <v>135.60943800000041</v>
      </c>
      <c r="P20" s="209">
        <v>137.77342210000009</v>
      </c>
      <c r="Q20" s="209">
        <v>141.1656154999996</v>
      </c>
      <c r="R20" s="209">
        <v>145.76537409999989</v>
      </c>
      <c r="S20" s="209">
        <v>149.9554445</v>
      </c>
      <c r="T20" s="209">
        <v>154.26908320000004</v>
      </c>
    </row>
    <row r="21" spans="3:20" s="198" customFormat="1" ht="13.5" customHeight="1" x14ac:dyDescent="0.25">
      <c r="D21" s="203"/>
      <c r="E21" s="203"/>
      <c r="F21" s="203"/>
      <c r="G21" s="203"/>
      <c r="H21" s="203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</row>
    <row r="22" spans="3:20" s="198" customFormat="1" ht="13.5" customHeight="1" x14ac:dyDescent="0.2">
      <c r="D22" s="203"/>
      <c r="E22" s="203"/>
      <c r="F22" s="203"/>
      <c r="G22" s="203"/>
      <c r="H22" s="203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</row>
    <row r="23" spans="3:20" s="198" customFormat="1" ht="13.5" customHeight="1" x14ac:dyDescent="0.2">
      <c r="D23" s="211"/>
      <c r="E23" s="212"/>
      <c r="F23" s="212"/>
      <c r="G23" s="212"/>
      <c r="H23" s="212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</row>
    <row r="24" spans="3:20" s="198" customFormat="1" ht="13.5" customHeight="1" x14ac:dyDescent="0.2"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</row>
    <row r="25" spans="3:20" s="198" customFormat="1" ht="13.5" customHeight="1" x14ac:dyDescent="0.2">
      <c r="C25" s="214"/>
      <c r="D25" s="215"/>
      <c r="E25" s="216"/>
      <c r="F25" s="217"/>
      <c r="G25" s="218"/>
      <c r="H25" s="217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</row>
    <row r="26" spans="3:20" s="198" customFormat="1" ht="13.5" customHeight="1" x14ac:dyDescent="0.2">
      <c r="C26" s="214"/>
      <c r="D26" s="215"/>
      <c r="E26" s="217"/>
      <c r="F26" s="217"/>
      <c r="G26" s="218"/>
      <c r="H26" s="217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3:20" s="198" customFormat="1" ht="13.5" customHeight="1" x14ac:dyDescent="0.2"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</row>
    <row r="28" spans="3:20" s="198" customFormat="1" ht="13.5" customHeight="1" x14ac:dyDescent="0.2">
      <c r="C28" s="214"/>
      <c r="D28" s="215"/>
      <c r="E28" s="216"/>
      <c r="F28" s="217"/>
      <c r="G28" s="218"/>
      <c r="H28" s="217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</row>
    <row r="29" spans="3:20" s="198" customFormat="1" ht="13.5" customHeight="1" x14ac:dyDescent="0.2">
      <c r="C29" s="214"/>
      <c r="D29" s="215"/>
      <c r="E29" s="217"/>
      <c r="F29" s="217"/>
      <c r="G29" s="218"/>
      <c r="H29" s="217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3:20" s="198" customFormat="1" ht="13.5" customHeight="1" x14ac:dyDescent="0.2"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spans="3:20" s="198" customFormat="1" ht="13.5" customHeight="1" x14ac:dyDescent="0.2"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3:20" s="198" customFormat="1" ht="13.5" customHeight="1" x14ac:dyDescent="0.2"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4:20" s="198" customFormat="1" ht="13.5" customHeight="1" x14ac:dyDescent="0.2"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spans="4:20" s="198" customFormat="1" ht="13.5" customHeight="1" x14ac:dyDescent="0.2"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</row>
    <row r="35" spans="4:20" s="198" customFormat="1" ht="13.5" customHeight="1" x14ac:dyDescent="0.2"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</row>
    <row r="36" spans="4:20" s="198" customFormat="1" ht="13.5" customHeight="1" x14ac:dyDescent="0.2"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</row>
    <row r="37" spans="4:20" s="198" customFormat="1" ht="13.5" customHeight="1" x14ac:dyDescent="0.2"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</row>
    <row r="38" spans="4:20" s="198" customFormat="1" ht="13.5" customHeight="1" x14ac:dyDescent="0.2"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</row>
    <row r="39" spans="4:20" s="198" customFormat="1" ht="13.5" customHeight="1" x14ac:dyDescent="0.2">
      <c r="D39" s="211"/>
      <c r="E39" s="211"/>
      <c r="F39" s="211"/>
      <c r="G39" s="211"/>
      <c r="H39" s="211"/>
      <c r="I39" s="21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</row>
    <row r="40" spans="4:20" s="198" customFormat="1" ht="13.5" customHeight="1" x14ac:dyDescent="0.2"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</row>
    <row r="41" spans="4:20" s="198" customFormat="1" ht="13.5" customHeight="1" x14ac:dyDescent="0.2"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</row>
    <row r="42" spans="4:20" s="198" customFormat="1" ht="13.5" customHeight="1" x14ac:dyDescent="0.2"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</row>
    <row r="43" spans="4:20" s="198" customFormat="1" ht="13.5" customHeight="1" x14ac:dyDescent="0.2"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</row>
    <row r="44" spans="4:20" s="198" customFormat="1" ht="13.5" customHeight="1" x14ac:dyDescent="0.2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</row>
    <row r="45" spans="4:20" s="198" customFormat="1" ht="13.5" customHeight="1" x14ac:dyDescent="0.2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</row>
    <row r="46" spans="4:20" s="198" customFormat="1" ht="13.5" customHeight="1" x14ac:dyDescent="0.2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</row>
    <row r="47" spans="4:20" s="198" customFormat="1" ht="13.5" customHeight="1" x14ac:dyDescent="0.2"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</row>
    <row r="48" spans="4:20" s="198" customFormat="1" ht="13.5" customHeight="1" x14ac:dyDescent="0.2"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</row>
    <row r="49" spans="3:21" s="198" customFormat="1" ht="13.5" customHeight="1" x14ac:dyDescent="0.2"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</row>
    <row r="50" spans="3:21" s="198" customFormat="1" ht="13.5" customHeight="1" x14ac:dyDescent="0.2"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</row>
    <row r="51" spans="3:21" s="198" customFormat="1" ht="13.5" customHeight="1" x14ac:dyDescent="0.2">
      <c r="C51" s="214"/>
      <c r="D51" s="215"/>
      <c r="E51" s="222"/>
      <c r="F51" s="222"/>
      <c r="G51" s="218"/>
      <c r="H51" s="217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</row>
    <row r="52" spans="3:21" s="198" customFormat="1" ht="13.5" customHeight="1" x14ac:dyDescent="0.2">
      <c r="C52" s="214"/>
      <c r="D52" s="215"/>
      <c r="E52" s="217"/>
      <c r="F52" s="217"/>
      <c r="G52" s="218"/>
      <c r="H52" s="217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</row>
    <row r="53" spans="3:21" s="198" customFormat="1" ht="13.5" x14ac:dyDescent="0.25">
      <c r="D53" s="228" t="s">
        <v>29</v>
      </c>
      <c r="E53" s="228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6" t="s">
        <v>102</v>
      </c>
      <c r="U53" s="198" t="s">
        <v>17</v>
      </c>
    </row>
    <row r="54" spans="3:21" s="198" customFormat="1" ht="13.5" x14ac:dyDescent="0.25">
      <c r="D54" s="229"/>
      <c r="E54" s="228" t="s">
        <v>113</v>
      </c>
      <c r="F54" s="228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6"/>
    </row>
    <row r="55" spans="3:21" s="198" customFormat="1" ht="13.5" x14ac:dyDescent="0.2">
      <c r="D55" s="229" t="s">
        <v>18</v>
      </c>
      <c r="E55" s="230" t="s">
        <v>90</v>
      </c>
      <c r="F55" s="231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</row>
    <row r="56" spans="3:21" x14ac:dyDescent="0.2"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</row>
    <row r="57" spans="3:21" x14ac:dyDescent="0.2"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</row>
    <row r="58" spans="3:21" x14ac:dyDescent="0.2"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</row>
    <row r="59" spans="3:21" x14ac:dyDescent="0.2"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</row>
    <row r="60" spans="3:21" x14ac:dyDescent="0.2"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</row>
    <row r="61" spans="3:21" x14ac:dyDescent="0.2"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</row>
    <row r="62" spans="3:21" x14ac:dyDescent="0.2"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</row>
    <row r="63" spans="3:21" x14ac:dyDescent="0.2"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</row>
    <row r="64" spans="3:21" x14ac:dyDescent="0.2"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</row>
    <row r="65" spans="10:20" x14ac:dyDescent="0.2"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</row>
    <row r="66" spans="10:20" x14ac:dyDescent="0.2"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</row>
    <row r="67" spans="10:20" x14ac:dyDescent="0.2"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</row>
    <row r="69" spans="10:20" x14ac:dyDescent="0.2"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</row>
    <row r="70" spans="10:20" x14ac:dyDescent="0.2"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</row>
    <row r="71" spans="10:20" x14ac:dyDescent="0.2"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</row>
    <row r="72" spans="10:20" x14ac:dyDescent="0.2"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</row>
    <row r="73" spans="10:20" x14ac:dyDescent="0.2"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</row>
    <row r="74" spans="10:20" x14ac:dyDescent="0.2"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</row>
    <row r="75" spans="10:20" x14ac:dyDescent="0.2"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</row>
    <row r="76" spans="10:20" x14ac:dyDescent="0.2"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</row>
    <row r="77" spans="10:20" x14ac:dyDescent="0.2"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</row>
    <row r="78" spans="10:20" x14ac:dyDescent="0.2"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</row>
    <row r="79" spans="10:20" x14ac:dyDescent="0.2"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</row>
    <row r="80" spans="10:20" x14ac:dyDescent="0.2"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X6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28515625" style="9" customWidth="1"/>
    <col min="5" max="5" width="1.85546875" style="9" customWidth="1"/>
    <col min="6" max="6" width="2.5703125" style="9" customWidth="1"/>
    <col min="7" max="7" width="7.140625" style="9" customWidth="1"/>
    <col min="8" max="8" width="4.5703125" style="9" customWidth="1"/>
    <col min="9" max="9" width="1.140625" style="9" customWidth="1"/>
    <col min="10" max="20" width="8.140625" style="9" customWidth="1"/>
    <col min="21" max="21" width="1.7109375" style="9" customWidth="1"/>
    <col min="22" max="22" width="7.42578125" style="9" customWidth="1"/>
    <col min="23" max="23" width="7.28515625" style="9" customWidth="1"/>
    <col min="24" max="24" width="10.7109375" style="9" customWidth="1"/>
    <col min="25" max="25" width="10.5703125" style="9" customWidth="1"/>
    <col min="26" max="26" width="11.140625" style="9" customWidth="1"/>
    <col min="27" max="27" width="15.42578125" style="9" customWidth="1"/>
    <col min="28" max="44" width="1.7109375" style="9" customWidth="1"/>
    <col min="45" max="16384" width="9.140625" style="9"/>
  </cols>
  <sheetData>
    <row r="1" spans="3:24" hidden="1" x14ac:dyDescent="0.2"/>
    <row r="2" spans="3:24" hidden="1" x14ac:dyDescent="0.2"/>
    <row r="3" spans="3:24" ht="9" customHeight="1" x14ac:dyDescent="0.2">
      <c r="C3" s="8"/>
    </row>
    <row r="4" spans="3:24" s="10" customFormat="1" ht="15.75" x14ac:dyDescent="0.2">
      <c r="D4" s="11" t="s">
        <v>1</v>
      </c>
      <c r="E4" s="11"/>
      <c r="F4" s="11"/>
      <c r="G4" s="11"/>
      <c r="H4" s="12" t="s">
        <v>148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4" s="10" customFormat="1" ht="15.75" x14ac:dyDescent="0.2">
      <c r="D5" s="14" t="s">
        <v>137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24" s="16" customFormat="1" ht="6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28</v>
      </c>
    </row>
    <row r="7" spans="3:24" ht="6" customHeight="1" x14ac:dyDescent="0.2">
      <c r="C7" s="22"/>
      <c r="D7" s="326" t="s">
        <v>19</v>
      </c>
      <c r="E7" s="327"/>
      <c r="F7" s="327"/>
      <c r="G7" s="327"/>
      <c r="H7" s="327"/>
      <c r="I7" s="328"/>
      <c r="J7" s="319" t="s">
        <v>104</v>
      </c>
      <c r="K7" s="319" t="s">
        <v>105</v>
      </c>
      <c r="L7" s="319" t="s">
        <v>109</v>
      </c>
      <c r="M7" s="319" t="s">
        <v>110</v>
      </c>
      <c r="N7" s="319" t="s">
        <v>111</v>
      </c>
      <c r="O7" s="319" t="s">
        <v>114</v>
      </c>
      <c r="P7" s="319" t="s">
        <v>130</v>
      </c>
      <c r="Q7" s="319" t="s">
        <v>131</v>
      </c>
      <c r="R7" s="319" t="s">
        <v>133</v>
      </c>
      <c r="S7" s="319" t="s">
        <v>135</v>
      </c>
      <c r="T7" s="335" t="s">
        <v>136</v>
      </c>
      <c r="U7" s="23"/>
    </row>
    <row r="8" spans="3:24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36"/>
      <c r="U8" s="23"/>
    </row>
    <row r="9" spans="3:24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36"/>
      <c r="U9" s="23"/>
    </row>
    <row r="10" spans="3:24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36"/>
      <c r="U10" s="23"/>
    </row>
    <row r="11" spans="3:24" ht="15" customHeight="1" thickBot="1" x14ac:dyDescent="0.25">
      <c r="C11" s="22"/>
      <c r="D11" s="332"/>
      <c r="E11" s="333"/>
      <c r="F11" s="333"/>
      <c r="G11" s="333"/>
      <c r="H11" s="333"/>
      <c r="I11" s="334"/>
      <c r="J11" s="233"/>
      <c r="K11" s="233"/>
      <c r="L11" s="233"/>
      <c r="M11" s="233"/>
      <c r="N11" s="233"/>
      <c r="O11" s="233"/>
      <c r="P11" s="233"/>
      <c r="Q11" s="233"/>
      <c r="R11" s="232"/>
      <c r="S11" s="232"/>
      <c r="T11" s="297"/>
      <c r="U11" s="23"/>
    </row>
    <row r="12" spans="3:24" ht="14.25" thickTop="1" thickBot="1" x14ac:dyDescent="0.25">
      <c r="C12" s="22"/>
      <c r="D12" s="136" t="s">
        <v>68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307"/>
      <c r="T12" s="139"/>
      <c r="U12" s="23"/>
    </row>
    <row r="13" spans="3:24" ht="15" x14ac:dyDescent="0.2">
      <c r="C13" s="22"/>
      <c r="D13" s="132"/>
      <c r="E13" s="133" t="s">
        <v>112</v>
      </c>
      <c r="F13" s="133"/>
      <c r="G13" s="133"/>
      <c r="H13" s="134"/>
      <c r="I13" s="135"/>
      <c r="J13" s="141">
        <v>8426</v>
      </c>
      <c r="K13" s="141">
        <v>8442</v>
      </c>
      <c r="L13" s="141">
        <v>8475</v>
      </c>
      <c r="M13" s="141">
        <v>8500</v>
      </c>
      <c r="N13" s="141">
        <v>8496</v>
      </c>
      <c r="O13" s="141">
        <v>8557</v>
      </c>
      <c r="P13" s="141">
        <v>8558</v>
      </c>
      <c r="Q13" s="141">
        <v>8566</v>
      </c>
      <c r="R13" s="140">
        <v>8580</v>
      </c>
      <c r="S13" s="140">
        <v>8618</v>
      </c>
      <c r="T13" s="298">
        <v>8660</v>
      </c>
      <c r="U13" s="23"/>
      <c r="W13" s="102"/>
    </row>
    <row r="14" spans="3:24" x14ac:dyDescent="0.2">
      <c r="C14" s="26"/>
      <c r="D14" s="85"/>
      <c r="E14" s="316" t="s">
        <v>31</v>
      </c>
      <c r="F14" s="126" t="s">
        <v>64</v>
      </c>
      <c r="G14" s="126"/>
      <c r="H14" s="127"/>
      <c r="I14" s="128"/>
      <c r="J14" s="235">
        <v>7749</v>
      </c>
      <c r="K14" s="235">
        <v>7718</v>
      </c>
      <c r="L14" s="235">
        <v>7695</v>
      </c>
      <c r="M14" s="235">
        <v>7688</v>
      </c>
      <c r="N14" s="235">
        <v>7650</v>
      </c>
      <c r="O14" s="235">
        <v>7655</v>
      </c>
      <c r="P14" s="235">
        <v>7634</v>
      </c>
      <c r="Q14" s="235">
        <v>7628</v>
      </c>
      <c r="R14" s="234">
        <v>7626</v>
      </c>
      <c r="S14" s="234">
        <v>7627</v>
      </c>
      <c r="T14" s="299">
        <v>7624</v>
      </c>
      <c r="U14" s="23"/>
      <c r="W14" s="102"/>
      <c r="X14" s="107"/>
    </row>
    <row r="15" spans="3:24" x14ac:dyDescent="0.2">
      <c r="C15" s="26"/>
      <c r="D15" s="129"/>
      <c r="E15" s="317"/>
      <c r="F15" s="321" t="s">
        <v>31</v>
      </c>
      <c r="G15" s="28" t="s">
        <v>60</v>
      </c>
      <c r="H15" s="29"/>
      <c r="I15" s="30"/>
      <c r="J15" s="284">
        <v>60</v>
      </c>
      <c r="K15" s="284">
        <v>61</v>
      </c>
      <c r="L15" s="284">
        <v>60</v>
      </c>
      <c r="M15" s="284">
        <v>59</v>
      </c>
      <c r="N15" s="284">
        <v>58</v>
      </c>
      <c r="O15" s="284">
        <v>59</v>
      </c>
      <c r="P15" s="284">
        <v>59</v>
      </c>
      <c r="Q15" s="284">
        <v>59</v>
      </c>
      <c r="R15" s="283">
        <v>59</v>
      </c>
      <c r="S15" s="283">
        <v>59</v>
      </c>
      <c r="T15" s="300">
        <v>59</v>
      </c>
      <c r="U15" s="23"/>
      <c r="W15" s="148"/>
      <c r="X15" s="107"/>
    </row>
    <row r="16" spans="3:24" x14ac:dyDescent="0.2">
      <c r="C16" s="26"/>
      <c r="D16" s="37"/>
      <c r="E16" s="318"/>
      <c r="F16" s="322"/>
      <c r="G16" s="34" t="s">
        <v>61</v>
      </c>
      <c r="H16" s="35"/>
      <c r="I16" s="36"/>
      <c r="J16" s="237">
        <v>6500</v>
      </c>
      <c r="K16" s="237">
        <v>6489</v>
      </c>
      <c r="L16" s="237">
        <v>6489</v>
      </c>
      <c r="M16" s="237">
        <v>6494</v>
      </c>
      <c r="N16" s="237">
        <v>6466</v>
      </c>
      <c r="O16" s="237">
        <v>6481</v>
      </c>
      <c r="P16" s="237">
        <v>6479</v>
      </c>
      <c r="Q16" s="237">
        <v>6480</v>
      </c>
      <c r="R16" s="236">
        <v>6481</v>
      </c>
      <c r="S16" s="236">
        <v>6486</v>
      </c>
      <c r="T16" s="301">
        <v>6488</v>
      </c>
      <c r="U16" s="23"/>
      <c r="W16" s="148"/>
      <c r="X16" s="107"/>
    </row>
    <row r="17" spans="3:24" x14ac:dyDescent="0.2">
      <c r="C17" s="26"/>
      <c r="D17" s="37"/>
      <c r="E17" s="318"/>
      <c r="F17" s="322"/>
      <c r="G17" s="65" t="s">
        <v>62</v>
      </c>
      <c r="H17" s="66"/>
      <c r="I17" s="67"/>
      <c r="J17" s="239">
        <v>1181</v>
      </c>
      <c r="K17" s="239">
        <v>1162</v>
      </c>
      <c r="L17" s="239">
        <v>1140</v>
      </c>
      <c r="M17" s="239">
        <v>1129</v>
      </c>
      <c r="N17" s="239">
        <v>1121</v>
      </c>
      <c r="O17" s="239">
        <v>1109</v>
      </c>
      <c r="P17" s="239">
        <v>1090</v>
      </c>
      <c r="Q17" s="239">
        <v>1083</v>
      </c>
      <c r="R17" s="238">
        <v>1080</v>
      </c>
      <c r="S17" s="238">
        <v>1076</v>
      </c>
      <c r="T17" s="302">
        <v>1071</v>
      </c>
      <c r="U17" s="23"/>
      <c r="W17" s="148"/>
      <c r="X17" s="107"/>
    </row>
    <row r="18" spans="3:24" x14ac:dyDescent="0.2">
      <c r="C18" s="26"/>
      <c r="D18" s="37"/>
      <c r="E18" s="318"/>
      <c r="F18" s="323"/>
      <c r="G18" s="39" t="s">
        <v>63</v>
      </c>
      <c r="H18" s="40"/>
      <c r="I18" s="41"/>
      <c r="J18" s="286">
        <v>8</v>
      </c>
      <c r="K18" s="286">
        <v>6</v>
      </c>
      <c r="L18" s="286">
        <v>6</v>
      </c>
      <c r="M18" s="286">
        <v>6</v>
      </c>
      <c r="N18" s="286">
        <v>5</v>
      </c>
      <c r="O18" s="286">
        <v>6</v>
      </c>
      <c r="P18" s="286">
        <v>6</v>
      </c>
      <c r="Q18" s="286">
        <v>6</v>
      </c>
      <c r="R18" s="285">
        <v>6</v>
      </c>
      <c r="S18" s="285">
        <v>6</v>
      </c>
      <c r="T18" s="303">
        <v>6</v>
      </c>
      <c r="U18" s="23"/>
      <c r="W18" s="148"/>
      <c r="X18" s="107"/>
    </row>
    <row r="19" spans="3:24" x14ac:dyDescent="0.2">
      <c r="C19" s="26"/>
      <c r="D19" s="37"/>
      <c r="E19" s="318"/>
      <c r="F19" s="126" t="s">
        <v>134</v>
      </c>
      <c r="G19" s="287"/>
      <c r="H19" s="287"/>
      <c r="I19" s="288"/>
      <c r="J19" s="241">
        <v>677</v>
      </c>
      <c r="K19" s="241">
        <v>724</v>
      </c>
      <c r="L19" s="241">
        <v>780</v>
      </c>
      <c r="M19" s="241">
        <v>812</v>
      </c>
      <c r="N19" s="241">
        <v>846</v>
      </c>
      <c r="O19" s="241">
        <v>902</v>
      </c>
      <c r="P19" s="241">
        <v>924</v>
      </c>
      <c r="Q19" s="241">
        <v>938</v>
      </c>
      <c r="R19" s="240">
        <v>954</v>
      </c>
      <c r="S19" s="240">
        <v>991</v>
      </c>
      <c r="T19" s="304">
        <v>1036</v>
      </c>
      <c r="U19" s="23"/>
      <c r="W19" s="148"/>
      <c r="X19" s="107"/>
    </row>
    <row r="20" spans="3:24" x14ac:dyDescent="0.2">
      <c r="C20" s="26"/>
      <c r="D20" s="37"/>
      <c r="E20" s="318"/>
      <c r="F20" s="321" t="s">
        <v>31</v>
      </c>
      <c r="G20" s="75" t="s">
        <v>107</v>
      </c>
      <c r="H20" s="29"/>
      <c r="I20" s="30"/>
      <c r="J20" s="284">
        <v>572</v>
      </c>
      <c r="K20" s="284">
        <v>617</v>
      </c>
      <c r="L20" s="284">
        <v>669</v>
      </c>
      <c r="M20" s="284">
        <v>700</v>
      </c>
      <c r="N20" s="284">
        <v>733</v>
      </c>
      <c r="O20" s="284">
        <v>789</v>
      </c>
      <c r="P20" s="284">
        <v>809</v>
      </c>
      <c r="Q20" s="284">
        <v>826</v>
      </c>
      <c r="R20" s="283">
        <v>840</v>
      </c>
      <c r="S20" s="283">
        <v>877</v>
      </c>
      <c r="T20" s="300">
        <v>921</v>
      </c>
      <c r="U20" s="23"/>
      <c r="W20" s="148"/>
      <c r="X20" s="107"/>
    </row>
    <row r="21" spans="3:24" ht="13.5" thickBot="1" x14ac:dyDescent="0.25">
      <c r="C21" s="26"/>
      <c r="D21" s="37"/>
      <c r="E21" s="318"/>
      <c r="F21" s="339"/>
      <c r="G21" s="87" t="s">
        <v>65</v>
      </c>
      <c r="H21" s="88"/>
      <c r="I21" s="89"/>
      <c r="J21" s="241">
        <v>105</v>
      </c>
      <c r="K21" s="241">
        <v>107</v>
      </c>
      <c r="L21" s="241">
        <v>111</v>
      </c>
      <c r="M21" s="241">
        <v>112</v>
      </c>
      <c r="N21" s="241">
        <v>113</v>
      </c>
      <c r="O21" s="241">
        <v>113</v>
      </c>
      <c r="P21" s="241">
        <v>115</v>
      </c>
      <c r="Q21" s="241">
        <v>112</v>
      </c>
      <c r="R21" s="240">
        <v>114</v>
      </c>
      <c r="S21" s="240">
        <v>114</v>
      </c>
      <c r="T21" s="304">
        <v>115</v>
      </c>
      <c r="U21" s="23"/>
      <c r="W21" s="148"/>
      <c r="X21" s="107"/>
    </row>
    <row r="22" spans="3:24" ht="13.5" thickBot="1" x14ac:dyDescent="0.25">
      <c r="C22" s="131"/>
      <c r="D22" s="142" t="s">
        <v>69</v>
      </c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  <c r="S22" s="313"/>
      <c r="T22" s="145"/>
      <c r="W22" s="102"/>
    </row>
    <row r="23" spans="3:24" x14ac:dyDescent="0.2">
      <c r="C23" s="22"/>
      <c r="D23" s="132"/>
      <c r="E23" s="133" t="s">
        <v>30</v>
      </c>
      <c r="F23" s="133"/>
      <c r="G23" s="133"/>
      <c r="H23" s="134"/>
      <c r="I23" s="135"/>
      <c r="J23" s="141">
        <v>1665679</v>
      </c>
      <c r="K23" s="141">
        <v>1672036</v>
      </c>
      <c r="L23" s="141">
        <v>1687998</v>
      </c>
      <c r="M23" s="141">
        <v>1703238</v>
      </c>
      <c r="N23" s="141">
        <v>1719487</v>
      </c>
      <c r="O23" s="141">
        <v>1734063</v>
      </c>
      <c r="P23" s="141">
        <v>1747747</v>
      </c>
      <c r="Q23" s="141">
        <v>1763483</v>
      </c>
      <c r="R23" s="140">
        <v>1775212</v>
      </c>
      <c r="S23" s="140">
        <v>1795291</v>
      </c>
      <c r="T23" s="298">
        <v>1864659</v>
      </c>
      <c r="U23" s="23"/>
      <c r="W23" s="102"/>
    </row>
    <row r="24" spans="3:24" x14ac:dyDescent="0.2">
      <c r="C24" s="26"/>
      <c r="D24" s="85"/>
      <c r="E24" s="316" t="s">
        <v>31</v>
      </c>
      <c r="F24" s="126" t="s">
        <v>64</v>
      </c>
      <c r="G24" s="126"/>
      <c r="H24" s="127"/>
      <c r="I24" s="128"/>
      <c r="J24" s="235">
        <v>1567574</v>
      </c>
      <c r="K24" s="235">
        <v>1574864</v>
      </c>
      <c r="L24" s="235">
        <v>1588442</v>
      </c>
      <c r="M24" s="235">
        <v>1601231</v>
      </c>
      <c r="N24" s="235">
        <v>1613821</v>
      </c>
      <c r="O24" s="235">
        <v>1624866</v>
      </c>
      <c r="P24" s="235">
        <v>1635619</v>
      </c>
      <c r="Q24" s="235">
        <v>1647157</v>
      </c>
      <c r="R24" s="234">
        <v>1653579</v>
      </c>
      <c r="S24" s="234">
        <v>1664954</v>
      </c>
      <c r="T24" s="299">
        <v>1724623</v>
      </c>
      <c r="U24" s="23"/>
      <c r="W24" s="102"/>
      <c r="X24" s="107"/>
    </row>
    <row r="25" spans="3:24" x14ac:dyDescent="0.2">
      <c r="C25" s="26"/>
      <c r="D25" s="129"/>
      <c r="E25" s="317"/>
      <c r="F25" s="321" t="s">
        <v>31</v>
      </c>
      <c r="G25" s="28" t="s">
        <v>60</v>
      </c>
      <c r="H25" s="29"/>
      <c r="I25" s="30"/>
      <c r="J25" s="284">
        <v>2931</v>
      </c>
      <c r="K25" s="284">
        <v>2815</v>
      </c>
      <c r="L25" s="284">
        <v>2763</v>
      </c>
      <c r="M25" s="284">
        <v>2903</v>
      </c>
      <c r="N25" s="284">
        <v>2889</v>
      </c>
      <c r="O25" s="284">
        <v>2813</v>
      </c>
      <c r="P25" s="284">
        <v>2911</v>
      </c>
      <c r="Q25" s="284">
        <v>3021</v>
      </c>
      <c r="R25" s="283">
        <v>3001</v>
      </c>
      <c r="S25" s="283">
        <v>2987</v>
      </c>
      <c r="T25" s="300">
        <v>3089</v>
      </c>
      <c r="U25" s="23"/>
      <c r="W25" s="148"/>
      <c r="X25" s="107"/>
    </row>
    <row r="26" spans="3:24" x14ac:dyDescent="0.2">
      <c r="C26" s="26"/>
      <c r="D26" s="37"/>
      <c r="E26" s="318"/>
      <c r="F26" s="322"/>
      <c r="G26" s="34" t="s">
        <v>61</v>
      </c>
      <c r="H26" s="35"/>
      <c r="I26" s="36"/>
      <c r="J26" s="237">
        <v>1119660</v>
      </c>
      <c r="K26" s="237">
        <v>1146572</v>
      </c>
      <c r="L26" s="237">
        <v>1174507</v>
      </c>
      <c r="M26" s="237">
        <v>1198133</v>
      </c>
      <c r="N26" s="237">
        <v>1217638</v>
      </c>
      <c r="O26" s="237">
        <v>1235311</v>
      </c>
      <c r="P26" s="237">
        <v>1248266</v>
      </c>
      <c r="Q26" s="237">
        <v>1258412</v>
      </c>
      <c r="R26" s="236">
        <v>1258684</v>
      </c>
      <c r="S26" s="236">
        <v>1260189</v>
      </c>
      <c r="T26" s="301">
        <v>1307361</v>
      </c>
      <c r="U26" s="23"/>
      <c r="W26" s="148"/>
      <c r="X26" s="107"/>
    </row>
    <row r="27" spans="3:24" x14ac:dyDescent="0.2">
      <c r="C27" s="26"/>
      <c r="D27" s="37"/>
      <c r="E27" s="318"/>
      <c r="F27" s="322"/>
      <c r="G27" s="65" t="s">
        <v>62</v>
      </c>
      <c r="H27" s="66"/>
      <c r="I27" s="67"/>
      <c r="J27" s="239">
        <v>443191</v>
      </c>
      <c r="K27" s="239">
        <v>423695</v>
      </c>
      <c r="L27" s="239">
        <v>409482</v>
      </c>
      <c r="M27" s="239">
        <v>398433</v>
      </c>
      <c r="N27" s="239">
        <v>391446</v>
      </c>
      <c r="O27" s="239">
        <v>384801</v>
      </c>
      <c r="P27" s="239">
        <v>382397</v>
      </c>
      <c r="Q27" s="239">
        <v>383527</v>
      </c>
      <c r="R27" s="238">
        <v>389565</v>
      </c>
      <c r="S27" s="238">
        <v>399271</v>
      </c>
      <c r="T27" s="302">
        <v>411492</v>
      </c>
      <c r="U27" s="23"/>
      <c r="W27" s="148"/>
      <c r="X27" s="107"/>
    </row>
    <row r="28" spans="3:24" x14ac:dyDescent="0.2">
      <c r="C28" s="26"/>
      <c r="D28" s="37"/>
      <c r="E28" s="318"/>
      <c r="F28" s="323"/>
      <c r="G28" s="39" t="s">
        <v>63</v>
      </c>
      <c r="H28" s="40"/>
      <c r="I28" s="41"/>
      <c r="J28" s="286">
        <v>1792</v>
      </c>
      <c r="K28" s="286">
        <v>1782</v>
      </c>
      <c r="L28" s="286">
        <v>1690</v>
      </c>
      <c r="M28" s="286">
        <v>1762</v>
      </c>
      <c r="N28" s="286">
        <v>1848</v>
      </c>
      <c r="O28" s="286">
        <v>1941</v>
      </c>
      <c r="P28" s="286">
        <v>2045</v>
      </c>
      <c r="Q28" s="286">
        <v>2197</v>
      </c>
      <c r="R28" s="285">
        <v>2329</v>
      </c>
      <c r="S28" s="285">
        <v>2507</v>
      </c>
      <c r="T28" s="303">
        <v>2681</v>
      </c>
      <c r="U28" s="23"/>
      <c r="W28" s="148"/>
      <c r="X28" s="107"/>
    </row>
    <row r="29" spans="3:24" x14ac:dyDescent="0.2">
      <c r="C29" s="26"/>
      <c r="D29" s="37"/>
      <c r="E29" s="318"/>
      <c r="F29" s="126" t="s">
        <v>134</v>
      </c>
      <c r="G29" s="287"/>
      <c r="H29" s="287"/>
      <c r="I29" s="288"/>
      <c r="J29" s="241">
        <v>98105</v>
      </c>
      <c r="K29" s="241">
        <v>97172</v>
      </c>
      <c r="L29" s="241">
        <v>99556</v>
      </c>
      <c r="M29" s="241">
        <v>102007</v>
      </c>
      <c r="N29" s="241">
        <v>105666</v>
      </c>
      <c r="O29" s="241">
        <v>109197</v>
      </c>
      <c r="P29" s="241">
        <v>112128</v>
      </c>
      <c r="Q29" s="241">
        <v>116326</v>
      </c>
      <c r="R29" s="240">
        <v>121633</v>
      </c>
      <c r="S29" s="240">
        <v>130337</v>
      </c>
      <c r="T29" s="304">
        <v>140036</v>
      </c>
      <c r="U29" s="23"/>
      <c r="W29" s="148"/>
      <c r="X29" s="107"/>
    </row>
    <row r="30" spans="3:24" x14ac:dyDescent="0.2">
      <c r="C30" s="26"/>
      <c r="D30" s="37"/>
      <c r="E30" s="318"/>
      <c r="F30" s="321" t="s">
        <v>31</v>
      </c>
      <c r="G30" s="75" t="s">
        <v>107</v>
      </c>
      <c r="H30" s="29"/>
      <c r="I30" s="30"/>
      <c r="J30" s="284">
        <v>79647</v>
      </c>
      <c r="K30" s="284">
        <v>78203</v>
      </c>
      <c r="L30" s="284">
        <v>79832</v>
      </c>
      <c r="M30" s="284">
        <v>81907</v>
      </c>
      <c r="N30" s="284">
        <v>85082</v>
      </c>
      <c r="O30" s="284">
        <v>88270</v>
      </c>
      <c r="P30" s="284">
        <v>90976</v>
      </c>
      <c r="Q30" s="284">
        <v>95250</v>
      </c>
      <c r="R30" s="283">
        <v>100063</v>
      </c>
      <c r="S30" s="283">
        <v>108313</v>
      </c>
      <c r="T30" s="300">
        <v>117387</v>
      </c>
      <c r="U30" s="23"/>
      <c r="W30" s="148"/>
      <c r="X30" s="107"/>
    </row>
    <row r="31" spans="3:24" x14ac:dyDescent="0.2">
      <c r="C31" s="26"/>
      <c r="D31" s="37"/>
      <c r="E31" s="318"/>
      <c r="F31" s="322"/>
      <c r="G31" s="87" t="s">
        <v>65</v>
      </c>
      <c r="H31" s="88"/>
      <c r="I31" s="89"/>
      <c r="J31" s="241">
        <v>18458</v>
      </c>
      <c r="K31" s="241">
        <v>18969</v>
      </c>
      <c r="L31" s="241">
        <v>19724</v>
      </c>
      <c r="M31" s="241">
        <v>20100</v>
      </c>
      <c r="N31" s="241">
        <v>20584</v>
      </c>
      <c r="O31" s="241">
        <v>20927</v>
      </c>
      <c r="P31" s="241">
        <v>21152</v>
      </c>
      <c r="Q31" s="241">
        <v>21076</v>
      </c>
      <c r="R31" s="240">
        <v>21570</v>
      </c>
      <c r="S31" s="240">
        <v>22024</v>
      </c>
      <c r="T31" s="304">
        <v>22649</v>
      </c>
      <c r="U31" s="23"/>
      <c r="W31" s="148"/>
      <c r="X31" s="107"/>
    </row>
    <row r="32" spans="3:24" x14ac:dyDescent="0.2">
      <c r="C32" s="22"/>
      <c r="D32" s="289"/>
      <c r="E32" s="290" t="s">
        <v>76</v>
      </c>
      <c r="F32" s="290"/>
      <c r="G32" s="290"/>
      <c r="H32" s="291"/>
      <c r="I32" s="292"/>
      <c r="J32" s="294">
        <v>816918</v>
      </c>
      <c r="K32" s="294">
        <v>819363</v>
      </c>
      <c r="L32" s="294">
        <v>827646</v>
      </c>
      <c r="M32" s="294">
        <v>835070</v>
      </c>
      <c r="N32" s="294">
        <v>842251</v>
      </c>
      <c r="O32" s="294">
        <v>848938</v>
      </c>
      <c r="P32" s="294">
        <v>855724</v>
      </c>
      <c r="Q32" s="294">
        <v>864078</v>
      </c>
      <c r="R32" s="293">
        <v>870513</v>
      </c>
      <c r="S32" s="293">
        <v>881464</v>
      </c>
      <c r="T32" s="305">
        <v>916085</v>
      </c>
      <c r="U32" s="23"/>
      <c r="W32" s="102"/>
    </row>
    <row r="33" spans="3:24" x14ac:dyDescent="0.2">
      <c r="C33" s="26"/>
      <c r="D33" s="85"/>
      <c r="E33" s="316" t="s">
        <v>31</v>
      </c>
      <c r="F33" s="126" t="s">
        <v>64</v>
      </c>
      <c r="G33" s="126"/>
      <c r="H33" s="127"/>
      <c r="I33" s="128"/>
      <c r="J33" s="235">
        <v>764068</v>
      </c>
      <c r="K33" s="235">
        <v>767296</v>
      </c>
      <c r="L33" s="235">
        <v>773639</v>
      </c>
      <c r="M33" s="235">
        <v>779955</v>
      </c>
      <c r="N33" s="235">
        <v>785329</v>
      </c>
      <c r="O33" s="235">
        <v>790272</v>
      </c>
      <c r="P33" s="235">
        <v>795173</v>
      </c>
      <c r="Q33" s="235">
        <v>800735</v>
      </c>
      <c r="R33" s="234">
        <v>803824</v>
      </c>
      <c r="S33" s="234">
        <v>809508</v>
      </c>
      <c r="T33" s="299">
        <v>838142</v>
      </c>
      <c r="U33" s="23"/>
      <c r="W33" s="102"/>
      <c r="X33" s="107"/>
    </row>
    <row r="34" spans="3:24" x14ac:dyDescent="0.2">
      <c r="C34" s="26"/>
      <c r="D34" s="129"/>
      <c r="E34" s="317"/>
      <c r="F34" s="321" t="s">
        <v>31</v>
      </c>
      <c r="G34" s="28" t="s">
        <v>60</v>
      </c>
      <c r="H34" s="29"/>
      <c r="I34" s="30"/>
      <c r="J34" s="284">
        <v>1025</v>
      </c>
      <c r="K34" s="284">
        <v>957</v>
      </c>
      <c r="L34" s="284">
        <v>931</v>
      </c>
      <c r="M34" s="284">
        <v>1011</v>
      </c>
      <c r="N34" s="284">
        <v>996</v>
      </c>
      <c r="O34" s="284">
        <v>963</v>
      </c>
      <c r="P34" s="284">
        <v>993</v>
      </c>
      <c r="Q34" s="284">
        <v>1061</v>
      </c>
      <c r="R34" s="283">
        <v>1025</v>
      </c>
      <c r="S34" s="283">
        <v>1048</v>
      </c>
      <c r="T34" s="300">
        <v>1119</v>
      </c>
      <c r="U34" s="23"/>
      <c r="W34" s="148"/>
      <c r="X34" s="107"/>
    </row>
    <row r="35" spans="3:24" x14ac:dyDescent="0.2">
      <c r="C35" s="26"/>
      <c r="D35" s="37"/>
      <c r="E35" s="318"/>
      <c r="F35" s="322"/>
      <c r="G35" s="34" t="s">
        <v>61</v>
      </c>
      <c r="H35" s="35"/>
      <c r="I35" s="36"/>
      <c r="J35" s="237">
        <v>544631</v>
      </c>
      <c r="K35" s="237">
        <v>557811</v>
      </c>
      <c r="L35" s="237">
        <v>571399</v>
      </c>
      <c r="M35" s="237">
        <v>583241</v>
      </c>
      <c r="N35" s="237">
        <v>592789</v>
      </c>
      <c r="O35" s="237">
        <v>601451</v>
      </c>
      <c r="P35" s="237">
        <v>607655</v>
      </c>
      <c r="Q35" s="237">
        <v>613215</v>
      </c>
      <c r="R35" s="236">
        <v>613537</v>
      </c>
      <c r="S35" s="236">
        <v>614887</v>
      </c>
      <c r="T35" s="301">
        <v>638487</v>
      </c>
      <c r="U35" s="23"/>
      <c r="W35" s="148"/>
      <c r="X35" s="107"/>
    </row>
    <row r="36" spans="3:24" x14ac:dyDescent="0.2">
      <c r="C36" s="26"/>
      <c r="D36" s="37"/>
      <c r="E36" s="318"/>
      <c r="F36" s="322"/>
      <c r="G36" s="65" t="s">
        <v>62</v>
      </c>
      <c r="H36" s="66"/>
      <c r="I36" s="67"/>
      <c r="J36" s="239">
        <v>218094</v>
      </c>
      <c r="K36" s="239">
        <v>208185</v>
      </c>
      <c r="L36" s="239">
        <v>200976</v>
      </c>
      <c r="M36" s="239">
        <v>195386</v>
      </c>
      <c r="N36" s="239">
        <v>191196</v>
      </c>
      <c r="O36" s="239">
        <v>187432</v>
      </c>
      <c r="P36" s="239">
        <v>186008</v>
      </c>
      <c r="Q36" s="239">
        <v>185847</v>
      </c>
      <c r="R36" s="238">
        <v>188584</v>
      </c>
      <c r="S36" s="238">
        <v>192847</v>
      </c>
      <c r="T36" s="302">
        <v>197790</v>
      </c>
      <c r="U36" s="23"/>
      <c r="W36" s="148"/>
      <c r="X36" s="107"/>
    </row>
    <row r="37" spans="3:24" x14ac:dyDescent="0.2">
      <c r="C37" s="26"/>
      <c r="D37" s="37"/>
      <c r="E37" s="318"/>
      <c r="F37" s="323"/>
      <c r="G37" s="39" t="s">
        <v>63</v>
      </c>
      <c r="H37" s="40"/>
      <c r="I37" s="41"/>
      <c r="J37" s="286">
        <v>318</v>
      </c>
      <c r="K37" s="286">
        <v>343</v>
      </c>
      <c r="L37" s="286">
        <v>333</v>
      </c>
      <c r="M37" s="286">
        <v>317</v>
      </c>
      <c r="N37" s="286">
        <v>348</v>
      </c>
      <c r="O37" s="286">
        <v>426</v>
      </c>
      <c r="P37" s="286">
        <v>517</v>
      </c>
      <c r="Q37" s="286">
        <v>612</v>
      </c>
      <c r="R37" s="285">
        <v>678</v>
      </c>
      <c r="S37" s="285">
        <v>726</v>
      </c>
      <c r="T37" s="303">
        <v>746</v>
      </c>
      <c r="U37" s="23"/>
      <c r="W37" s="148"/>
      <c r="X37" s="107"/>
    </row>
    <row r="38" spans="3:24" x14ac:dyDescent="0.2">
      <c r="C38" s="26"/>
      <c r="D38" s="37"/>
      <c r="E38" s="318"/>
      <c r="F38" s="126" t="s">
        <v>134</v>
      </c>
      <c r="G38" s="287"/>
      <c r="H38" s="287"/>
      <c r="I38" s="288"/>
      <c r="J38" s="241">
        <v>52850</v>
      </c>
      <c r="K38" s="241">
        <v>52067</v>
      </c>
      <c r="L38" s="241">
        <v>54007</v>
      </c>
      <c r="M38" s="241">
        <v>55115</v>
      </c>
      <c r="N38" s="241">
        <v>56922</v>
      </c>
      <c r="O38" s="241">
        <v>58666</v>
      </c>
      <c r="P38" s="241">
        <v>60551</v>
      </c>
      <c r="Q38" s="241">
        <v>63343</v>
      </c>
      <c r="R38" s="240">
        <v>66689</v>
      </c>
      <c r="S38" s="240">
        <v>71956</v>
      </c>
      <c r="T38" s="304">
        <v>77943</v>
      </c>
      <c r="U38" s="23"/>
      <c r="W38" s="148"/>
      <c r="X38" s="107"/>
    </row>
    <row r="39" spans="3:24" x14ac:dyDescent="0.2">
      <c r="C39" s="26"/>
      <c r="D39" s="37"/>
      <c r="E39" s="318"/>
      <c r="F39" s="321" t="s">
        <v>31</v>
      </c>
      <c r="G39" s="75" t="s">
        <v>107</v>
      </c>
      <c r="H39" s="29"/>
      <c r="I39" s="30"/>
      <c r="J39" s="284">
        <v>41552</v>
      </c>
      <c r="K39" s="284">
        <v>40501</v>
      </c>
      <c r="L39" s="284">
        <v>42014</v>
      </c>
      <c r="M39" s="284">
        <v>43005</v>
      </c>
      <c r="N39" s="284">
        <v>44504</v>
      </c>
      <c r="O39" s="284">
        <v>46066</v>
      </c>
      <c r="P39" s="284">
        <v>47864</v>
      </c>
      <c r="Q39" s="284">
        <v>50744</v>
      </c>
      <c r="R39" s="283">
        <v>53737</v>
      </c>
      <c r="S39" s="283">
        <v>58643</v>
      </c>
      <c r="T39" s="300">
        <v>64333</v>
      </c>
      <c r="U39" s="23"/>
      <c r="W39" s="148"/>
      <c r="X39" s="107"/>
    </row>
    <row r="40" spans="3:24" ht="13.5" thickBot="1" x14ac:dyDescent="0.25">
      <c r="C40" s="26"/>
      <c r="D40" s="37"/>
      <c r="E40" s="318"/>
      <c r="F40" s="339"/>
      <c r="G40" s="87" t="s">
        <v>65</v>
      </c>
      <c r="H40" s="88"/>
      <c r="I40" s="89"/>
      <c r="J40" s="241">
        <v>11298</v>
      </c>
      <c r="K40" s="241">
        <v>11566</v>
      </c>
      <c r="L40" s="241">
        <v>11993</v>
      </c>
      <c r="M40" s="241">
        <v>12110</v>
      </c>
      <c r="N40" s="241">
        <v>12418</v>
      </c>
      <c r="O40" s="241">
        <v>12600</v>
      </c>
      <c r="P40" s="241">
        <v>12687</v>
      </c>
      <c r="Q40" s="241">
        <v>12599</v>
      </c>
      <c r="R40" s="306">
        <v>12952</v>
      </c>
      <c r="S40" s="306">
        <v>13313</v>
      </c>
      <c r="T40" s="304">
        <v>13610</v>
      </c>
      <c r="U40" s="23"/>
      <c r="W40" s="148"/>
      <c r="X40" s="107"/>
    </row>
    <row r="41" spans="3:24" ht="13.5" x14ac:dyDescent="0.25">
      <c r="D41" s="43" t="s">
        <v>29</v>
      </c>
      <c r="E41" s="44"/>
      <c r="F41" s="44"/>
      <c r="G41" s="44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5" t="s">
        <v>102</v>
      </c>
      <c r="U41" s="9" t="s">
        <v>28</v>
      </c>
      <c r="X41" s="189"/>
    </row>
    <row r="42" spans="3:24" ht="11.25" customHeight="1" x14ac:dyDescent="0.2">
      <c r="D42" s="46" t="s">
        <v>18</v>
      </c>
      <c r="E42" s="315" t="s">
        <v>57</v>
      </c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</row>
    <row r="52" spans="10:20" x14ac:dyDescent="0.2"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</row>
    <row r="53" spans="10:20" x14ac:dyDescent="0.2"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</row>
    <row r="54" spans="10:20" x14ac:dyDescent="0.2"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</row>
    <row r="55" spans="10:20" x14ac:dyDescent="0.2"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</row>
    <row r="56" spans="10:20" x14ac:dyDescent="0.2"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</row>
    <row r="57" spans="10:20" x14ac:dyDescent="0.2"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0:20" x14ac:dyDescent="0.2"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</row>
    <row r="59" spans="10:20" x14ac:dyDescent="0.2"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</row>
    <row r="60" spans="10:20" x14ac:dyDescent="0.2"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</row>
    <row r="61" spans="10:20" x14ac:dyDescent="0.2"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</sheetData>
  <mergeCells count="22">
    <mergeCell ref="F39:F40"/>
    <mergeCell ref="E24:E31"/>
    <mergeCell ref="O7:O10"/>
    <mergeCell ref="F34:F37"/>
    <mergeCell ref="N7:N10"/>
    <mergeCell ref="F20:F21"/>
    <mergeCell ref="F30:F31"/>
    <mergeCell ref="T7:T10"/>
    <mergeCell ref="F15:F18"/>
    <mergeCell ref="P7:P10"/>
    <mergeCell ref="Q7:Q10"/>
    <mergeCell ref="R7:R10"/>
    <mergeCell ref="S7:S10"/>
    <mergeCell ref="E42:T42"/>
    <mergeCell ref="E14:E21"/>
    <mergeCell ref="K7:K10"/>
    <mergeCell ref="J7:J10"/>
    <mergeCell ref="E33:E40"/>
    <mergeCell ref="M7:M10"/>
    <mergeCell ref="L7:L10"/>
    <mergeCell ref="F25:F28"/>
    <mergeCell ref="D7:I11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5" priority="3" stopIfTrue="1">
      <formula>#REF!=" ?"</formula>
    </cfRule>
  </conditionalFormatting>
  <conditionalFormatting sqref="G6">
    <cfRule type="expression" dxfId="24" priority="1" stopIfTrue="1">
      <formula>U6=" "</formula>
    </cfRule>
  </conditionalFormatting>
  <printOptions horizontalCentered="1"/>
  <pageMargins left="0.26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5" width="2.140625" style="9" customWidth="1"/>
    <col min="6" max="6" width="1.7109375" style="9" customWidth="1"/>
    <col min="7" max="7" width="15.28515625" style="9" customWidth="1"/>
    <col min="8" max="8" width="11.28515625" style="9" customWidth="1"/>
    <col min="9" max="9" width="1.5703125" style="9" customWidth="1"/>
    <col min="10" max="20" width="7.140625" style="9" customWidth="1"/>
    <col min="21" max="47" width="1.7109375" style="9" customWidth="1"/>
    <col min="48" max="16384" width="9.140625" style="9"/>
  </cols>
  <sheetData>
    <row r="1" spans="3:21" hidden="1" x14ac:dyDescent="0.2"/>
    <row r="2" spans="3:21" hidden="1" x14ac:dyDescent="0.2"/>
    <row r="3" spans="3:21" ht="9" customHeight="1" x14ac:dyDescent="0.2">
      <c r="C3" s="8"/>
    </row>
    <row r="4" spans="3:21" s="10" customFormat="1" ht="15.75" x14ac:dyDescent="0.2">
      <c r="D4" s="11" t="s">
        <v>39</v>
      </c>
      <c r="E4" s="11"/>
      <c r="F4" s="11"/>
      <c r="G4" s="11"/>
      <c r="H4" s="12" t="s">
        <v>100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75" x14ac:dyDescent="0.2">
      <c r="D5" s="14" t="s">
        <v>138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21" s="16" customFormat="1" ht="12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28</v>
      </c>
    </row>
    <row r="7" spans="3:21" ht="6" customHeight="1" x14ac:dyDescent="0.2">
      <c r="C7" s="22"/>
      <c r="D7" s="326" t="s">
        <v>70</v>
      </c>
      <c r="E7" s="327"/>
      <c r="F7" s="327"/>
      <c r="G7" s="327"/>
      <c r="H7" s="327"/>
      <c r="I7" s="328"/>
      <c r="J7" s="319">
        <v>2012</v>
      </c>
      <c r="K7" s="319">
        <v>2013</v>
      </c>
      <c r="L7" s="319">
        <v>2014</v>
      </c>
      <c r="M7" s="319">
        <v>2015</v>
      </c>
      <c r="N7" s="319">
        <v>2016</v>
      </c>
      <c r="O7" s="319">
        <v>2017</v>
      </c>
      <c r="P7" s="319">
        <v>2018</v>
      </c>
      <c r="Q7" s="319">
        <v>2019</v>
      </c>
      <c r="R7" s="319">
        <v>2020</v>
      </c>
      <c r="S7" s="319">
        <v>2021</v>
      </c>
      <c r="T7" s="335">
        <v>2022</v>
      </c>
    </row>
    <row r="8" spans="3:21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36"/>
    </row>
    <row r="9" spans="3:21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36"/>
    </row>
    <row r="10" spans="3:21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36"/>
    </row>
    <row r="11" spans="3:21" ht="15" customHeight="1" thickBot="1" x14ac:dyDescent="0.25">
      <c r="C11" s="22"/>
      <c r="D11" s="332"/>
      <c r="E11" s="333"/>
      <c r="F11" s="333"/>
      <c r="G11" s="333"/>
      <c r="H11" s="333"/>
      <c r="I11" s="334"/>
      <c r="J11" s="25"/>
      <c r="K11" s="25"/>
      <c r="L11" s="25"/>
      <c r="M11" s="25"/>
      <c r="N11" s="25"/>
      <c r="O11" s="25"/>
      <c r="P11" s="25"/>
      <c r="Q11" s="25"/>
      <c r="R11" s="24"/>
      <c r="S11" s="24"/>
      <c r="T11" s="253"/>
    </row>
    <row r="12" spans="3:21" ht="14.25" thickTop="1" thickBot="1" x14ac:dyDescent="0.25">
      <c r="C12" s="26"/>
      <c r="D12" s="136" t="s">
        <v>119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8"/>
      <c r="S12" s="307"/>
      <c r="T12" s="139"/>
    </row>
    <row r="13" spans="3:21" x14ac:dyDescent="0.2">
      <c r="C13" s="26"/>
      <c r="D13" s="146"/>
      <c r="E13" s="60" t="s">
        <v>73</v>
      </c>
      <c r="F13" s="28"/>
      <c r="G13" s="28"/>
      <c r="H13" s="29"/>
      <c r="I13" s="30"/>
      <c r="J13" s="155">
        <v>1.295039892330024E-2</v>
      </c>
      <c r="K13" s="155">
        <v>1.1732494689864254E-2</v>
      </c>
      <c r="L13" s="155">
        <v>1.066828782405058E-2</v>
      </c>
      <c r="M13" s="155">
        <v>9.0499544630330397E-3</v>
      </c>
      <c r="N13" s="155">
        <v>8.5199028564480212E-3</v>
      </c>
      <c r="O13" s="155">
        <v>8.1240285107134873E-3</v>
      </c>
      <c r="P13" s="155">
        <v>7.8731582488365051E-3</v>
      </c>
      <c r="Q13" s="155">
        <v>8.1706165749946044E-3</v>
      </c>
      <c r="R13" s="258">
        <v>8.5224809699814465E-3</v>
      </c>
      <c r="S13" s="258">
        <v>9.2417648462668062E-3</v>
      </c>
      <c r="T13" s="254">
        <v>9.8525913495525457E-3</v>
      </c>
    </row>
    <row r="14" spans="3:21" x14ac:dyDescent="0.2">
      <c r="C14" s="26"/>
      <c r="D14" s="147"/>
      <c r="E14" s="123" t="s">
        <v>74</v>
      </c>
      <c r="F14" s="123"/>
      <c r="G14" s="123"/>
      <c r="H14" s="124"/>
      <c r="I14" s="125"/>
      <c r="J14" s="158">
        <v>0.26729097121438611</v>
      </c>
      <c r="K14" s="158">
        <v>0.26351116022278981</v>
      </c>
      <c r="L14" s="158">
        <v>0.25173767062118529</v>
      </c>
      <c r="M14" s="158">
        <v>0.23905447804668348</v>
      </c>
      <c r="N14" s="158">
        <v>0.23260015891359437</v>
      </c>
      <c r="O14" s="158">
        <v>0.22789016949504412</v>
      </c>
      <c r="P14" s="158">
        <v>0.22351217587274338</v>
      </c>
      <c r="Q14" s="158">
        <v>0.2226675797625158</v>
      </c>
      <c r="R14" s="259">
        <v>0.22056553407633198</v>
      </c>
      <c r="S14" s="259">
        <v>0.21787305746393687</v>
      </c>
      <c r="T14" s="255">
        <v>0.21384189180340263</v>
      </c>
    </row>
    <row r="15" spans="3:21" x14ac:dyDescent="0.2">
      <c r="C15" s="26"/>
      <c r="D15" s="147"/>
      <c r="E15" s="123" t="s">
        <v>75</v>
      </c>
      <c r="F15" s="123"/>
      <c r="G15" s="123"/>
      <c r="H15" s="124"/>
      <c r="I15" s="125"/>
      <c r="J15" s="158">
        <v>4.0549008511417087E-2</v>
      </c>
      <c r="K15" s="158">
        <v>4.1027582095564945E-2</v>
      </c>
      <c r="L15" s="158">
        <v>4.2239374962516694E-2</v>
      </c>
      <c r="M15" s="158">
        <v>4.2660488938016571E-2</v>
      </c>
      <c r="N15" s="158">
        <v>4.3820893785423982E-2</v>
      </c>
      <c r="O15" s="158">
        <v>4.4219302915043834E-2</v>
      </c>
      <c r="P15" s="158">
        <v>4.3758813337713087E-2</v>
      </c>
      <c r="Q15" s="158">
        <v>4.4346574591993163E-2</v>
      </c>
      <c r="R15" s="259">
        <v>4.4609231730923377E-2</v>
      </c>
      <c r="S15" s="259">
        <v>4.4706655884253405E-2</v>
      </c>
      <c r="T15" s="255">
        <v>4.5201812341574624E-2</v>
      </c>
    </row>
    <row r="16" spans="3:21" x14ac:dyDescent="0.2">
      <c r="C16" s="26"/>
      <c r="D16" s="69"/>
      <c r="E16" s="34" t="s">
        <v>116</v>
      </c>
      <c r="F16" s="34"/>
      <c r="G16" s="34"/>
      <c r="H16" s="35"/>
      <c r="I16" s="36"/>
      <c r="J16" s="156">
        <v>3.9581010862296408E-2</v>
      </c>
      <c r="K16" s="156">
        <v>4.3382535309746173E-2</v>
      </c>
      <c r="L16" s="156">
        <v>4.895223401662329E-2</v>
      </c>
      <c r="M16" s="156">
        <v>5.2240023699064289E-2</v>
      </c>
      <c r="N16" s="156">
        <v>5.5335816850527929E-2</v>
      </c>
      <c r="O16" s="156">
        <v>5.8486397729235813E-2</v>
      </c>
      <c r="P16" s="156">
        <v>6.0964959297983456E-2</v>
      </c>
      <c r="Q16" s="156">
        <v>6.3824280324566884E-2</v>
      </c>
      <c r="R16" s="260">
        <v>6.9388519471096963E-2</v>
      </c>
      <c r="S16" s="260">
        <v>7.2937257869022346E-2</v>
      </c>
      <c r="T16" s="256">
        <v>7.6561786304491217E-2</v>
      </c>
    </row>
    <row r="17" spans="3:21" x14ac:dyDescent="0.2">
      <c r="C17" s="26"/>
      <c r="D17" s="69"/>
      <c r="E17" s="34" t="s">
        <v>117</v>
      </c>
      <c r="F17" s="34"/>
      <c r="G17" s="34"/>
      <c r="H17" s="35"/>
      <c r="I17" s="36"/>
      <c r="J17" s="156">
        <v>0.63069245257245321</v>
      </c>
      <c r="K17" s="156">
        <v>0.63105098421233885</v>
      </c>
      <c r="L17" s="156">
        <v>0.63732902414443715</v>
      </c>
      <c r="M17" s="156">
        <v>0.64751072214455085</v>
      </c>
      <c r="N17" s="156">
        <v>0.64983574902385266</v>
      </c>
      <c r="O17" s="156">
        <v>0.65098352522707204</v>
      </c>
      <c r="P17" s="156">
        <v>0.6530111532785019</v>
      </c>
      <c r="Q17" s="156">
        <v>0.65037820076405217</v>
      </c>
      <c r="R17" s="260">
        <v>0.64610501933704145</v>
      </c>
      <c r="S17" s="260">
        <v>0.64402610149691097</v>
      </c>
      <c r="T17" s="256">
        <v>0.64269247429215626</v>
      </c>
    </row>
    <row r="18" spans="3:21" ht="13.5" thickBot="1" x14ac:dyDescent="0.25">
      <c r="C18" s="26"/>
      <c r="D18" s="80"/>
      <c r="E18" s="81" t="s">
        <v>118</v>
      </c>
      <c r="F18" s="81"/>
      <c r="G18" s="81"/>
      <c r="H18" s="82"/>
      <c r="I18" s="83"/>
      <c r="J18" s="157">
        <v>8.9361676753684019E-3</v>
      </c>
      <c r="K18" s="157">
        <v>9.2952337521371216E-3</v>
      </c>
      <c r="L18" s="157">
        <v>9.0734084311870269E-3</v>
      </c>
      <c r="M18" s="157">
        <v>9.484342453973867E-3</v>
      </c>
      <c r="N18" s="157">
        <v>9.8874691484728845E-3</v>
      </c>
      <c r="O18" s="157">
        <v>1.0296576122890868E-2</v>
      </c>
      <c r="P18" s="157">
        <v>1.0879739964221655E-2</v>
      </c>
      <c r="Q18" s="157">
        <v>1.0612747981877425E-2</v>
      </c>
      <c r="R18" s="261">
        <v>1.0809214414624853E-2</v>
      </c>
      <c r="S18" s="261">
        <v>1.1215162439609473E-2</v>
      </c>
      <c r="T18" s="257">
        <v>1.1849443908822596E-2</v>
      </c>
    </row>
    <row r="19" spans="3:21" ht="13.5" x14ac:dyDescent="0.25">
      <c r="D19" s="93"/>
      <c r="E19" s="130"/>
      <c r="F19" s="130"/>
      <c r="G19" s="130"/>
      <c r="H19" s="130"/>
      <c r="I19" s="93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 t="s">
        <v>102</v>
      </c>
      <c r="U19" s="9" t="s">
        <v>28</v>
      </c>
    </row>
    <row r="20" spans="3:21" ht="11.25" customHeight="1" x14ac:dyDescent="0.2"/>
  </sheetData>
  <mergeCells count="12">
    <mergeCell ref="T7:T10"/>
    <mergeCell ref="D7:I11"/>
    <mergeCell ref="L7:L10"/>
    <mergeCell ref="M7:M10"/>
    <mergeCell ref="J7:J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pageSetUpPr autoPageBreaks="0"/>
  </sheetPr>
  <dimension ref="C1:AV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0.85546875" style="9" customWidth="1"/>
    <col min="5" max="5" width="1.7109375" style="9" customWidth="1"/>
    <col min="6" max="6" width="2.5703125" style="9" customWidth="1"/>
    <col min="7" max="7" width="8" style="9" customWidth="1"/>
    <col min="8" max="9" width="2.5703125" style="9" customWidth="1"/>
    <col min="10" max="20" width="7.140625" style="9" customWidth="1"/>
    <col min="21" max="47" width="1.7109375" style="9" customWidth="1"/>
    <col min="48" max="16384" width="9.140625" style="9"/>
  </cols>
  <sheetData>
    <row r="1" spans="3:48" hidden="1" x14ac:dyDescent="0.2"/>
    <row r="2" spans="3:48" hidden="1" x14ac:dyDescent="0.2"/>
    <row r="3" spans="3:48" ht="9" customHeight="1" x14ac:dyDescent="0.2">
      <c r="C3" s="8"/>
    </row>
    <row r="4" spans="3:48" s="10" customFormat="1" ht="15.75" x14ac:dyDescent="0.2">
      <c r="D4" s="11" t="s">
        <v>2</v>
      </c>
      <c r="E4" s="11"/>
      <c r="F4" s="11"/>
      <c r="G4" s="11"/>
      <c r="H4" s="12" t="s">
        <v>100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48" s="10" customFormat="1" ht="15.75" x14ac:dyDescent="0.2">
      <c r="D5" s="14" t="s">
        <v>139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48" s="16" customFormat="1" ht="21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28</v>
      </c>
    </row>
    <row r="7" spans="3:48" ht="6" customHeight="1" x14ac:dyDescent="0.2">
      <c r="C7" s="22"/>
      <c r="D7" s="326" t="s">
        <v>71</v>
      </c>
      <c r="E7" s="327"/>
      <c r="F7" s="327"/>
      <c r="G7" s="327"/>
      <c r="H7" s="327"/>
      <c r="I7" s="328"/>
      <c r="J7" s="319">
        <v>2012</v>
      </c>
      <c r="K7" s="319">
        <v>2013</v>
      </c>
      <c r="L7" s="319">
        <v>2014</v>
      </c>
      <c r="M7" s="319">
        <v>2015</v>
      </c>
      <c r="N7" s="319">
        <v>2016</v>
      </c>
      <c r="O7" s="319">
        <v>2017</v>
      </c>
      <c r="P7" s="319">
        <v>2018</v>
      </c>
      <c r="Q7" s="319">
        <v>2019</v>
      </c>
      <c r="R7" s="319">
        <v>2020</v>
      </c>
      <c r="S7" s="319">
        <v>2021</v>
      </c>
      <c r="T7" s="335">
        <v>2022</v>
      </c>
    </row>
    <row r="8" spans="3:48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36"/>
    </row>
    <row r="9" spans="3:48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36"/>
    </row>
    <row r="10" spans="3:48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36"/>
    </row>
    <row r="11" spans="3:48" ht="15" customHeight="1" thickBot="1" x14ac:dyDescent="0.25">
      <c r="C11" s="22"/>
      <c r="D11" s="332"/>
      <c r="E11" s="333"/>
      <c r="F11" s="333"/>
      <c r="G11" s="333"/>
      <c r="H11" s="333"/>
      <c r="I11" s="334"/>
      <c r="J11" s="25"/>
      <c r="K11" s="25"/>
      <c r="L11" s="25"/>
      <c r="M11" s="25"/>
      <c r="N11" s="25"/>
      <c r="O11" s="25"/>
      <c r="P11" s="25"/>
      <c r="Q11" s="24"/>
      <c r="R11" s="24"/>
      <c r="S11" s="24"/>
      <c r="T11" s="253"/>
    </row>
    <row r="12" spans="3:48" ht="14.25" thickTop="1" thickBot="1" x14ac:dyDescent="0.25">
      <c r="C12" s="26"/>
      <c r="D12" s="136" t="s">
        <v>119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  <c r="R12" s="307"/>
      <c r="S12" s="307"/>
      <c r="T12" s="139"/>
    </row>
    <row r="13" spans="3:48" x14ac:dyDescent="0.2">
      <c r="C13" s="26"/>
      <c r="D13" s="146"/>
      <c r="E13" s="60" t="s">
        <v>120</v>
      </c>
      <c r="F13" s="28"/>
      <c r="G13" s="28"/>
      <c r="H13" s="29"/>
      <c r="I13" s="30"/>
      <c r="J13" s="155">
        <v>1.7012209027895298E-2</v>
      </c>
      <c r="K13" s="155">
        <v>1.6388960986629501E-2</v>
      </c>
      <c r="L13" s="155">
        <v>1.7528233056603774E-2</v>
      </c>
      <c r="M13" s="155">
        <v>1.7612616545946622E-2</v>
      </c>
      <c r="N13" s="155">
        <v>1.7347840674684742E-2</v>
      </c>
      <c r="O13" s="155">
        <v>1.8170431869681297E-2</v>
      </c>
      <c r="P13" s="155">
        <v>1.8332566066474879E-2</v>
      </c>
      <c r="Q13" s="258">
        <v>2.0463297313221523E-2</v>
      </c>
      <c r="R13" s="258">
        <v>2.2002644029182034E-2</v>
      </c>
      <c r="S13" s="258">
        <v>2.3285510643119321E-2</v>
      </c>
      <c r="T13" s="254">
        <v>2.3656447921065089E-2</v>
      </c>
      <c r="AV13" s="107"/>
    </row>
    <row r="14" spans="3:48" x14ac:dyDescent="0.2">
      <c r="C14" s="26"/>
      <c r="D14" s="147"/>
      <c r="E14" s="123" t="s">
        <v>121</v>
      </c>
      <c r="F14" s="123"/>
      <c r="G14" s="123"/>
      <c r="H14" s="124"/>
      <c r="I14" s="125"/>
      <c r="J14" s="158">
        <v>7.3497479795476259E-2</v>
      </c>
      <c r="K14" s="158">
        <v>7.1372443786148584E-2</v>
      </c>
      <c r="L14" s="158">
        <v>6.8515096150943408E-2</v>
      </c>
      <c r="M14" s="158">
        <v>6.8445273185485975E-2</v>
      </c>
      <c r="N14" s="158">
        <v>6.8246433823595964E-2</v>
      </c>
      <c r="O14" s="158">
        <v>6.9342977786753565E-2</v>
      </c>
      <c r="P14" s="158">
        <v>6.8830626497756356E-2</v>
      </c>
      <c r="Q14" s="259">
        <v>6.8399870851674691E-2</v>
      </c>
      <c r="R14" s="259">
        <v>6.8858748472939463E-2</v>
      </c>
      <c r="S14" s="259">
        <v>6.8637621592063491E-2</v>
      </c>
      <c r="T14" s="255">
        <v>6.842196058028184E-2</v>
      </c>
      <c r="AV14" s="107"/>
    </row>
    <row r="15" spans="3:48" x14ac:dyDescent="0.2">
      <c r="C15" s="26"/>
      <c r="D15" s="147"/>
      <c r="E15" s="123" t="s">
        <v>122</v>
      </c>
      <c r="F15" s="123"/>
      <c r="G15" s="123"/>
      <c r="H15" s="124"/>
      <c r="I15" s="125"/>
      <c r="J15" s="158">
        <v>8.6608480324440379E-2</v>
      </c>
      <c r="K15" s="158">
        <v>8.2872118235055039E-2</v>
      </c>
      <c r="L15" s="158">
        <v>7.999313147169812E-2</v>
      </c>
      <c r="M15" s="158">
        <v>7.8188017185237615E-2</v>
      </c>
      <c r="N15" s="158">
        <v>7.5476832405155722E-2</v>
      </c>
      <c r="O15" s="158">
        <v>7.1594132545768852E-2</v>
      </c>
      <c r="P15" s="158">
        <v>6.9687333762606399E-2</v>
      </c>
      <c r="Q15" s="259">
        <v>6.7671661770208003E-2</v>
      </c>
      <c r="R15" s="259">
        <v>6.9625779322004117E-2</v>
      </c>
      <c r="S15" s="259">
        <v>7.0506386767450052E-2</v>
      </c>
      <c r="T15" s="255">
        <v>7.0301890205438047E-2</v>
      </c>
      <c r="AV15" s="107"/>
    </row>
    <row r="16" spans="3:48" x14ac:dyDescent="0.2">
      <c r="C16" s="26"/>
      <c r="D16" s="147"/>
      <c r="E16" s="123" t="s">
        <v>123</v>
      </c>
      <c r="F16" s="123"/>
      <c r="G16" s="123"/>
      <c r="H16" s="124"/>
      <c r="I16" s="125"/>
      <c r="J16" s="158">
        <v>0.12722679800898956</v>
      </c>
      <c r="K16" s="158">
        <v>0.12978319978555564</v>
      </c>
      <c r="L16" s="158">
        <v>0.13016601116981133</v>
      </c>
      <c r="M16" s="158">
        <v>0.12646758768699645</v>
      </c>
      <c r="N16" s="158">
        <v>0.11758338597225888</v>
      </c>
      <c r="O16" s="158">
        <v>0.11080683980486286</v>
      </c>
      <c r="P16" s="158">
        <v>0.10517468274974957</v>
      </c>
      <c r="Q16" s="259">
        <v>0.10107120212913306</v>
      </c>
      <c r="R16" s="259">
        <v>9.958518947737291E-2</v>
      </c>
      <c r="S16" s="259">
        <v>0.10012722994383988</v>
      </c>
      <c r="T16" s="255">
        <v>9.9899616378643946E-2</v>
      </c>
      <c r="AV16" s="107"/>
    </row>
    <row r="17" spans="3:48" x14ac:dyDescent="0.2">
      <c r="C17" s="26"/>
      <c r="D17" s="147"/>
      <c r="E17" s="123" t="s">
        <v>124</v>
      </c>
      <c r="F17" s="123"/>
      <c r="G17" s="123"/>
      <c r="H17" s="124"/>
      <c r="I17" s="125"/>
      <c r="J17" s="158">
        <v>0.13115408158798422</v>
      </c>
      <c r="K17" s="158">
        <v>0.13152759898289682</v>
      </c>
      <c r="L17" s="158">
        <v>0.13520157947169811</v>
      </c>
      <c r="M17" s="158">
        <v>0.1410985574665708</v>
      </c>
      <c r="N17" s="158">
        <v>0.14803041400999201</v>
      </c>
      <c r="O17" s="158">
        <v>0.15409293285629849</v>
      </c>
      <c r="P17" s="158">
        <v>0.15591808905697024</v>
      </c>
      <c r="Q17" s="259">
        <v>0.15500433238529535</v>
      </c>
      <c r="R17" s="259">
        <v>0.1512463450905126</v>
      </c>
      <c r="S17" s="259">
        <v>0.14496176988349432</v>
      </c>
      <c r="T17" s="255">
        <v>0.13974749601246864</v>
      </c>
      <c r="AV17" s="107"/>
    </row>
    <row r="18" spans="3:48" x14ac:dyDescent="0.2">
      <c r="C18" s="26"/>
      <c r="D18" s="147"/>
      <c r="E18" s="123" t="s">
        <v>125</v>
      </c>
      <c r="F18" s="123"/>
      <c r="G18" s="123"/>
      <c r="H18" s="124"/>
      <c r="I18" s="125"/>
      <c r="J18" s="158">
        <v>0.18314006672251024</v>
      </c>
      <c r="K18" s="158">
        <v>0.17013642223889863</v>
      </c>
      <c r="L18" s="158">
        <v>0.15584515864150944</v>
      </c>
      <c r="M18" s="158">
        <v>0.14418797156379878</v>
      </c>
      <c r="N18" s="158">
        <v>0.13680228988401463</v>
      </c>
      <c r="O18" s="158">
        <v>0.13278385393989137</v>
      </c>
      <c r="P18" s="158">
        <v>0.13473350230299785</v>
      </c>
      <c r="Q18" s="259">
        <v>0.13953363436509691</v>
      </c>
      <c r="R18" s="259">
        <v>0.14745320661002434</v>
      </c>
      <c r="S18" s="259">
        <v>0.15608268298435979</v>
      </c>
      <c r="T18" s="255">
        <v>0.16345007970077974</v>
      </c>
      <c r="AV18" s="107"/>
    </row>
    <row r="19" spans="3:48" x14ac:dyDescent="0.2">
      <c r="C19" s="26"/>
      <c r="D19" s="147"/>
      <c r="E19" s="123" t="s">
        <v>126</v>
      </c>
      <c r="F19" s="123"/>
      <c r="G19" s="123"/>
      <c r="H19" s="124"/>
      <c r="I19" s="125"/>
      <c r="J19" s="158">
        <v>0.17265073257049507</v>
      </c>
      <c r="K19" s="158">
        <v>0.17788699270220548</v>
      </c>
      <c r="L19" s="158">
        <v>0.18312999607547167</v>
      </c>
      <c r="M19" s="158">
        <v>0.18356453280861898</v>
      </c>
      <c r="N19" s="158">
        <v>0.18186994306234999</v>
      </c>
      <c r="O19" s="158">
        <v>0.17579295305184323</v>
      </c>
      <c r="P19" s="158">
        <v>0.16286937449403113</v>
      </c>
      <c r="Q19" s="259">
        <v>0.1475332943386615</v>
      </c>
      <c r="R19" s="259">
        <v>0.13609188479155845</v>
      </c>
      <c r="S19" s="259">
        <v>0.12998457983955108</v>
      </c>
      <c r="T19" s="255">
        <v>0.12735376743913698</v>
      </c>
      <c r="AV19" s="107"/>
    </row>
    <row r="20" spans="3:48" x14ac:dyDescent="0.2">
      <c r="C20" s="26"/>
      <c r="D20" s="69"/>
      <c r="E20" s="34" t="s">
        <v>127</v>
      </c>
      <c r="F20" s="34"/>
      <c r="G20" s="34"/>
      <c r="H20" s="35"/>
      <c r="I20" s="36"/>
      <c r="J20" s="156">
        <v>0.14577230325956647</v>
      </c>
      <c r="K20" s="156">
        <v>0.15145503655274922</v>
      </c>
      <c r="L20" s="156">
        <v>0.15485448694339624</v>
      </c>
      <c r="M20" s="156">
        <v>0.15788321754350637</v>
      </c>
      <c r="N20" s="156">
        <v>0.16163005926861146</v>
      </c>
      <c r="O20" s="156">
        <v>0.1630243662026632</v>
      </c>
      <c r="P20" s="156">
        <v>0.16851513435369159</v>
      </c>
      <c r="Q20" s="260">
        <v>0.1720965311557606</v>
      </c>
      <c r="R20" s="260">
        <v>0.16998702630540999</v>
      </c>
      <c r="S20" s="260">
        <v>0.16624370953726533</v>
      </c>
      <c r="T20" s="256">
        <v>0.16024676911342497</v>
      </c>
      <c r="AV20" s="107"/>
    </row>
    <row r="21" spans="3:48" x14ac:dyDescent="0.2">
      <c r="C21" s="26"/>
      <c r="D21" s="69"/>
      <c r="E21" s="34" t="s">
        <v>128</v>
      </c>
      <c r="F21" s="34"/>
      <c r="G21" s="34"/>
      <c r="H21" s="35"/>
      <c r="I21" s="36"/>
      <c r="J21" s="156">
        <v>4.8921585829503074E-2</v>
      </c>
      <c r="K21" s="156">
        <v>5.3982178855780188E-2</v>
      </c>
      <c r="L21" s="156">
        <v>5.9190948226415095E-2</v>
      </c>
      <c r="M21" s="156">
        <v>6.5283988371473006E-2</v>
      </c>
      <c r="N21" s="156">
        <v>7.340627263512492E-2</v>
      </c>
      <c r="O21" s="156">
        <v>8.0673790073797103E-2</v>
      </c>
      <c r="P21" s="156">
        <v>8.861804227597124E-2</v>
      </c>
      <c r="Q21" s="260">
        <v>9.6510893546175036E-2</v>
      </c>
      <c r="R21" s="260">
        <v>0.10073717787198587</v>
      </c>
      <c r="S21" s="260">
        <v>0.10426775052785092</v>
      </c>
      <c r="T21" s="256">
        <v>0.10765695941369247</v>
      </c>
      <c r="AV21" s="107"/>
    </row>
    <row r="22" spans="3:48" ht="13.5" thickBot="1" x14ac:dyDescent="0.25">
      <c r="C22" s="26"/>
      <c r="D22" s="80"/>
      <c r="E22" s="81" t="s">
        <v>129</v>
      </c>
      <c r="F22" s="81"/>
      <c r="G22" s="81"/>
      <c r="H22" s="82"/>
      <c r="I22" s="83"/>
      <c r="J22" s="157">
        <v>1.4016272577300214E-2</v>
      </c>
      <c r="K22" s="157">
        <v>1.4595047874080816E-2</v>
      </c>
      <c r="L22" s="157">
        <v>1.5575349132075471E-2</v>
      </c>
      <c r="M22" s="157">
        <v>1.7268227956284975E-2</v>
      </c>
      <c r="N22" s="157">
        <v>1.9606528264211602E-2</v>
      </c>
      <c r="O22" s="157">
        <v>2.3716795467304524E-2</v>
      </c>
      <c r="P22" s="157">
        <v>2.7320648439750614E-2</v>
      </c>
      <c r="Q22" s="261">
        <v>3.1715282144773295E-2</v>
      </c>
      <c r="R22" s="261">
        <v>3.4411998029010446E-2</v>
      </c>
      <c r="S22" s="261">
        <v>3.5902758281005601E-2</v>
      </c>
      <c r="T22" s="257">
        <v>3.9265013235068105E-2</v>
      </c>
      <c r="AV22" s="107"/>
    </row>
    <row r="23" spans="3:48" ht="13.5" x14ac:dyDescent="0.25">
      <c r="D23" s="93"/>
      <c r="E23" s="130"/>
      <c r="F23" s="130"/>
      <c r="G23" s="130"/>
      <c r="H23" s="130"/>
      <c r="I23" s="93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 t="s">
        <v>102</v>
      </c>
    </row>
  </sheetData>
  <mergeCells count="12">
    <mergeCell ref="D7:I11"/>
    <mergeCell ref="T7:T10"/>
    <mergeCell ref="L7:L10"/>
    <mergeCell ref="M7:M10"/>
    <mergeCell ref="J7:J10"/>
    <mergeCell ref="K7:K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0000"/>
  </sheetPr>
  <dimension ref="C1:BE44"/>
  <sheetViews>
    <sheetView showGridLines="0" showOutlineSymbols="0" topLeftCell="C3" zoomScale="90" zoomScaleNormal="90" workbookViewId="0">
      <selection activeCell="AA28" sqref="AA28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5" width="2.140625" style="9" customWidth="1"/>
    <col min="6" max="6" width="1.7109375" style="9" customWidth="1"/>
    <col min="7" max="7" width="15.28515625" style="9" customWidth="1"/>
    <col min="8" max="8" width="10.7109375" style="9" customWidth="1"/>
    <col min="9" max="9" width="1.140625" style="9" customWidth="1"/>
    <col min="10" max="15" width="9.42578125" style="9" hidden="1" customWidth="1"/>
    <col min="16" max="18" width="10.140625" style="9" hidden="1" customWidth="1"/>
    <col min="19" max="29" width="10.140625" style="9" customWidth="1"/>
    <col min="30" max="53" width="1.7109375" style="9" customWidth="1"/>
    <col min="54" max="56" width="9.140625" style="9"/>
    <col min="57" max="57" width="10" style="9" bestFit="1" customWidth="1"/>
    <col min="58" max="16384" width="9.140625" style="9"/>
  </cols>
  <sheetData>
    <row r="1" spans="3:30" hidden="1" x14ac:dyDescent="0.2"/>
    <row r="2" spans="3:30" hidden="1" x14ac:dyDescent="0.2"/>
    <row r="3" spans="3:30" ht="9" customHeight="1" x14ac:dyDescent="0.2">
      <c r="C3" s="8"/>
    </row>
    <row r="4" spans="3:30" s="10" customFormat="1" ht="15.75" x14ac:dyDescent="0.2">
      <c r="D4" s="11" t="s">
        <v>3</v>
      </c>
      <c r="E4" s="11"/>
      <c r="F4" s="11"/>
      <c r="G4" s="11"/>
      <c r="H4" s="12" t="s">
        <v>47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3:30" s="10" customFormat="1" ht="15.75" x14ac:dyDescent="0.2">
      <c r="D5" s="104" t="s">
        <v>140</v>
      </c>
      <c r="E5" s="11"/>
      <c r="F5" s="11"/>
      <c r="G5" s="11"/>
      <c r="H5" s="12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3:30" s="16" customFormat="1" ht="16.5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 t="s">
        <v>20</v>
      </c>
      <c r="AD6" s="21" t="s">
        <v>28</v>
      </c>
    </row>
    <row r="7" spans="3:30" ht="6" customHeight="1" x14ac:dyDescent="0.2">
      <c r="C7" s="22"/>
      <c r="D7" s="326"/>
      <c r="E7" s="327"/>
      <c r="F7" s="327"/>
      <c r="G7" s="327"/>
      <c r="H7" s="327"/>
      <c r="I7" s="328"/>
      <c r="J7" s="319">
        <v>2003</v>
      </c>
      <c r="K7" s="319">
        <v>2004</v>
      </c>
      <c r="L7" s="319">
        <v>2005</v>
      </c>
      <c r="M7" s="319">
        <v>2006</v>
      </c>
      <c r="N7" s="319">
        <v>2007</v>
      </c>
      <c r="O7" s="319">
        <v>2008</v>
      </c>
      <c r="P7" s="319">
        <v>2009</v>
      </c>
      <c r="Q7" s="319">
        <v>2010</v>
      </c>
      <c r="R7" s="319">
        <v>2011</v>
      </c>
      <c r="S7" s="319">
        <v>2012</v>
      </c>
      <c r="T7" s="319">
        <v>2013</v>
      </c>
      <c r="U7" s="319">
        <v>2014</v>
      </c>
      <c r="V7" s="319">
        <v>2015</v>
      </c>
      <c r="W7" s="319">
        <v>2016</v>
      </c>
      <c r="X7" s="324">
        <v>2017</v>
      </c>
      <c r="Y7" s="337">
        <v>2018</v>
      </c>
      <c r="Z7" s="319">
        <v>2019</v>
      </c>
      <c r="AA7" s="319">
        <v>2020</v>
      </c>
      <c r="AB7" s="319">
        <v>2021</v>
      </c>
      <c r="AC7" s="335">
        <v>2022</v>
      </c>
      <c r="AD7" s="23"/>
    </row>
    <row r="8" spans="3:30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5"/>
      <c r="Y8" s="338"/>
      <c r="Z8" s="320"/>
      <c r="AA8" s="320"/>
      <c r="AB8" s="320"/>
      <c r="AC8" s="336"/>
      <c r="AD8" s="23"/>
    </row>
    <row r="9" spans="3:30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5"/>
      <c r="Y9" s="338"/>
      <c r="Z9" s="320"/>
      <c r="AA9" s="320"/>
      <c r="AB9" s="320"/>
      <c r="AC9" s="336"/>
      <c r="AD9" s="23"/>
    </row>
    <row r="10" spans="3:30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5"/>
      <c r="Y10" s="338"/>
      <c r="Z10" s="320"/>
      <c r="AA10" s="320"/>
      <c r="AB10" s="320"/>
      <c r="AC10" s="336"/>
      <c r="AD10" s="23"/>
    </row>
    <row r="11" spans="3:30" ht="15" customHeight="1" thickBot="1" x14ac:dyDescent="0.25">
      <c r="C11" s="22"/>
      <c r="D11" s="332"/>
      <c r="E11" s="333"/>
      <c r="F11" s="333"/>
      <c r="G11" s="333"/>
      <c r="H11" s="333"/>
      <c r="I11" s="334"/>
      <c r="J11" s="24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4"/>
      <c r="V11" s="25"/>
      <c r="W11" s="25"/>
      <c r="X11" s="25"/>
      <c r="Y11" s="243"/>
      <c r="Z11" s="24"/>
      <c r="AA11" s="24"/>
      <c r="AB11" s="24"/>
      <c r="AC11" s="253"/>
      <c r="AD11" s="23"/>
    </row>
    <row r="12" spans="3:30" ht="16.5" thickTop="1" thickBot="1" x14ac:dyDescent="0.25">
      <c r="C12" s="22"/>
      <c r="D12" s="72" t="s">
        <v>46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193"/>
      <c r="V12" s="73"/>
      <c r="W12" s="73"/>
      <c r="X12" s="73"/>
      <c r="Y12" s="73"/>
      <c r="Z12" s="270"/>
      <c r="AA12" s="270"/>
      <c r="AB12" s="270"/>
      <c r="AC12" s="74"/>
    </row>
    <row r="13" spans="3:30" x14ac:dyDescent="0.2">
      <c r="C13" s="26"/>
      <c r="D13" s="56"/>
      <c r="E13" s="57" t="s">
        <v>30</v>
      </c>
      <c r="F13" s="57"/>
      <c r="G13" s="57"/>
      <c r="H13" s="58"/>
      <c r="I13" s="59"/>
      <c r="J13" s="49">
        <v>88719423.199999988</v>
      </c>
      <c r="K13" s="49">
        <v>92959097.380000025</v>
      </c>
      <c r="L13" s="49">
        <v>95531621.310000017</v>
      </c>
      <c r="M13" s="49">
        <v>103098700.13000001</v>
      </c>
      <c r="N13" s="49">
        <f t="shared" ref="N13:AC13" si="0">N19+N31+N25</f>
        <v>105368849.89999999</v>
      </c>
      <c r="O13" s="49">
        <f t="shared" si="0"/>
        <v>109433676.92000002</v>
      </c>
      <c r="P13" s="117">
        <f t="shared" si="0"/>
        <v>120051447.63000003</v>
      </c>
      <c r="Q13" s="117">
        <f t="shared" si="0"/>
        <v>118543695.65000001</v>
      </c>
      <c r="R13" s="117">
        <f t="shared" si="0"/>
        <v>120189926.85178001</v>
      </c>
      <c r="S13" s="117">
        <f t="shared" si="0"/>
        <v>118606446.85488994</v>
      </c>
      <c r="T13" s="117">
        <f>T19+T31+T25</f>
        <v>119727309.56750999</v>
      </c>
      <c r="U13" s="49">
        <f>U19+U31+U25</f>
        <v>130203527.95825</v>
      </c>
      <c r="V13" s="117">
        <f>V19+V31+V25</f>
        <v>130761114.78316</v>
      </c>
      <c r="W13" s="117">
        <f>W19+W31+W25</f>
        <v>128935541.38594998</v>
      </c>
      <c r="X13" s="117">
        <f t="shared" ref="X13:AB13" si="1">X19+X31+X25</f>
        <v>146282172.25455004</v>
      </c>
      <c r="Y13" s="244">
        <f t="shared" si="1"/>
        <v>219776675.91880995</v>
      </c>
      <c r="Z13" s="49">
        <f t="shared" si="1"/>
        <v>246020256.62437984</v>
      </c>
      <c r="AA13" s="49">
        <f t="shared" si="1"/>
        <v>259332273.59963</v>
      </c>
      <c r="AB13" s="49">
        <f t="shared" si="1"/>
        <v>0</v>
      </c>
      <c r="AC13" s="262">
        <f t="shared" si="0"/>
        <v>0</v>
      </c>
    </row>
    <row r="14" spans="3:30" x14ac:dyDescent="0.2">
      <c r="C14" s="26"/>
      <c r="D14" s="71"/>
      <c r="E14" s="341" t="s">
        <v>31</v>
      </c>
      <c r="F14" s="28" t="s">
        <v>21</v>
      </c>
      <c r="G14" s="28"/>
      <c r="H14" s="29"/>
      <c r="I14" s="30"/>
      <c r="J14" s="31">
        <v>82040858.399999991</v>
      </c>
      <c r="K14" s="31">
        <v>84577281.350000024</v>
      </c>
      <c r="L14" s="31">
        <v>87592340.970000014</v>
      </c>
      <c r="M14" s="31">
        <v>92398846.950000003</v>
      </c>
      <c r="N14" s="31">
        <f t="shared" ref="N14:AC15" si="2">N20+N26+N32</f>
        <v>97025341.280000016</v>
      </c>
      <c r="O14" s="31">
        <f t="shared" si="2"/>
        <v>98871269.890000001</v>
      </c>
      <c r="P14" s="32">
        <f t="shared" si="2"/>
        <v>105673231.81000002</v>
      </c>
      <c r="Q14" s="32">
        <f t="shared" si="2"/>
        <v>105114467.75999999</v>
      </c>
      <c r="R14" s="32">
        <f t="shared" si="2"/>
        <v>107893267.73833001</v>
      </c>
      <c r="S14" s="32">
        <f t="shared" si="2"/>
        <v>109674112.21864995</v>
      </c>
      <c r="T14" s="32">
        <f t="shared" ref="T14:AB15" si="3">T20+T26+T32</f>
        <v>109349783.84732002</v>
      </c>
      <c r="U14" s="31">
        <f t="shared" si="3"/>
        <v>115459580.75981002</v>
      </c>
      <c r="V14" s="32">
        <f t="shared" si="3"/>
        <v>116899895.65564001</v>
      </c>
      <c r="W14" s="32">
        <f t="shared" si="3"/>
        <v>120486983.02379999</v>
      </c>
      <c r="X14" s="32">
        <f t="shared" si="3"/>
        <v>134777977.45864004</v>
      </c>
      <c r="Y14" s="245">
        <f t="shared" si="3"/>
        <v>189807319.00391993</v>
      </c>
      <c r="Z14" s="31">
        <f t="shared" si="3"/>
        <v>215624872.87846982</v>
      </c>
      <c r="AA14" s="31">
        <f t="shared" si="3"/>
        <v>234107927.51064003</v>
      </c>
      <c r="AB14" s="31">
        <f t="shared" si="3"/>
        <v>0</v>
      </c>
      <c r="AC14" s="263">
        <f t="shared" si="2"/>
        <v>0</v>
      </c>
    </row>
    <row r="15" spans="3:30" x14ac:dyDescent="0.2">
      <c r="C15" s="26"/>
      <c r="D15" s="38"/>
      <c r="E15" s="342"/>
      <c r="F15" s="39" t="s">
        <v>22</v>
      </c>
      <c r="G15" s="39"/>
      <c r="H15" s="40"/>
      <c r="I15" s="41"/>
      <c r="J15" s="42">
        <v>6678564.7999999998</v>
      </c>
      <c r="K15" s="42">
        <v>8381816.0299999993</v>
      </c>
      <c r="L15" s="42">
        <v>7939280.3399999989</v>
      </c>
      <c r="M15" s="42">
        <v>10699853.18</v>
      </c>
      <c r="N15" s="42">
        <f t="shared" si="2"/>
        <v>8343508.6199999982</v>
      </c>
      <c r="O15" s="42">
        <f t="shared" si="2"/>
        <v>10562407.029999996</v>
      </c>
      <c r="P15" s="118">
        <f t="shared" si="2"/>
        <v>14378215.820000004</v>
      </c>
      <c r="Q15" s="118">
        <f t="shared" si="2"/>
        <v>13429227.889999999</v>
      </c>
      <c r="R15" s="118">
        <f t="shared" si="2"/>
        <v>12296659.113449998</v>
      </c>
      <c r="S15" s="118">
        <f t="shared" si="2"/>
        <v>8932334.6362399999</v>
      </c>
      <c r="T15" s="118">
        <f t="shared" si="3"/>
        <v>10377525.72019</v>
      </c>
      <c r="U15" s="42">
        <f t="shared" si="3"/>
        <v>14743947.198439999</v>
      </c>
      <c r="V15" s="118">
        <f t="shared" si="3"/>
        <v>13861219.127520004</v>
      </c>
      <c r="W15" s="118">
        <f t="shared" si="3"/>
        <v>8448558.3621500004</v>
      </c>
      <c r="X15" s="118">
        <f t="shared" si="3"/>
        <v>11504194.795910001</v>
      </c>
      <c r="Y15" s="246">
        <f t="shared" si="3"/>
        <v>29969356.914889991</v>
      </c>
      <c r="Z15" s="42">
        <f t="shared" si="3"/>
        <v>30395383.745910004</v>
      </c>
      <c r="AA15" s="42">
        <f t="shared" si="3"/>
        <v>25224346.088990003</v>
      </c>
      <c r="AB15" s="42">
        <f t="shared" si="3"/>
        <v>0</v>
      </c>
      <c r="AC15" s="264">
        <f t="shared" si="2"/>
        <v>0</v>
      </c>
    </row>
    <row r="16" spans="3:30" x14ac:dyDescent="0.2">
      <c r="C16" s="26"/>
      <c r="D16" s="71"/>
      <c r="E16" s="341" t="s">
        <v>23</v>
      </c>
      <c r="F16" s="28" t="s">
        <v>21</v>
      </c>
      <c r="G16" s="28"/>
      <c r="H16" s="29"/>
      <c r="I16" s="30"/>
      <c r="J16" s="86">
        <v>0.92472263052314341</v>
      </c>
      <c r="K16" s="86">
        <v>0.90983328941182973</v>
      </c>
      <c r="L16" s="86">
        <v>0.91689369204530669</v>
      </c>
      <c r="M16" s="86">
        <v>0.89621738036941045</v>
      </c>
      <c r="N16" s="86">
        <f>N14/N13</f>
        <v>0.92081617453433007</v>
      </c>
      <c r="O16" s="86">
        <f>O14/O13</f>
        <v>0.90348120133328313</v>
      </c>
      <c r="P16" s="119">
        <v>0.8802328826195096</v>
      </c>
      <c r="Q16" s="119">
        <v>0.88670895009688155</v>
      </c>
      <c r="R16" s="119">
        <f t="shared" ref="R16:AC16" si="4">R14/R13</f>
        <v>0.89768976955436186</v>
      </c>
      <c r="S16" s="119">
        <f t="shared" si="4"/>
        <v>0.92468929916458642</v>
      </c>
      <c r="T16" s="119">
        <f t="shared" si="4"/>
        <v>0.91332365391257331</v>
      </c>
      <c r="U16" s="86">
        <f t="shared" si="4"/>
        <v>0.88676230644712128</v>
      </c>
      <c r="V16" s="119">
        <f t="shared" si="4"/>
        <v>0.89399586298643952</v>
      </c>
      <c r="W16" s="119">
        <f>W14/W13</f>
        <v>0.93447455781908528</v>
      </c>
      <c r="X16" s="119">
        <f t="shared" ref="X16:AB16" si="5">X14/X13</f>
        <v>0.92135613917537951</v>
      </c>
      <c r="Y16" s="247">
        <f t="shared" si="5"/>
        <v>0.86363722724625558</v>
      </c>
      <c r="Z16" s="86">
        <f t="shared" si="5"/>
        <v>0.87645170294933372</v>
      </c>
      <c r="AA16" s="86">
        <f t="shared" si="5"/>
        <v>0.90273348650799801</v>
      </c>
      <c r="AB16" s="86" t="e">
        <f t="shared" si="5"/>
        <v>#DIV/0!</v>
      </c>
      <c r="AC16" s="265" t="e">
        <f t="shared" si="4"/>
        <v>#DIV/0!</v>
      </c>
    </row>
    <row r="17" spans="3:57" ht="13.5" thickBot="1" x14ac:dyDescent="0.25">
      <c r="C17" s="26"/>
      <c r="D17" s="37"/>
      <c r="E17" s="343"/>
      <c r="F17" s="87" t="s">
        <v>22</v>
      </c>
      <c r="G17" s="87"/>
      <c r="H17" s="88"/>
      <c r="I17" s="89"/>
      <c r="J17" s="70">
        <v>7.5277369476856565E-2</v>
      </c>
      <c r="K17" s="70">
        <v>9.0166710588170274E-2</v>
      </c>
      <c r="L17" s="70">
        <v>8.3106307954693259E-2</v>
      </c>
      <c r="M17" s="70">
        <v>0.1037826196305895</v>
      </c>
      <c r="N17" s="70">
        <f>N15/N13</f>
        <v>7.9183825465670182E-2</v>
      </c>
      <c r="O17" s="70">
        <f>O15/O13</f>
        <v>9.6518798666716629E-2</v>
      </c>
      <c r="P17" s="116">
        <v>0.11976711738049035</v>
      </c>
      <c r="Q17" s="116">
        <v>0.11329104990311842</v>
      </c>
      <c r="R17" s="116">
        <f t="shared" ref="R17:AC17" si="6">R15/R13</f>
        <v>0.10231023044563808</v>
      </c>
      <c r="S17" s="116">
        <f t="shared" si="6"/>
        <v>7.5310700835413608E-2</v>
      </c>
      <c r="T17" s="116">
        <f t="shared" si="6"/>
        <v>8.6676346087426942E-2</v>
      </c>
      <c r="U17" s="70">
        <f t="shared" si="6"/>
        <v>0.11323769355287878</v>
      </c>
      <c r="V17" s="116">
        <f t="shared" si="6"/>
        <v>0.1060041370135605</v>
      </c>
      <c r="W17" s="116">
        <f>W15/W13</f>
        <v>6.5525442180914703E-2</v>
      </c>
      <c r="X17" s="116">
        <f t="shared" ref="X17:AB17" si="7">X15/X13</f>
        <v>7.8643860824620535E-2</v>
      </c>
      <c r="Y17" s="248">
        <f t="shared" si="7"/>
        <v>0.13636277275374431</v>
      </c>
      <c r="Z17" s="70">
        <f t="shared" si="7"/>
        <v>0.12354829705066618</v>
      </c>
      <c r="AA17" s="70">
        <f t="shared" si="7"/>
        <v>9.7266513492002146E-2</v>
      </c>
      <c r="AB17" s="70" t="e">
        <f t="shared" si="7"/>
        <v>#DIV/0!</v>
      </c>
      <c r="AC17" s="266" t="e">
        <f t="shared" si="6"/>
        <v>#DIV/0!</v>
      </c>
    </row>
    <row r="18" spans="3:57" ht="13.5" thickBot="1" x14ac:dyDescent="0.25">
      <c r="C18" s="22"/>
      <c r="D18" s="52" t="s">
        <v>49</v>
      </c>
      <c r="E18" s="53"/>
      <c r="F18" s="53"/>
      <c r="G18" s="53"/>
      <c r="H18" s="53"/>
      <c r="I18" s="53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92"/>
      <c r="V18" s="54"/>
      <c r="W18" s="54"/>
      <c r="X18" s="54"/>
      <c r="Y18" s="54"/>
      <c r="Z18" s="271"/>
      <c r="AA18" s="271"/>
      <c r="AB18" s="271"/>
      <c r="AC18" s="55"/>
    </row>
    <row r="19" spans="3:57" x14ac:dyDescent="0.2">
      <c r="C19" s="26"/>
      <c r="D19" s="56"/>
      <c r="E19" s="57" t="s">
        <v>30</v>
      </c>
      <c r="F19" s="57"/>
      <c r="G19" s="57"/>
      <c r="H19" s="58"/>
      <c r="I19" s="59"/>
      <c r="J19" s="49">
        <v>67305642.530000001</v>
      </c>
      <c r="K19" s="49">
        <v>69859440.230000004</v>
      </c>
      <c r="L19" s="49">
        <v>72729690.350000009</v>
      </c>
      <c r="M19" s="49">
        <v>76156420.430000007</v>
      </c>
      <c r="N19" s="49">
        <v>79497225.909999996</v>
      </c>
      <c r="O19" s="117">
        <v>82132513.409999996</v>
      </c>
      <c r="P19" s="117">
        <v>88396466.660000026</v>
      </c>
      <c r="Q19" s="117">
        <v>85135869.570000008</v>
      </c>
      <c r="R19" s="117">
        <f>R20+R21</f>
        <v>90448214.586560011</v>
      </c>
      <c r="S19" s="117">
        <v>90136726.176770002</v>
      </c>
      <c r="T19" s="117">
        <f t="shared" ref="T19:AC19" si="8">T20+T21</f>
        <v>90492763.299999997</v>
      </c>
      <c r="U19" s="49">
        <f t="shared" si="8"/>
        <v>92659141.914650008</v>
      </c>
      <c r="V19" s="117">
        <f t="shared" si="8"/>
        <v>95010793.036949992</v>
      </c>
      <c r="W19" s="117">
        <f t="shared" si="8"/>
        <v>98864186.807269976</v>
      </c>
      <c r="X19" s="117">
        <f t="shared" si="8"/>
        <v>112326043.92643</v>
      </c>
      <c r="Y19" s="244">
        <f t="shared" ref="Y19:AB19" si="9">Y20+Y21</f>
        <v>174949493.12529999</v>
      </c>
      <c r="Z19" s="49">
        <f t="shared" si="9"/>
        <v>196707088.06534994</v>
      </c>
      <c r="AA19" s="49">
        <f t="shared" si="9"/>
        <v>213379184.38672003</v>
      </c>
      <c r="AB19" s="49">
        <f t="shared" si="9"/>
        <v>0</v>
      </c>
      <c r="AC19" s="262">
        <f t="shared" si="8"/>
        <v>0</v>
      </c>
    </row>
    <row r="20" spans="3:57" x14ac:dyDescent="0.2">
      <c r="C20" s="26"/>
      <c r="D20" s="71"/>
      <c r="E20" s="341" t="s">
        <v>31</v>
      </c>
      <c r="F20" s="28" t="s">
        <v>21</v>
      </c>
      <c r="G20" s="28"/>
      <c r="H20" s="29"/>
      <c r="I20" s="30"/>
      <c r="J20" s="31">
        <v>66716406.410000004</v>
      </c>
      <c r="K20" s="31">
        <v>69066812.590000004</v>
      </c>
      <c r="L20" s="31">
        <v>72026925.720000014</v>
      </c>
      <c r="M20" s="31">
        <v>75554469.659999996</v>
      </c>
      <c r="N20" s="31">
        <v>79062285.829999998</v>
      </c>
      <c r="O20" s="32">
        <v>81611233.890000001</v>
      </c>
      <c r="P20" s="32">
        <v>87913952.100000024</v>
      </c>
      <c r="Q20" s="32">
        <v>84879289.090000004</v>
      </c>
      <c r="R20" s="32">
        <v>90116536.073710009</v>
      </c>
      <c r="S20" s="32">
        <v>90055275.642480001</v>
      </c>
      <c r="T20" s="32">
        <v>90287013.700000003</v>
      </c>
      <c r="U20" s="31">
        <v>92367817.790470004</v>
      </c>
      <c r="V20" s="32">
        <v>94676537.457539991</v>
      </c>
      <c r="W20" s="32">
        <v>98434734.184359983</v>
      </c>
      <c r="X20" s="32">
        <v>111871931.77289</v>
      </c>
      <c r="Y20" s="245">
        <v>164344404.86361</v>
      </c>
      <c r="Z20" s="31">
        <v>188612288.42333993</v>
      </c>
      <c r="AA20" s="31">
        <v>207751713.97672004</v>
      </c>
      <c r="AB20" s="31"/>
      <c r="AC20" s="263"/>
    </row>
    <row r="21" spans="3:57" x14ac:dyDescent="0.2">
      <c r="C21" s="26"/>
      <c r="D21" s="38"/>
      <c r="E21" s="342"/>
      <c r="F21" s="39" t="s">
        <v>22</v>
      </c>
      <c r="G21" s="39"/>
      <c r="H21" s="40"/>
      <c r="I21" s="41"/>
      <c r="J21" s="42">
        <v>589236.12</v>
      </c>
      <c r="K21" s="42">
        <v>792627.64</v>
      </c>
      <c r="L21" s="42">
        <v>702764.63</v>
      </c>
      <c r="M21" s="42">
        <v>601950.77</v>
      </c>
      <c r="N21" s="42">
        <v>434940.08</v>
      </c>
      <c r="O21" s="118">
        <v>521279.52</v>
      </c>
      <c r="P21" s="118">
        <v>482514.56</v>
      </c>
      <c r="Q21" s="118">
        <v>256580.48000000001</v>
      </c>
      <c r="R21" s="118">
        <v>331678.51285000006</v>
      </c>
      <c r="S21" s="118">
        <v>81450.534289999996</v>
      </c>
      <c r="T21" s="118">
        <v>205749.6</v>
      </c>
      <c r="U21" s="42">
        <v>291324.12417999998</v>
      </c>
      <c r="V21" s="118">
        <v>334255.57940999995</v>
      </c>
      <c r="W21" s="118">
        <v>429452.62290999992</v>
      </c>
      <c r="X21" s="118">
        <v>454112.15354000003</v>
      </c>
      <c r="Y21" s="246">
        <v>10605088.261689998</v>
      </c>
      <c r="Z21" s="42">
        <v>8094799.6420099996</v>
      </c>
      <c r="AA21" s="42">
        <v>5627470.4100000001</v>
      </c>
      <c r="AB21" s="42"/>
      <c r="AC21" s="264"/>
    </row>
    <row r="22" spans="3:57" x14ac:dyDescent="0.2">
      <c r="C22" s="26"/>
      <c r="D22" s="71"/>
      <c r="E22" s="341" t="s">
        <v>23</v>
      </c>
      <c r="F22" s="28" t="s">
        <v>21</v>
      </c>
      <c r="G22" s="28"/>
      <c r="H22" s="29"/>
      <c r="I22" s="30"/>
      <c r="J22" s="86">
        <v>0.99124536817641462</v>
      </c>
      <c r="K22" s="86">
        <v>0.98865396519940019</v>
      </c>
      <c r="L22" s="86">
        <v>0.99033730754774218</v>
      </c>
      <c r="M22" s="86">
        <v>0.99209586313798326</v>
      </c>
      <c r="N22" s="86">
        <v>0.99452886468651869</v>
      </c>
      <c r="O22" s="119">
        <v>0.99365318923825208</v>
      </c>
      <c r="P22" s="119">
        <v>0.99454147232088019</v>
      </c>
      <c r="Q22" s="119">
        <v>0.99698622353543898</v>
      </c>
      <c r="R22" s="119">
        <f t="shared" ref="R22:AC22" si="10">R20/R19</f>
        <v>0.99633294571522379</v>
      </c>
      <c r="S22" s="119">
        <f t="shared" si="10"/>
        <v>0.99909636684462821</v>
      </c>
      <c r="T22" s="119">
        <f t="shared" si="10"/>
        <v>0.9977263419471688</v>
      </c>
      <c r="U22" s="86">
        <f t="shared" si="10"/>
        <v>0.99685595918373227</v>
      </c>
      <c r="V22" s="119">
        <f t="shared" si="10"/>
        <v>0.9964819199090359</v>
      </c>
      <c r="W22" s="119">
        <f>W20/W19</f>
        <v>0.99565613558580934</v>
      </c>
      <c r="X22" s="119">
        <f t="shared" ref="X22:AB22" si="11">X20/X19</f>
        <v>0.99595719623280399</v>
      </c>
      <c r="Y22" s="247">
        <f t="shared" si="11"/>
        <v>0.93938200064349686</v>
      </c>
      <c r="Z22" s="86">
        <f t="shared" si="11"/>
        <v>0.95884845980069233</v>
      </c>
      <c r="AA22" s="86">
        <f t="shared" si="11"/>
        <v>0.97362690073929148</v>
      </c>
      <c r="AB22" s="86" t="e">
        <f t="shared" si="11"/>
        <v>#DIV/0!</v>
      </c>
      <c r="AC22" s="265" t="e">
        <f t="shared" si="10"/>
        <v>#DIV/0!</v>
      </c>
    </row>
    <row r="23" spans="3:57" ht="13.5" thickBot="1" x14ac:dyDescent="0.25">
      <c r="C23" s="26"/>
      <c r="D23" s="37"/>
      <c r="E23" s="343"/>
      <c r="F23" s="87" t="s">
        <v>22</v>
      </c>
      <c r="G23" s="87"/>
      <c r="H23" s="88"/>
      <c r="I23" s="89"/>
      <c r="J23" s="90">
        <v>8.7546318235853862E-3</v>
      </c>
      <c r="K23" s="90">
        <v>1.1346034800599775E-2</v>
      </c>
      <c r="L23" s="90">
        <v>9.6626924522579087E-3</v>
      </c>
      <c r="M23" s="90">
        <v>7.9041368620166377E-3</v>
      </c>
      <c r="N23" s="90">
        <v>5.4711353134812802E-3</v>
      </c>
      <c r="O23" s="120">
        <v>6.3468107617480011E-3</v>
      </c>
      <c r="P23" s="120">
        <v>5.458527679119792E-3</v>
      </c>
      <c r="Q23" s="120">
        <v>3.0137764645609879E-3</v>
      </c>
      <c r="R23" s="120">
        <f t="shared" ref="R23:AC23" si="12">R21/R19</f>
        <v>3.6670542847761778E-3</v>
      </c>
      <c r="S23" s="120">
        <f t="shared" si="12"/>
        <v>9.036331553718155E-4</v>
      </c>
      <c r="T23" s="120">
        <f t="shared" si="12"/>
        <v>2.273658052831281E-3</v>
      </c>
      <c r="U23" s="90">
        <f t="shared" si="12"/>
        <v>3.1440408162676904E-3</v>
      </c>
      <c r="V23" s="120">
        <f t="shared" si="12"/>
        <v>3.5180800909640542E-3</v>
      </c>
      <c r="W23" s="120">
        <f>W21/W19</f>
        <v>4.343864414190682E-3</v>
      </c>
      <c r="X23" s="120">
        <f t="shared" ref="X23:AB23" si="13">X21/X19</f>
        <v>4.0428037671960482E-3</v>
      </c>
      <c r="Y23" s="249">
        <f t="shared" si="13"/>
        <v>6.0617999356503215E-2</v>
      </c>
      <c r="Z23" s="90">
        <f t="shared" si="13"/>
        <v>4.1151540199307661E-2</v>
      </c>
      <c r="AA23" s="90">
        <f t="shared" si="13"/>
        <v>2.6373099260708553E-2</v>
      </c>
      <c r="AB23" s="90" t="e">
        <f t="shared" si="13"/>
        <v>#DIV/0!</v>
      </c>
      <c r="AC23" s="267" t="e">
        <f t="shared" si="12"/>
        <v>#DIV/0!</v>
      </c>
    </row>
    <row r="24" spans="3:57" ht="15.75" thickBot="1" x14ac:dyDescent="0.25">
      <c r="C24" s="22"/>
      <c r="D24" s="52" t="s">
        <v>50</v>
      </c>
      <c r="E24" s="53"/>
      <c r="F24" s="53"/>
      <c r="G24" s="53"/>
      <c r="H24" s="53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92"/>
      <c r="V24" s="54"/>
      <c r="W24" s="54"/>
      <c r="X24" s="54"/>
      <c r="Y24" s="54"/>
      <c r="Z24" s="271"/>
      <c r="AA24" s="271"/>
      <c r="AB24" s="271"/>
      <c r="AC24" s="55"/>
    </row>
    <row r="25" spans="3:57" x14ac:dyDescent="0.2">
      <c r="C25" s="26"/>
      <c r="D25" s="56"/>
      <c r="E25" s="57" t="s">
        <v>30</v>
      </c>
      <c r="F25" s="57"/>
      <c r="G25" s="57"/>
      <c r="H25" s="58"/>
      <c r="I25" s="59"/>
      <c r="J25" s="49">
        <v>-62873585.950000003</v>
      </c>
      <c r="K25" s="49">
        <v>-65467664.939999998</v>
      </c>
      <c r="L25" s="49">
        <v>-68546171.829999998</v>
      </c>
      <c r="M25" s="49">
        <v>-72430196.849999994</v>
      </c>
      <c r="N25" s="49">
        <v>-75098157.170000002</v>
      </c>
      <c r="O25" s="117">
        <v>-78469683.449999988</v>
      </c>
      <c r="P25" s="117">
        <v>-83397045.659999996</v>
      </c>
      <c r="Q25" s="117">
        <v>-80102122.590000004</v>
      </c>
      <c r="R25" s="117">
        <f>R26+R27</f>
        <v>-84823635.864779994</v>
      </c>
      <c r="S25" s="117">
        <v>-84756049.611880019</v>
      </c>
      <c r="T25" s="117">
        <v>-84956879.801289991</v>
      </c>
      <c r="U25" s="49">
        <f t="shared" ref="U25:AC25" si="14">U26+U27</f>
        <v>-86945909.665620014</v>
      </c>
      <c r="V25" s="117">
        <f t="shared" si="14"/>
        <v>-89266219.719260007</v>
      </c>
      <c r="W25" s="117">
        <f t="shared" si="14"/>
        <v>-93576750.537249997</v>
      </c>
      <c r="X25" s="117">
        <f t="shared" si="14"/>
        <v>-106254453.26748998</v>
      </c>
      <c r="Y25" s="244">
        <f t="shared" si="14"/>
        <v>-120882985.38241</v>
      </c>
      <c r="Z25" s="49">
        <f t="shared" ref="Z25:AB25" si="15">Z26+Z27</f>
        <v>-143067347.43584999</v>
      </c>
      <c r="AA25" s="49">
        <f t="shared" si="15"/>
        <v>-160712383.05054998</v>
      </c>
      <c r="AB25" s="49">
        <f t="shared" si="15"/>
        <v>0</v>
      </c>
      <c r="AC25" s="262">
        <f t="shared" si="14"/>
        <v>0</v>
      </c>
    </row>
    <row r="26" spans="3:57" x14ac:dyDescent="0.2">
      <c r="C26" s="26"/>
      <c r="D26" s="71"/>
      <c r="E26" s="341" t="s">
        <v>31</v>
      </c>
      <c r="F26" s="28" t="s">
        <v>5</v>
      </c>
      <c r="G26" s="28"/>
      <c r="H26" s="29"/>
      <c r="I26" s="30"/>
      <c r="J26" s="31">
        <v>-62788596.859999999</v>
      </c>
      <c r="K26" s="31">
        <v>-65433125.759999998</v>
      </c>
      <c r="L26" s="31">
        <v>-68474409.010000005</v>
      </c>
      <c r="M26" s="31">
        <v>-72362645.730000004</v>
      </c>
      <c r="N26" s="31">
        <v>-75090241.689999998</v>
      </c>
      <c r="O26" s="32">
        <v>-78252961.459999993</v>
      </c>
      <c r="P26" s="32">
        <v>-83342793.920000002</v>
      </c>
      <c r="Q26" s="32">
        <v>-80084782.180000007</v>
      </c>
      <c r="R26" s="32">
        <v>-84724903.77538</v>
      </c>
      <c r="S26" s="32">
        <v>-84740360.173830017</v>
      </c>
      <c r="T26" s="32">
        <v>-84956879.801289991</v>
      </c>
      <c r="U26" s="31">
        <v>-86336160.60191001</v>
      </c>
      <c r="V26" s="32">
        <v>-89044880.825010002</v>
      </c>
      <c r="W26" s="32">
        <v>-93257808.47383</v>
      </c>
      <c r="X26" s="32">
        <v>-105859375.95643999</v>
      </c>
      <c r="Y26" s="245">
        <v>-119998516.99234</v>
      </c>
      <c r="Z26" s="31">
        <v>-142562334.35216999</v>
      </c>
      <c r="AA26" s="31">
        <v>-160125570.81244999</v>
      </c>
      <c r="AB26" s="31"/>
      <c r="AC26" s="263"/>
    </row>
    <row r="27" spans="3:57" x14ac:dyDescent="0.2">
      <c r="C27" s="26"/>
      <c r="D27" s="38"/>
      <c r="E27" s="342"/>
      <c r="F27" s="39" t="s">
        <v>6</v>
      </c>
      <c r="G27" s="39"/>
      <c r="H27" s="40"/>
      <c r="I27" s="41"/>
      <c r="J27" s="42">
        <v>-84989.09</v>
      </c>
      <c r="K27" s="42">
        <v>-34539.18</v>
      </c>
      <c r="L27" s="42">
        <v>-71762.820000000007</v>
      </c>
      <c r="M27" s="42">
        <v>-67551.12</v>
      </c>
      <c r="N27" s="42">
        <v>-7915.48</v>
      </c>
      <c r="O27" s="118">
        <v>-216721.99</v>
      </c>
      <c r="P27" s="118">
        <v>-54251.74</v>
      </c>
      <c r="Q27" s="118">
        <v>-17340.41</v>
      </c>
      <c r="R27" s="118">
        <v>-98732.089399999997</v>
      </c>
      <c r="S27" s="118">
        <v>-15689.438049999999</v>
      </c>
      <c r="T27" s="118">
        <v>0</v>
      </c>
      <c r="U27" s="42">
        <v>-609749.06371000002</v>
      </c>
      <c r="V27" s="118">
        <v>-221338.89425000001</v>
      </c>
      <c r="W27" s="118">
        <v>-318942.06341999996</v>
      </c>
      <c r="X27" s="118">
        <v>-395077.31105000002</v>
      </c>
      <c r="Y27" s="246">
        <v>-884468.39006999996</v>
      </c>
      <c r="Z27" s="42">
        <v>-505013.08367999998</v>
      </c>
      <c r="AA27" s="42">
        <v>-586812.23809999996</v>
      </c>
      <c r="AB27" s="42"/>
      <c r="AC27" s="264"/>
    </row>
    <row r="28" spans="3:57" x14ac:dyDescent="0.2">
      <c r="C28" s="26"/>
      <c r="D28" s="71"/>
      <c r="E28" s="341" t="s">
        <v>23</v>
      </c>
      <c r="F28" s="28" t="s">
        <v>5</v>
      </c>
      <c r="G28" s="28"/>
      <c r="H28" s="29"/>
      <c r="I28" s="30"/>
      <c r="J28" s="86">
        <v>0.99864825445032523</v>
      </c>
      <c r="K28" s="86">
        <v>0.99947242382889856</v>
      </c>
      <c r="L28" s="86">
        <v>0.99895307326311422</v>
      </c>
      <c r="M28" s="86">
        <v>0.99906736246844829</v>
      </c>
      <c r="N28" s="86">
        <v>0.99989459821254889</v>
      </c>
      <c r="O28" s="119">
        <v>0.99723814369484376</v>
      </c>
      <c r="P28" s="119">
        <v>0.99934947647640693</v>
      </c>
      <c r="Q28" s="119">
        <v>0.99978352121717484</v>
      </c>
      <c r="R28" s="119">
        <f t="shared" ref="R28:AC28" si="16">R26/R25</f>
        <v>0.99883603091999751</v>
      </c>
      <c r="S28" s="119">
        <f t="shared" si="16"/>
        <v>0.99981488710101696</v>
      </c>
      <c r="T28" s="119">
        <f t="shared" si="16"/>
        <v>1</v>
      </c>
      <c r="U28" s="86">
        <f t="shared" si="16"/>
        <v>0.99298702991256282</v>
      </c>
      <c r="V28" s="119">
        <f t="shared" si="16"/>
        <v>0.9975204630044141</v>
      </c>
      <c r="W28" s="119">
        <f>W26/W25</f>
        <v>0.99659165271727368</v>
      </c>
      <c r="X28" s="119">
        <f t="shared" ref="X28:AB28" si="17">X26/X25</f>
        <v>0.99628178114986476</v>
      </c>
      <c r="Y28" s="247">
        <f t="shared" si="17"/>
        <v>0.99268326814338659</v>
      </c>
      <c r="Z28" s="86">
        <f t="shared" si="17"/>
        <v>0.99647010241867773</v>
      </c>
      <c r="AA28" s="86">
        <f t="shared" si="17"/>
        <v>0.99634868062459492</v>
      </c>
      <c r="AB28" s="86" t="e">
        <f t="shared" si="17"/>
        <v>#DIV/0!</v>
      </c>
      <c r="AC28" s="265" t="e">
        <f t="shared" si="16"/>
        <v>#DIV/0!</v>
      </c>
    </row>
    <row r="29" spans="3:57" ht="13.5" thickBot="1" x14ac:dyDescent="0.25">
      <c r="C29" s="26"/>
      <c r="D29" s="37"/>
      <c r="E29" s="343"/>
      <c r="F29" s="87" t="s">
        <v>7</v>
      </c>
      <c r="G29" s="87"/>
      <c r="H29" s="88"/>
      <c r="I29" s="89"/>
      <c r="J29" s="90">
        <v>1.3517455496746642E-3</v>
      </c>
      <c r="K29" s="90">
        <v>5.27576171101483E-4</v>
      </c>
      <c r="L29" s="90">
        <v>1.0469267368858695E-3</v>
      </c>
      <c r="M29" s="90">
        <v>9.3263753155186963E-4</v>
      </c>
      <c r="N29" s="90">
        <v>1.0540178745107813E-4</v>
      </c>
      <c r="O29" s="120">
        <v>2.7618563051562818E-3</v>
      </c>
      <c r="P29" s="120">
        <v>6.5052352359312585E-4</v>
      </c>
      <c r="Q29" s="120">
        <v>2.16478782825223E-4</v>
      </c>
      <c r="R29" s="120">
        <f t="shared" ref="R29:AC29" si="18">R27/R25</f>
        <v>1.1639690800025586E-3</v>
      </c>
      <c r="S29" s="120">
        <f t="shared" si="18"/>
        <v>1.8511289898297541E-4</v>
      </c>
      <c r="T29" s="120">
        <f t="shared" si="18"/>
        <v>0</v>
      </c>
      <c r="U29" s="90">
        <f t="shared" si="18"/>
        <v>7.0129700874370839E-3</v>
      </c>
      <c r="V29" s="120">
        <f t="shared" si="18"/>
        <v>2.4795369955858465E-3</v>
      </c>
      <c r="W29" s="120">
        <f>W27/W25</f>
        <v>3.4083472827263757E-3</v>
      </c>
      <c r="X29" s="120">
        <f t="shared" ref="X29:AB29" si="19">X27/X25</f>
        <v>3.7182188501352852E-3</v>
      </c>
      <c r="Y29" s="249">
        <f t="shared" si="19"/>
        <v>7.3167318566133063E-3</v>
      </c>
      <c r="Z29" s="90">
        <f t="shared" si="19"/>
        <v>3.5298975813222717E-3</v>
      </c>
      <c r="AA29" s="90">
        <f t="shared" si="19"/>
        <v>3.6513193754051038E-3</v>
      </c>
      <c r="AB29" s="90" t="e">
        <f t="shared" si="19"/>
        <v>#DIV/0!</v>
      </c>
      <c r="AC29" s="267" t="e">
        <f t="shared" si="18"/>
        <v>#DIV/0!</v>
      </c>
    </row>
    <row r="30" spans="3:57" ht="13.5" thickBot="1" x14ac:dyDescent="0.25">
      <c r="C30" s="22"/>
      <c r="D30" s="52" t="s">
        <v>8</v>
      </c>
      <c r="E30" s="53"/>
      <c r="F30" s="53"/>
      <c r="G30" s="53"/>
      <c r="H30" s="53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92"/>
      <c r="V30" s="54"/>
      <c r="W30" s="54"/>
      <c r="X30" s="54"/>
      <c r="Y30" s="54"/>
      <c r="Z30" s="271"/>
      <c r="AA30" s="271"/>
      <c r="AB30" s="271"/>
      <c r="AC30" s="55"/>
      <c r="BE30" s="102"/>
    </row>
    <row r="31" spans="3:57" x14ac:dyDescent="0.2">
      <c r="C31" s="26"/>
      <c r="D31" s="56"/>
      <c r="E31" s="57" t="s">
        <v>30</v>
      </c>
      <c r="F31" s="57"/>
      <c r="G31" s="57"/>
      <c r="H31" s="58"/>
      <c r="I31" s="59"/>
      <c r="J31" s="49">
        <v>84287366.619999975</v>
      </c>
      <c r="K31" s="49">
        <v>88567322.089999989</v>
      </c>
      <c r="L31" s="49">
        <v>91348102.790000007</v>
      </c>
      <c r="M31" s="49">
        <v>99372476.550000012</v>
      </c>
      <c r="N31" s="49">
        <f>N32+N33</f>
        <v>100969781.16000001</v>
      </c>
      <c r="O31" s="117">
        <f>O32+O33</f>
        <v>105770846.95999999</v>
      </c>
      <c r="P31" s="117">
        <v>115052026.63</v>
      </c>
      <c r="Q31" s="117">
        <f>Q32+Q33</f>
        <v>113509948.66999999</v>
      </c>
      <c r="R31" s="117">
        <f>R32+R33</f>
        <v>114565348.13</v>
      </c>
      <c r="S31" s="117">
        <v>113225770.28999996</v>
      </c>
      <c r="T31" s="117">
        <v>114191426.0688</v>
      </c>
      <c r="U31" s="49">
        <f t="shared" ref="U31:AC31" si="20">U32+U33</f>
        <v>124490295.70922002</v>
      </c>
      <c r="V31" s="117">
        <f t="shared" si="20"/>
        <v>125016541.46547002</v>
      </c>
      <c r="W31" s="117">
        <f t="shared" si="20"/>
        <v>123648105.11593001</v>
      </c>
      <c r="X31" s="117">
        <f t="shared" si="20"/>
        <v>140210581.59561002</v>
      </c>
      <c r="Y31" s="244">
        <f t="shared" si="20"/>
        <v>165710168.17591992</v>
      </c>
      <c r="Z31" s="49">
        <f t="shared" ref="Z31:AB31" si="21">Z32+Z33</f>
        <v>192380515.9948799</v>
      </c>
      <c r="AA31" s="49">
        <f t="shared" si="21"/>
        <v>206665472.26345998</v>
      </c>
      <c r="AB31" s="49">
        <f t="shared" si="21"/>
        <v>0</v>
      </c>
      <c r="AC31" s="262">
        <f t="shared" si="20"/>
        <v>0</v>
      </c>
      <c r="BE31" s="102"/>
    </row>
    <row r="32" spans="3:57" x14ac:dyDescent="0.2">
      <c r="C32" s="26"/>
      <c r="D32" s="71"/>
      <c r="E32" s="341" t="s">
        <v>31</v>
      </c>
      <c r="F32" s="28" t="s">
        <v>21</v>
      </c>
      <c r="G32" s="28"/>
      <c r="H32" s="29"/>
      <c r="I32" s="30"/>
      <c r="J32" s="31">
        <v>78113048.849999979</v>
      </c>
      <c r="K32" s="31">
        <v>80943594.519999996</v>
      </c>
      <c r="L32" s="31">
        <v>84039824.260000005</v>
      </c>
      <c r="M32" s="31">
        <v>89207023.020000026</v>
      </c>
      <c r="N32" s="31">
        <f>93053729.65-1.02-431.49</f>
        <v>93053297.140000015</v>
      </c>
      <c r="O32" s="32">
        <f>95514531.99-36.78-1497.75</f>
        <v>95512997.459999993</v>
      </c>
      <c r="P32" s="32">
        <v>101102073.63</v>
      </c>
      <c r="Q32" s="32">
        <v>100319960.84999999</v>
      </c>
      <c r="R32" s="32">
        <v>102501635.44</v>
      </c>
      <c r="S32" s="32">
        <v>104359196.74999997</v>
      </c>
      <c r="T32" s="32">
        <v>104019649.94861001</v>
      </c>
      <c r="U32" s="31">
        <v>109427923.57125002</v>
      </c>
      <c r="V32" s="32">
        <v>111268239.02311002</v>
      </c>
      <c r="W32" s="32">
        <v>115310057.31327</v>
      </c>
      <c r="X32" s="32">
        <v>128765421.64219002</v>
      </c>
      <c r="Y32" s="245">
        <v>145461431.13264993</v>
      </c>
      <c r="Z32" s="31">
        <v>169574918.80729988</v>
      </c>
      <c r="AA32" s="31">
        <v>186481784.34636998</v>
      </c>
      <c r="AB32" s="31"/>
      <c r="AC32" s="263"/>
    </row>
    <row r="33" spans="3:29" x14ac:dyDescent="0.2">
      <c r="C33" s="26"/>
      <c r="D33" s="38"/>
      <c r="E33" s="342"/>
      <c r="F33" s="39" t="s">
        <v>22</v>
      </c>
      <c r="G33" s="39"/>
      <c r="H33" s="40"/>
      <c r="I33" s="41"/>
      <c r="J33" s="42">
        <v>6174317.7699999996</v>
      </c>
      <c r="K33" s="42">
        <v>7623727.5699999984</v>
      </c>
      <c r="L33" s="42">
        <v>7308278.5299999993</v>
      </c>
      <c r="M33" s="42">
        <v>10165453.529999999</v>
      </c>
      <c r="N33" s="42">
        <v>7916484.0199999986</v>
      </c>
      <c r="O33" s="118">
        <v>10257849.499999996</v>
      </c>
      <c r="P33" s="118">
        <v>13949953.000000004</v>
      </c>
      <c r="Q33" s="118">
        <v>13189987.819999998</v>
      </c>
      <c r="R33" s="118">
        <v>12063712.689999998</v>
      </c>
      <c r="S33" s="118">
        <v>8866573.5399999991</v>
      </c>
      <c r="T33" s="118">
        <v>10171776.12019</v>
      </c>
      <c r="U33" s="42">
        <v>15062372.137969999</v>
      </c>
      <c r="V33" s="118">
        <v>13748302.442360004</v>
      </c>
      <c r="W33" s="118">
        <v>8338047.8026599996</v>
      </c>
      <c r="X33" s="118">
        <v>11445159.95342</v>
      </c>
      <c r="Y33" s="246">
        <v>20248737.043269992</v>
      </c>
      <c r="Z33" s="42">
        <v>22805597.187580004</v>
      </c>
      <c r="AA33" s="42">
        <v>20183687.917090002</v>
      </c>
      <c r="AB33" s="42"/>
      <c r="AC33" s="264"/>
    </row>
    <row r="34" spans="3:29" ht="13.5" thickBot="1" x14ac:dyDescent="0.25">
      <c r="C34" s="26"/>
      <c r="D34" s="71"/>
      <c r="E34" s="344" t="s">
        <v>23</v>
      </c>
      <c r="F34" s="75" t="s">
        <v>21</v>
      </c>
      <c r="G34" s="28"/>
      <c r="H34" s="29"/>
      <c r="I34" s="30"/>
      <c r="J34" s="86">
        <v>0.92674681844271867</v>
      </c>
      <c r="K34" s="86">
        <v>0.91392166557488386</v>
      </c>
      <c r="L34" s="86">
        <v>0.91999528937343134</v>
      </c>
      <c r="M34" s="86">
        <v>0.89770353036451533</v>
      </c>
      <c r="N34" s="86">
        <v>0.89800766859234715</v>
      </c>
      <c r="O34" s="119">
        <v>0.85577912179944071</v>
      </c>
      <c r="P34" s="119">
        <v>0.8297943314980476</v>
      </c>
      <c r="Q34" s="119">
        <v>0.88379240630566669</v>
      </c>
      <c r="R34" s="119">
        <f t="shared" ref="R34:AC34" si="22">R32/R31</f>
        <v>0.89470016120135187</v>
      </c>
      <c r="S34" s="119">
        <f t="shared" si="22"/>
        <v>0.92169120583335007</v>
      </c>
      <c r="T34" s="119">
        <f t="shared" si="22"/>
        <v>0.91092346885954878</v>
      </c>
      <c r="U34" s="86">
        <f t="shared" si="22"/>
        <v>0.87900766037898925</v>
      </c>
      <c r="V34" s="119">
        <f t="shared" si="22"/>
        <v>0.89002813322781504</v>
      </c>
      <c r="W34" s="119">
        <f>W32/W31</f>
        <v>0.93256631151086045</v>
      </c>
      <c r="X34" s="119">
        <f t="shared" ref="X34:AB34" si="23">X32/X31</f>
        <v>0.91837163912186248</v>
      </c>
      <c r="Y34" s="247">
        <f t="shared" si="23"/>
        <v>0.877806309255726</v>
      </c>
      <c r="Z34" s="86">
        <f t="shared" si="23"/>
        <v>0.88145578532398272</v>
      </c>
      <c r="AA34" s="86">
        <f t="shared" si="23"/>
        <v>0.90233642951562054</v>
      </c>
      <c r="AB34" s="86" t="e">
        <f t="shared" si="23"/>
        <v>#DIV/0!</v>
      </c>
      <c r="AC34" s="265" t="e">
        <f t="shared" si="22"/>
        <v>#DIV/0!</v>
      </c>
    </row>
    <row r="35" spans="3:29" ht="13.5" thickBot="1" x14ac:dyDescent="0.25">
      <c r="C35" s="26"/>
      <c r="D35" s="63"/>
      <c r="E35" s="345"/>
      <c r="F35" s="91" t="s">
        <v>22</v>
      </c>
      <c r="G35" s="81"/>
      <c r="H35" s="82"/>
      <c r="I35" s="83"/>
      <c r="J35" s="70">
        <v>7.3253181557281416E-2</v>
      </c>
      <c r="K35" s="70">
        <v>8.6078334425116171E-2</v>
      </c>
      <c r="L35" s="70">
        <v>8.0004710626568651E-2</v>
      </c>
      <c r="M35" s="70">
        <v>0.10229646963548478</v>
      </c>
      <c r="N35" s="70">
        <v>0.10199233140765286</v>
      </c>
      <c r="O35" s="116">
        <v>0.14422087820055929</v>
      </c>
      <c r="P35" s="116">
        <v>0.17020566850195235</v>
      </c>
      <c r="Q35" s="116">
        <v>0.11620759369433332</v>
      </c>
      <c r="R35" s="116">
        <f t="shared" ref="R35:AC35" si="24">R33/R31</f>
        <v>0.10529983879864808</v>
      </c>
      <c r="S35" s="116">
        <f t="shared" si="24"/>
        <v>7.8308794166649973E-2</v>
      </c>
      <c r="T35" s="116">
        <f t="shared" si="24"/>
        <v>8.9076531140451248E-2</v>
      </c>
      <c r="U35" s="70">
        <f t="shared" si="24"/>
        <v>0.12099233962101069</v>
      </c>
      <c r="V35" s="116">
        <f t="shared" si="24"/>
        <v>0.10997186677218496</v>
      </c>
      <c r="W35" s="116">
        <f>W33/W31</f>
        <v>6.7433688489139498E-2</v>
      </c>
      <c r="X35" s="116">
        <f t="shared" ref="X35:AB35" si="25">X33/X31</f>
        <v>8.1628360878137504E-2</v>
      </c>
      <c r="Y35" s="248">
        <f t="shared" si="25"/>
        <v>0.12219369074427398</v>
      </c>
      <c r="Z35" s="70">
        <f t="shared" si="25"/>
        <v>0.11854421467601721</v>
      </c>
      <c r="AA35" s="70">
        <f t="shared" si="25"/>
        <v>9.7663570484379514E-2</v>
      </c>
      <c r="AB35" s="70" t="e">
        <f t="shared" si="25"/>
        <v>#DIV/0!</v>
      </c>
      <c r="AC35" s="266" t="e">
        <f t="shared" si="24"/>
        <v>#DIV/0!</v>
      </c>
    </row>
    <row r="36" spans="3:29" ht="13.5" thickBot="1" x14ac:dyDescent="0.25">
      <c r="C36" s="22"/>
      <c r="D36" s="52" t="s">
        <v>51</v>
      </c>
      <c r="E36" s="53"/>
      <c r="F36" s="53"/>
      <c r="G36" s="53"/>
      <c r="H36" s="53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92"/>
      <c r="V36" s="54"/>
      <c r="W36" s="54"/>
      <c r="X36" s="54"/>
      <c r="Y36" s="54"/>
      <c r="Z36" s="271"/>
      <c r="AA36" s="271"/>
      <c r="AB36" s="271"/>
      <c r="AC36" s="55"/>
    </row>
    <row r="37" spans="3:29" ht="15" x14ac:dyDescent="0.2">
      <c r="C37" s="26"/>
      <c r="D37" s="27"/>
      <c r="E37" s="28" t="s">
        <v>48</v>
      </c>
      <c r="F37" s="28"/>
      <c r="G37" s="28"/>
      <c r="H37" s="29"/>
      <c r="I37" s="30"/>
      <c r="J37" s="51">
        <v>114.24777249999998</v>
      </c>
      <c r="K37" s="51">
        <v>121.34803966999998</v>
      </c>
      <c r="L37" s="51">
        <v>128.55417447999997</v>
      </c>
      <c r="M37" s="51">
        <v>141.24843944</v>
      </c>
      <c r="N37" s="51">
        <v>151.58498969999997</v>
      </c>
      <c r="O37" s="121">
        <v>149.79972682000005</v>
      </c>
      <c r="P37" s="121">
        <v>162.80350399</v>
      </c>
      <c r="Q37" s="121">
        <v>161.87480193999997</v>
      </c>
      <c r="R37" s="121">
        <v>172.76879587426001</v>
      </c>
      <c r="S37" s="121">
        <v>170.37426544439001</v>
      </c>
      <c r="T37" s="121">
        <v>171.72496276016</v>
      </c>
      <c r="U37" s="51">
        <v>177.59063407748005</v>
      </c>
      <c r="V37" s="121">
        <v>181.60898122443001</v>
      </c>
      <c r="W37" s="121">
        <v>172.2724</v>
      </c>
      <c r="X37" s="121">
        <v>193.64213354046001</v>
      </c>
      <c r="Y37" s="250">
        <v>221.52466721600999</v>
      </c>
      <c r="Z37" s="51">
        <v>247.91723176067001</v>
      </c>
      <c r="AA37" s="51">
        <v>262.27633984903002</v>
      </c>
      <c r="AB37" s="51"/>
      <c r="AC37" s="268"/>
    </row>
    <row r="38" spans="3:29" x14ac:dyDescent="0.2">
      <c r="C38" s="26"/>
      <c r="D38" s="50"/>
      <c r="E38" s="39" t="s">
        <v>9</v>
      </c>
      <c r="F38" s="39"/>
      <c r="G38" s="39"/>
      <c r="H38" s="40"/>
      <c r="I38" s="41"/>
      <c r="J38" s="92">
        <f t="shared" ref="J38:Q38" si="26">J13/1000000/J37</f>
        <v>0.77655276123654848</v>
      </c>
      <c r="K38" s="92">
        <f t="shared" si="26"/>
        <v>0.76605355663591868</v>
      </c>
      <c r="L38" s="92">
        <f t="shared" si="26"/>
        <v>0.74312344734369173</v>
      </c>
      <c r="M38" s="92">
        <f t="shared" si="26"/>
        <v>0.72991036601005876</v>
      </c>
      <c r="N38" s="92">
        <f t="shared" si="26"/>
        <v>0.69511400903568499</v>
      </c>
      <c r="O38" s="122">
        <f t="shared" si="26"/>
        <v>0.730533220874935</v>
      </c>
      <c r="P38" s="122">
        <f t="shared" si="26"/>
        <v>0.7374008831982759</v>
      </c>
      <c r="Q38" s="122">
        <f t="shared" si="26"/>
        <v>0.73231716258061619</v>
      </c>
      <c r="R38" s="122">
        <f t="shared" ref="R38:V38" si="27">R13/1000000/R37</f>
        <v>0.69566918171527603</v>
      </c>
      <c r="S38" s="122">
        <f t="shared" si="27"/>
        <v>0.69615235931040864</v>
      </c>
      <c r="T38" s="122">
        <f t="shared" si="27"/>
        <v>0.69720387556424968</v>
      </c>
      <c r="U38" s="92">
        <f t="shared" si="27"/>
        <v>0.7331666370504889</v>
      </c>
      <c r="V38" s="122">
        <f t="shared" si="27"/>
        <v>0.72001458243723704</v>
      </c>
      <c r="W38" s="122">
        <f>W13/1000000/W37</f>
        <v>0.7484399206486354</v>
      </c>
      <c r="X38" s="122">
        <f t="shared" ref="X38:Y38" si="28">X13/1000000/X37</f>
        <v>0.75542532805230389</v>
      </c>
      <c r="Y38" s="251">
        <f t="shared" si="28"/>
        <v>0.99210927018120487</v>
      </c>
      <c r="Z38" s="92">
        <f>Z13/1000000/Z37</f>
        <v>0.99234835302565239</v>
      </c>
      <c r="AA38" s="92">
        <f>AA13/1000000/AA37</f>
        <v>0.98877494534545263</v>
      </c>
      <c r="AB38" s="92" t="e">
        <f>AB13/1000000/AB37</f>
        <v>#DIV/0!</v>
      </c>
      <c r="AC38" s="269" t="e">
        <f>AC13/1000000/AC37</f>
        <v>#DIV/0!</v>
      </c>
    </row>
    <row r="39" spans="3:29" x14ac:dyDescent="0.2">
      <c r="C39" s="26"/>
      <c r="D39" s="27"/>
      <c r="E39" s="28" t="s">
        <v>10</v>
      </c>
      <c r="F39" s="28"/>
      <c r="G39" s="28"/>
      <c r="H39" s="29"/>
      <c r="I39" s="30"/>
      <c r="J39" s="51">
        <v>2688.107</v>
      </c>
      <c r="K39" s="51">
        <v>3057.66</v>
      </c>
      <c r="L39" s="51">
        <v>3257.9720000000002</v>
      </c>
      <c r="M39" s="51">
        <v>3507.1309999999999</v>
      </c>
      <c r="N39" s="51">
        <v>3840.1170000000002</v>
      </c>
      <c r="O39" s="121">
        <v>4024.1170000000002</v>
      </c>
      <c r="P39" s="121">
        <v>3930.4090000000001</v>
      </c>
      <c r="Q39" s="121">
        <v>3962.4639999999999</v>
      </c>
      <c r="R39" s="121">
        <v>4033.7550000000001</v>
      </c>
      <c r="S39" s="121">
        <v>4059.9119999999998</v>
      </c>
      <c r="T39" s="121">
        <v>4098.1279999999997</v>
      </c>
      <c r="U39" s="51">
        <v>4313.7889999999998</v>
      </c>
      <c r="V39" s="121">
        <v>4595.7830000000004</v>
      </c>
      <c r="W39" s="121">
        <v>4773.24</v>
      </c>
      <c r="X39" s="121">
        <v>5055.0290000000005</v>
      </c>
      <c r="Y39" s="252">
        <v>5408.7659999999996</v>
      </c>
      <c r="Z39" s="51">
        <v>5748.6679999999997</v>
      </c>
      <c r="AA39" s="51">
        <v>5650.5</v>
      </c>
      <c r="AB39" s="51"/>
      <c r="AC39" s="268"/>
    </row>
    <row r="40" spans="3:29" ht="13.5" thickBot="1" x14ac:dyDescent="0.25">
      <c r="C40" s="26"/>
      <c r="D40" s="80"/>
      <c r="E40" s="81" t="s">
        <v>11</v>
      </c>
      <c r="F40" s="81"/>
      <c r="G40" s="81"/>
      <c r="H40" s="82"/>
      <c r="I40" s="83"/>
      <c r="J40" s="70">
        <f t="shared" ref="J40:Q40" si="29">J13/1000000/J39</f>
        <v>3.3004424005443234E-2</v>
      </c>
      <c r="K40" s="70">
        <f t="shared" si="29"/>
        <v>3.040203861122559E-2</v>
      </c>
      <c r="L40" s="70">
        <f t="shared" si="29"/>
        <v>2.9322419379294855E-2</v>
      </c>
      <c r="M40" s="70">
        <f t="shared" si="29"/>
        <v>2.9396877427732244E-2</v>
      </c>
      <c r="N40" s="70">
        <f t="shared" si="29"/>
        <v>2.7438968630382872E-2</v>
      </c>
      <c r="O40" s="116">
        <f t="shared" si="29"/>
        <v>2.71944570498323E-2</v>
      </c>
      <c r="P40" s="116">
        <f t="shared" si="29"/>
        <v>3.0544263365466551E-2</v>
      </c>
      <c r="Q40" s="116">
        <f t="shared" si="29"/>
        <v>2.9916661867464285E-2</v>
      </c>
      <c r="R40" s="116">
        <f t="shared" ref="R40:V40" si="30">R13/1000000/R39</f>
        <v>2.9796040377211806E-2</v>
      </c>
      <c r="S40" s="116">
        <f t="shared" si="30"/>
        <v>2.9214043766192455E-2</v>
      </c>
      <c r="T40" s="116">
        <f t="shared" si="30"/>
        <v>2.9215122018519186E-2</v>
      </c>
      <c r="U40" s="70">
        <f t="shared" si="30"/>
        <v>3.0183100740033879E-2</v>
      </c>
      <c r="V40" s="116">
        <f t="shared" si="30"/>
        <v>2.8452412740801729E-2</v>
      </c>
      <c r="W40" s="116">
        <f>W13/1000000/W39</f>
        <v>2.7012163936016204E-2</v>
      </c>
      <c r="X40" s="116">
        <f t="shared" ref="X40:Y40" si="31">X13/1000000/X39</f>
        <v>2.8937949169935528E-2</v>
      </c>
      <c r="Y40" s="248">
        <f t="shared" si="31"/>
        <v>4.0633422839666193E-2</v>
      </c>
      <c r="Z40" s="70">
        <f>Z13/1000000/Z39</f>
        <v>4.2796045383796708E-2</v>
      </c>
      <c r="AA40" s="70">
        <f>AA13/1000000/AA39</f>
        <v>4.589545590649146E-2</v>
      </c>
      <c r="AB40" s="70" t="e">
        <f>AB13/1000000/AB39</f>
        <v>#DIV/0!</v>
      </c>
      <c r="AC40" s="266" t="e">
        <f>AC13/1000000/AC39</f>
        <v>#DIV/0!</v>
      </c>
    </row>
    <row r="41" spans="3:29" ht="13.5" x14ac:dyDescent="0.25">
      <c r="D41" s="43" t="s">
        <v>29</v>
      </c>
      <c r="E41" s="44"/>
      <c r="F41" s="44"/>
      <c r="G41" s="44"/>
      <c r="H41" s="44"/>
      <c r="I41" s="4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47"/>
      <c r="Z41" s="47"/>
      <c r="AA41" s="47"/>
      <c r="AB41" s="47"/>
      <c r="AC41" s="47" t="s">
        <v>132</v>
      </c>
    </row>
    <row r="42" spans="3:29" ht="12.75" customHeight="1" x14ac:dyDescent="0.2">
      <c r="D42" s="46" t="s">
        <v>18</v>
      </c>
      <c r="E42" s="346" t="s">
        <v>99</v>
      </c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295"/>
      <c r="AA42" s="295"/>
      <c r="AB42" s="295"/>
      <c r="AC42" s="242"/>
    </row>
    <row r="43" spans="3:29" ht="12.75" customHeight="1" x14ac:dyDescent="0.2">
      <c r="D43" s="46" t="s">
        <v>0</v>
      </c>
      <c r="E43" s="340" t="s">
        <v>108</v>
      </c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296"/>
      <c r="AA43" s="296"/>
      <c r="AB43" s="296"/>
      <c r="AC43" s="242"/>
    </row>
    <row r="44" spans="3:29" ht="12" customHeight="1" x14ac:dyDescent="0.2">
      <c r="D44" s="46" t="s">
        <v>43</v>
      </c>
      <c r="E44" s="340" t="s">
        <v>59</v>
      </c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296"/>
      <c r="AA44" s="296"/>
      <c r="AB44" s="296"/>
      <c r="AC44" s="242"/>
    </row>
  </sheetData>
  <mergeCells count="32">
    <mergeCell ref="E32:E33"/>
    <mergeCell ref="E34:E35"/>
    <mergeCell ref="E42:Y42"/>
    <mergeCell ref="E43:Y43"/>
    <mergeCell ref="AC7:AC10"/>
    <mergeCell ref="R7:R10"/>
    <mergeCell ref="O7:O10"/>
    <mergeCell ref="P7:P10"/>
    <mergeCell ref="T7:T10"/>
    <mergeCell ref="U7:U10"/>
    <mergeCell ref="W7:W10"/>
    <mergeCell ref="X7:X10"/>
    <mergeCell ref="Y7:Y10"/>
    <mergeCell ref="Z7:Z10"/>
    <mergeCell ref="AA7:AA10"/>
    <mergeCell ref="AB7:AB10"/>
    <mergeCell ref="E44:Y44"/>
    <mergeCell ref="E26:E27"/>
    <mergeCell ref="E16:E17"/>
    <mergeCell ref="E14:E15"/>
    <mergeCell ref="D7:I11"/>
    <mergeCell ref="E22:E23"/>
    <mergeCell ref="E20:E21"/>
    <mergeCell ref="K7:K10"/>
    <mergeCell ref="J7:J10"/>
    <mergeCell ref="V7:V10"/>
    <mergeCell ref="L7:L10"/>
    <mergeCell ref="M7:M10"/>
    <mergeCell ref="N7:N10"/>
    <mergeCell ref="Q7:Q10"/>
    <mergeCell ref="S7:S10"/>
    <mergeCell ref="E28:E29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6" priority="3" stopIfTrue="1">
      <formula>#REF!=" ?"</formula>
    </cfRule>
  </conditionalFormatting>
  <conditionalFormatting sqref="G6">
    <cfRule type="expression" dxfId="15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7">
    <pageSetUpPr autoPageBreaks="0"/>
  </sheetPr>
  <dimension ref="C1:AO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6" width="1.7109375" style="9" customWidth="1"/>
    <col min="7" max="7" width="15.7109375" style="9" customWidth="1"/>
    <col min="8" max="8" width="26" style="9" customWidth="1"/>
    <col min="9" max="9" width="1.140625" style="9" customWidth="1"/>
    <col min="10" max="11" width="17.140625" style="9" customWidth="1"/>
    <col min="12" max="39" width="1.7109375" style="9" customWidth="1"/>
    <col min="40" max="16384" width="9.140625" style="9"/>
  </cols>
  <sheetData>
    <row r="1" spans="3:41" hidden="1" x14ac:dyDescent="0.2"/>
    <row r="2" spans="3:41" hidden="1" x14ac:dyDescent="0.2"/>
    <row r="3" spans="3:41" ht="9" customHeight="1" x14ac:dyDescent="0.2">
      <c r="C3" s="8"/>
    </row>
    <row r="4" spans="3:41" s="10" customFormat="1" ht="15.75" x14ac:dyDescent="0.2">
      <c r="D4" s="11" t="s">
        <v>4</v>
      </c>
      <c r="E4" s="11"/>
      <c r="F4" s="11"/>
      <c r="G4" s="11"/>
      <c r="H4" s="12" t="s">
        <v>42</v>
      </c>
      <c r="I4" s="13"/>
      <c r="J4" s="11"/>
      <c r="K4" s="11"/>
    </row>
    <row r="5" spans="3:41" s="10" customFormat="1" ht="15.75" x14ac:dyDescent="0.2">
      <c r="D5" s="105" t="s">
        <v>142</v>
      </c>
      <c r="E5" s="15"/>
      <c r="F5" s="15"/>
      <c r="G5" s="15"/>
      <c r="H5" s="15"/>
      <c r="I5" s="15"/>
      <c r="J5" s="15"/>
      <c r="K5" s="15"/>
      <c r="Q5" s="16"/>
      <c r="R5" s="16"/>
    </row>
    <row r="6" spans="3:41" s="16" customFormat="1" ht="21" customHeight="1" thickBot="1" x14ac:dyDescent="0.25">
      <c r="D6" s="17"/>
      <c r="E6" s="18"/>
      <c r="F6" s="18"/>
      <c r="G6" s="18"/>
      <c r="H6" s="18"/>
      <c r="I6" s="19"/>
      <c r="J6" s="19"/>
      <c r="K6" s="20" t="s">
        <v>13</v>
      </c>
      <c r="L6" s="21" t="s">
        <v>28</v>
      </c>
    </row>
    <row r="7" spans="3:41" ht="12.75" customHeight="1" x14ac:dyDescent="0.2">
      <c r="C7" s="22"/>
      <c r="D7" s="326"/>
      <c r="E7" s="327"/>
      <c r="F7" s="327"/>
      <c r="G7" s="327"/>
      <c r="H7" s="327"/>
      <c r="I7" s="328"/>
      <c r="J7" s="349" t="s">
        <v>106</v>
      </c>
      <c r="K7" s="352" t="s">
        <v>141</v>
      </c>
      <c r="L7" s="23"/>
    </row>
    <row r="8" spans="3:41" x14ac:dyDescent="0.2">
      <c r="C8" s="22"/>
      <c r="D8" s="329"/>
      <c r="E8" s="330"/>
      <c r="F8" s="330"/>
      <c r="G8" s="330"/>
      <c r="H8" s="330"/>
      <c r="I8" s="331"/>
      <c r="J8" s="350"/>
      <c r="K8" s="353"/>
      <c r="L8" s="23"/>
      <c r="O8" s="194"/>
    </row>
    <row r="9" spans="3:41" x14ac:dyDescent="0.2">
      <c r="C9" s="22"/>
      <c r="D9" s="329"/>
      <c r="E9" s="330"/>
      <c r="F9" s="330"/>
      <c r="G9" s="330"/>
      <c r="H9" s="330"/>
      <c r="I9" s="331"/>
      <c r="J9" s="350"/>
      <c r="K9" s="353"/>
      <c r="L9" s="23"/>
      <c r="AN9" s="194"/>
      <c r="AO9" s="194"/>
    </row>
    <row r="10" spans="3:41" x14ac:dyDescent="0.2">
      <c r="C10" s="22"/>
      <c r="D10" s="329"/>
      <c r="E10" s="330"/>
      <c r="F10" s="330"/>
      <c r="G10" s="330"/>
      <c r="H10" s="330"/>
      <c r="I10" s="331"/>
      <c r="J10" s="350"/>
      <c r="K10" s="353"/>
      <c r="L10" s="23"/>
    </row>
    <row r="11" spans="3:41" ht="13.5" thickBot="1" x14ac:dyDescent="0.25">
      <c r="C11" s="22"/>
      <c r="D11" s="332"/>
      <c r="E11" s="333"/>
      <c r="F11" s="333"/>
      <c r="G11" s="333"/>
      <c r="H11" s="333"/>
      <c r="I11" s="334"/>
      <c r="J11" s="351"/>
      <c r="K11" s="354"/>
      <c r="L11" s="23"/>
    </row>
    <row r="12" spans="3:41" ht="13.5" thickTop="1" x14ac:dyDescent="0.2">
      <c r="C12" s="26"/>
      <c r="D12" s="64"/>
      <c r="E12" s="60" t="s">
        <v>14</v>
      </c>
      <c r="F12" s="60"/>
      <c r="G12" s="60"/>
      <c r="H12" s="61"/>
      <c r="I12" s="62"/>
      <c r="J12" s="149">
        <v>31</v>
      </c>
      <c r="K12" s="150">
        <v>31</v>
      </c>
      <c r="L12" s="23"/>
    </row>
    <row r="13" spans="3:41" x14ac:dyDescent="0.2">
      <c r="C13" s="26"/>
      <c r="D13" s="69"/>
      <c r="E13" s="34" t="s">
        <v>53</v>
      </c>
      <c r="F13" s="34"/>
      <c r="G13" s="34"/>
      <c r="H13" s="35"/>
      <c r="I13" s="36"/>
      <c r="J13" s="151">
        <v>22</v>
      </c>
      <c r="K13" s="152" t="s">
        <v>15</v>
      </c>
      <c r="L13" s="23"/>
    </row>
    <row r="14" spans="3:41" x14ac:dyDescent="0.2">
      <c r="C14" s="26"/>
      <c r="D14" s="69"/>
      <c r="E14" s="34" t="s">
        <v>54</v>
      </c>
      <c r="F14" s="34"/>
      <c r="G14" s="34"/>
      <c r="H14" s="35"/>
      <c r="I14" s="36"/>
      <c r="J14" s="151">
        <v>22</v>
      </c>
      <c r="K14" s="152">
        <v>22</v>
      </c>
      <c r="L14" s="23"/>
    </row>
    <row r="15" spans="3:41" ht="13.5" thickBot="1" x14ac:dyDescent="0.25">
      <c r="C15" s="26"/>
      <c r="D15" s="69"/>
      <c r="E15" s="34" t="s">
        <v>52</v>
      </c>
      <c r="F15" s="34"/>
      <c r="G15" s="34"/>
      <c r="H15" s="35"/>
      <c r="I15" s="36"/>
      <c r="J15" s="153">
        <v>21</v>
      </c>
      <c r="K15" s="154">
        <v>21</v>
      </c>
      <c r="L15" s="23"/>
    </row>
    <row r="16" spans="3:41" ht="13.5" x14ac:dyDescent="0.25">
      <c r="D16" s="43" t="s">
        <v>29</v>
      </c>
      <c r="E16" s="44"/>
      <c r="F16" s="44"/>
      <c r="G16" s="44"/>
      <c r="H16" s="44"/>
      <c r="I16" s="43"/>
      <c r="J16" s="43"/>
      <c r="K16" s="45" t="s">
        <v>102</v>
      </c>
      <c r="L16" s="9" t="s">
        <v>28</v>
      </c>
    </row>
    <row r="17" spans="4:11" ht="40.5" customHeight="1" x14ac:dyDescent="0.2">
      <c r="D17" s="195" t="s">
        <v>66</v>
      </c>
      <c r="E17" s="347" t="s">
        <v>78</v>
      </c>
      <c r="F17" s="348"/>
      <c r="G17" s="348"/>
      <c r="H17" s="348"/>
      <c r="I17" s="348"/>
      <c r="J17" s="348"/>
      <c r="K17" s="348"/>
    </row>
    <row r="18" spans="4:11" ht="45" customHeight="1" x14ac:dyDescent="0.2">
      <c r="D18" s="195" t="s">
        <v>67</v>
      </c>
      <c r="E18" s="347" t="s">
        <v>77</v>
      </c>
      <c r="F18" s="348"/>
      <c r="G18" s="348"/>
      <c r="H18" s="348"/>
      <c r="I18" s="348"/>
      <c r="J18" s="348"/>
      <c r="K18" s="348"/>
    </row>
    <row r="21" spans="4:11" ht="23.25" customHeight="1" x14ac:dyDescent="0.2"/>
    <row r="22" spans="4:11" ht="11.25" customHeight="1" x14ac:dyDescent="0.2"/>
    <row r="23" spans="4:11" ht="13.5" customHeight="1" x14ac:dyDescent="0.2"/>
  </sheetData>
  <mergeCells count="5">
    <mergeCell ref="E18:K18"/>
    <mergeCell ref="J7:J11"/>
    <mergeCell ref="K7:K11"/>
    <mergeCell ref="D7:I11"/>
    <mergeCell ref="E17:K17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3" priority="3" stopIfTrue="1">
      <formula>#REF!=" ?"</formula>
    </cfRule>
  </conditionalFormatting>
  <conditionalFormatting sqref="G6">
    <cfRule type="expression" dxfId="12" priority="1" stopIfTrue="1">
      <formula>L6="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C1:AS2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6" width="1.7109375" style="9" customWidth="1"/>
    <col min="7" max="7" width="15.7109375" style="9" customWidth="1"/>
    <col min="8" max="8" width="4.85546875" style="9" customWidth="1"/>
    <col min="9" max="9" width="1.140625" style="9" customWidth="1"/>
    <col min="10" max="10" width="8.28515625" style="9" bestFit="1" customWidth="1"/>
    <col min="11" max="20" width="8.140625" style="9" customWidth="1"/>
    <col min="21" max="44" width="1.7109375" style="9" customWidth="1"/>
    <col min="45" max="16384" width="9.140625" style="9"/>
  </cols>
  <sheetData>
    <row r="1" spans="3:45" hidden="1" x14ac:dyDescent="0.2"/>
    <row r="2" spans="3:45" hidden="1" x14ac:dyDescent="0.2"/>
    <row r="3" spans="3:45" ht="9" customHeight="1" x14ac:dyDescent="0.2">
      <c r="C3" s="8"/>
    </row>
    <row r="4" spans="3:45" s="10" customFormat="1" ht="15.75" x14ac:dyDescent="0.2">
      <c r="D4" s="11" t="s">
        <v>12</v>
      </c>
      <c r="E4" s="11"/>
      <c r="F4" s="11"/>
      <c r="G4" s="11"/>
      <c r="H4" s="12" t="s">
        <v>44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45" s="10" customFormat="1" ht="15.75" x14ac:dyDescent="0.2">
      <c r="D5" s="105" t="s">
        <v>140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3:45" s="16" customFormat="1" ht="14.25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28</v>
      </c>
    </row>
    <row r="7" spans="3:45" ht="6" customHeight="1" x14ac:dyDescent="0.2">
      <c r="C7" s="22"/>
      <c r="D7" s="326"/>
      <c r="E7" s="327"/>
      <c r="F7" s="327"/>
      <c r="G7" s="327"/>
      <c r="H7" s="327"/>
      <c r="I7" s="328"/>
      <c r="J7" s="319">
        <v>2012</v>
      </c>
      <c r="K7" s="319">
        <v>2013</v>
      </c>
      <c r="L7" s="319">
        <v>2014</v>
      </c>
      <c r="M7" s="319">
        <v>2015</v>
      </c>
      <c r="N7" s="319">
        <v>2016</v>
      </c>
      <c r="O7" s="319">
        <v>2017</v>
      </c>
      <c r="P7" s="319">
        <v>2018</v>
      </c>
      <c r="Q7" s="319">
        <v>2019</v>
      </c>
      <c r="R7" s="319">
        <v>2020</v>
      </c>
      <c r="S7" s="319">
        <v>2021</v>
      </c>
      <c r="T7" s="335">
        <v>2022</v>
      </c>
      <c r="U7" s="23"/>
    </row>
    <row r="8" spans="3:45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36"/>
      <c r="U8" s="23"/>
    </row>
    <row r="9" spans="3:45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36"/>
      <c r="U9" s="23"/>
    </row>
    <row r="10" spans="3:45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36"/>
      <c r="U10" s="23"/>
    </row>
    <row r="11" spans="3:45" ht="15" customHeight="1" thickBot="1" x14ac:dyDescent="0.25">
      <c r="C11" s="22"/>
      <c r="D11" s="332"/>
      <c r="E11" s="333"/>
      <c r="F11" s="333"/>
      <c r="G11" s="333"/>
      <c r="H11" s="333"/>
      <c r="I11" s="334"/>
      <c r="J11" s="25"/>
      <c r="K11" s="25"/>
      <c r="L11" s="25"/>
      <c r="M11" s="25"/>
      <c r="N11" s="25"/>
      <c r="O11" s="25"/>
      <c r="P11" s="25"/>
      <c r="Q11" s="24"/>
      <c r="R11" s="24"/>
      <c r="S11" s="24"/>
      <c r="T11" s="253"/>
      <c r="U11" s="23"/>
    </row>
    <row r="12" spans="3:45" ht="14.25" thickTop="1" thickBot="1" x14ac:dyDescent="0.25">
      <c r="C12" s="22"/>
      <c r="D12" s="72" t="s">
        <v>58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193"/>
      <c r="R12" s="270"/>
      <c r="S12" s="270"/>
      <c r="T12" s="74"/>
      <c r="U12" s="23"/>
    </row>
    <row r="13" spans="3:45" x14ac:dyDescent="0.2">
      <c r="C13" s="26"/>
      <c r="D13" s="69"/>
      <c r="E13" s="94" t="s">
        <v>24</v>
      </c>
      <c r="F13" s="34"/>
      <c r="G13" s="34"/>
      <c r="H13" s="35"/>
      <c r="I13" s="36"/>
      <c r="J13" s="196">
        <v>229787.50299999813</v>
      </c>
      <c r="K13" s="196">
        <v>229649.45899999782</v>
      </c>
      <c r="L13" s="196">
        <v>231920.14099999907</v>
      </c>
      <c r="M13" s="196">
        <v>235149.15399999853</v>
      </c>
      <c r="N13" s="196">
        <v>238449.1339999995</v>
      </c>
      <c r="O13" s="196">
        <v>246237.87899999871</v>
      </c>
      <c r="P13" s="196">
        <v>253506.63410000008</v>
      </c>
      <c r="Q13" s="274">
        <v>260970.80399999971</v>
      </c>
      <c r="R13" s="274">
        <v>269199.33970000071</v>
      </c>
      <c r="S13" s="274">
        <v>275716.22830000025</v>
      </c>
      <c r="T13" s="272">
        <v>285553.65380000102</v>
      </c>
      <c r="U13" s="23"/>
    </row>
    <row r="14" spans="3:45" ht="15.75" thickBot="1" x14ac:dyDescent="0.25">
      <c r="C14" s="26"/>
      <c r="D14" s="80"/>
      <c r="E14" s="81"/>
      <c r="F14" s="81" t="s">
        <v>56</v>
      </c>
      <c r="G14" s="81"/>
      <c r="H14" s="82"/>
      <c r="I14" s="83"/>
      <c r="J14" s="197">
        <v>131718.65599999996</v>
      </c>
      <c r="K14" s="197">
        <v>131368.38400000014</v>
      </c>
      <c r="L14" s="197">
        <v>131912.93599999943</v>
      </c>
      <c r="M14" s="197">
        <v>132950.68499999988</v>
      </c>
      <c r="N14" s="197">
        <v>133582.20200000014</v>
      </c>
      <c r="O14" s="197">
        <v>135609.4380000004</v>
      </c>
      <c r="P14" s="197">
        <v>137773.42210000008</v>
      </c>
      <c r="Q14" s="275">
        <v>141165.61549999961</v>
      </c>
      <c r="R14" s="275">
        <v>145765.3740999999</v>
      </c>
      <c r="S14" s="275">
        <v>149955.44450000001</v>
      </c>
      <c r="T14" s="273">
        <v>154269.08320000005</v>
      </c>
      <c r="U14" s="23"/>
      <c r="AS14" s="148"/>
    </row>
    <row r="15" spans="3:45" ht="13.5" x14ac:dyDescent="0.25">
      <c r="D15" s="109" t="s">
        <v>29</v>
      </c>
      <c r="E15" s="110"/>
      <c r="F15" s="110"/>
      <c r="G15" s="110"/>
      <c r="H15" s="110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11" t="s">
        <v>102</v>
      </c>
      <c r="U15" s="9" t="s">
        <v>28</v>
      </c>
      <c r="AS15" s="148"/>
    </row>
    <row r="16" spans="3:45" ht="12" customHeight="1" x14ac:dyDescent="0.2">
      <c r="D16" s="112" t="s">
        <v>18</v>
      </c>
      <c r="E16" s="340" t="s">
        <v>55</v>
      </c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</row>
    <row r="17" spans="10:20" ht="11.25" customHeight="1" x14ac:dyDescent="0.2"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</row>
    <row r="18" spans="10:20" x14ac:dyDescent="0.2"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</row>
    <row r="19" spans="10:20" x14ac:dyDescent="0.2"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</row>
    <row r="20" spans="10:20" x14ac:dyDescent="0.2"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10:20" x14ac:dyDescent="0.2"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</row>
    <row r="23" spans="10:20" x14ac:dyDescent="0.2">
      <c r="J23" s="107"/>
      <c r="K23" s="107"/>
      <c r="L23" s="107"/>
      <c r="M23" s="107"/>
      <c r="N23" s="107"/>
      <c r="O23" s="107"/>
      <c r="P23" s="107"/>
      <c r="Q23" s="107"/>
      <c r="R23" s="107"/>
      <c r="S23" s="107"/>
    </row>
    <row r="24" spans="10:20" x14ac:dyDescent="0.2">
      <c r="J24" s="10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0:20" x14ac:dyDescent="0.2">
      <c r="J25" s="107"/>
      <c r="K25" s="107"/>
      <c r="L25" s="107"/>
      <c r="M25" s="107"/>
      <c r="N25" s="107"/>
      <c r="O25" s="107"/>
      <c r="P25" s="107"/>
      <c r="Q25" s="107"/>
      <c r="R25" s="107"/>
      <c r="S25" s="107"/>
    </row>
    <row r="26" spans="10:20" x14ac:dyDescent="0.2">
      <c r="J26" s="107"/>
      <c r="K26" s="107"/>
      <c r="L26" s="107"/>
      <c r="M26" s="107"/>
      <c r="N26" s="107"/>
      <c r="O26" s="107"/>
      <c r="P26" s="107"/>
      <c r="Q26" s="107"/>
      <c r="R26" s="107"/>
      <c r="S26" s="107"/>
    </row>
    <row r="27" spans="10:20" x14ac:dyDescent="0.2">
      <c r="J27" s="107"/>
      <c r="K27" s="107"/>
      <c r="L27" s="107"/>
      <c r="M27" s="107"/>
      <c r="N27" s="107"/>
      <c r="O27" s="107"/>
      <c r="P27" s="107"/>
      <c r="Q27" s="107"/>
      <c r="R27" s="107"/>
      <c r="S27" s="107"/>
    </row>
  </sheetData>
  <mergeCells count="13">
    <mergeCell ref="P7:P10"/>
    <mergeCell ref="O7:O10"/>
    <mergeCell ref="N7:N10"/>
    <mergeCell ref="S7:S10"/>
    <mergeCell ref="E16:T16"/>
    <mergeCell ref="T7:T10"/>
    <mergeCell ref="D7:I11"/>
    <mergeCell ref="J7:J10"/>
    <mergeCell ref="M7:M10"/>
    <mergeCell ref="L7:L10"/>
    <mergeCell ref="K7:K10"/>
    <mergeCell ref="R7:R10"/>
    <mergeCell ref="Q7:Q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0" priority="3" stopIfTrue="1">
      <formula>#REF!=" ?"</formula>
    </cfRule>
  </conditionalFormatting>
  <conditionalFormatting sqref="G6">
    <cfRule type="expression" dxfId="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5">
    <pageSetUpPr autoPageBreaks="0"/>
  </sheetPr>
  <dimension ref="C1:U4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6" width="1.7109375" style="9" customWidth="1"/>
    <col min="7" max="7" width="26.5703125" style="9" customWidth="1"/>
    <col min="8" max="8" width="4" style="9" customWidth="1"/>
    <col min="9" max="9" width="1.140625" style="9" customWidth="1"/>
    <col min="10" max="10" width="9.42578125" style="9" customWidth="1"/>
    <col min="11" max="20" width="9.28515625" style="9" customWidth="1"/>
    <col min="21" max="44" width="1.7109375" style="9" customWidth="1"/>
    <col min="45" max="16384" width="9.140625" style="9"/>
  </cols>
  <sheetData>
    <row r="1" spans="3:21" hidden="1" x14ac:dyDescent="0.2"/>
    <row r="2" spans="3:21" hidden="1" x14ac:dyDescent="0.2"/>
    <row r="3" spans="3:21" ht="9" customHeight="1" x14ac:dyDescent="0.2">
      <c r="C3" s="8"/>
    </row>
    <row r="4" spans="3:21" s="10" customFormat="1" ht="15.75" x14ac:dyDescent="0.2">
      <c r="D4" s="11" t="s">
        <v>16</v>
      </c>
      <c r="E4" s="11"/>
      <c r="F4" s="11"/>
      <c r="G4" s="11"/>
      <c r="H4" s="48" t="s">
        <v>45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1" s="10" customFormat="1" ht="15.75" x14ac:dyDescent="0.2">
      <c r="D5" s="104" t="s">
        <v>140</v>
      </c>
      <c r="E5" s="11"/>
      <c r="F5" s="11"/>
      <c r="G5" s="11"/>
      <c r="H5" s="48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1" s="16" customFormat="1" ht="15" customHeight="1" thickBot="1" x14ac:dyDescent="0.25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 t="s">
        <v>28</v>
      </c>
    </row>
    <row r="7" spans="3:21" ht="6" customHeight="1" x14ac:dyDescent="0.2">
      <c r="C7" s="22"/>
      <c r="D7" s="326"/>
      <c r="E7" s="327"/>
      <c r="F7" s="327"/>
      <c r="G7" s="327"/>
      <c r="H7" s="327"/>
      <c r="I7" s="328"/>
      <c r="J7" s="319">
        <v>2012</v>
      </c>
      <c r="K7" s="319">
        <v>2013</v>
      </c>
      <c r="L7" s="319">
        <v>2014</v>
      </c>
      <c r="M7" s="319">
        <v>2015</v>
      </c>
      <c r="N7" s="319">
        <v>2016</v>
      </c>
      <c r="O7" s="319">
        <v>2017</v>
      </c>
      <c r="P7" s="319">
        <v>2018</v>
      </c>
      <c r="Q7" s="319">
        <v>2019</v>
      </c>
      <c r="R7" s="319">
        <v>2020</v>
      </c>
      <c r="S7" s="319">
        <v>2021</v>
      </c>
      <c r="T7" s="335">
        <v>2022</v>
      </c>
      <c r="U7" s="23"/>
    </row>
    <row r="8" spans="3:21" ht="6" customHeight="1" x14ac:dyDescent="0.2">
      <c r="C8" s="22"/>
      <c r="D8" s="329"/>
      <c r="E8" s="330"/>
      <c r="F8" s="330"/>
      <c r="G8" s="330"/>
      <c r="H8" s="330"/>
      <c r="I8" s="331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36"/>
      <c r="U8" s="23"/>
    </row>
    <row r="9" spans="3:21" ht="6" customHeight="1" x14ac:dyDescent="0.2">
      <c r="C9" s="22"/>
      <c r="D9" s="329"/>
      <c r="E9" s="330"/>
      <c r="F9" s="330"/>
      <c r="G9" s="330"/>
      <c r="H9" s="330"/>
      <c r="I9" s="331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36"/>
      <c r="U9" s="23"/>
    </row>
    <row r="10" spans="3:21" ht="6" customHeight="1" x14ac:dyDescent="0.2">
      <c r="C10" s="22"/>
      <c r="D10" s="329"/>
      <c r="E10" s="330"/>
      <c r="F10" s="330"/>
      <c r="G10" s="330"/>
      <c r="H10" s="330"/>
      <c r="I10" s="331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36"/>
      <c r="U10" s="23"/>
    </row>
    <row r="11" spans="3:21" ht="15" customHeight="1" thickBot="1" x14ac:dyDescent="0.25">
      <c r="C11" s="22"/>
      <c r="D11" s="329"/>
      <c r="E11" s="330"/>
      <c r="F11" s="330"/>
      <c r="G11" s="330"/>
      <c r="H11" s="330"/>
      <c r="I11" s="331"/>
      <c r="J11" s="25"/>
      <c r="K11" s="25"/>
      <c r="L11" s="24"/>
      <c r="M11" s="25"/>
      <c r="N11" s="25"/>
      <c r="O11" s="25"/>
      <c r="P11" s="25"/>
      <c r="Q11" s="24"/>
      <c r="R11" s="24"/>
      <c r="S11" s="24"/>
      <c r="T11" s="253"/>
      <c r="U11" s="23"/>
    </row>
    <row r="12" spans="3:21" ht="16.5" thickTop="1" thickBot="1" x14ac:dyDescent="0.25">
      <c r="C12" s="22"/>
      <c r="D12" s="72" t="s">
        <v>58</v>
      </c>
      <c r="E12" s="76"/>
      <c r="F12" s="76"/>
      <c r="G12" s="76"/>
      <c r="H12" s="76"/>
      <c r="I12" s="76"/>
      <c r="J12" s="77"/>
      <c r="K12" s="77"/>
      <c r="L12" s="190"/>
      <c r="M12" s="77"/>
      <c r="N12" s="77"/>
      <c r="O12" s="77"/>
      <c r="P12" s="77"/>
      <c r="Q12" s="281"/>
      <c r="R12" s="281"/>
      <c r="S12" s="281"/>
      <c r="T12" s="276"/>
      <c r="U12" s="23"/>
    </row>
    <row r="13" spans="3:21" ht="13.5" thickBot="1" x14ac:dyDescent="0.25">
      <c r="C13" s="22"/>
      <c r="D13" s="78" t="s">
        <v>26</v>
      </c>
      <c r="E13" s="79"/>
      <c r="F13" s="79"/>
      <c r="G13" s="79"/>
      <c r="H13" s="79"/>
      <c r="I13" s="79"/>
      <c r="J13" s="53"/>
      <c r="K13" s="53"/>
      <c r="L13" s="191"/>
      <c r="M13" s="53"/>
      <c r="N13" s="53"/>
      <c r="O13" s="53"/>
      <c r="P13" s="53"/>
      <c r="Q13" s="282"/>
      <c r="R13" s="282"/>
      <c r="S13" s="282"/>
      <c r="T13" s="277"/>
      <c r="U13" s="23"/>
    </row>
    <row r="14" spans="3:21" x14ac:dyDescent="0.2">
      <c r="C14" s="26"/>
      <c r="D14" s="64"/>
      <c r="E14" s="94" t="s">
        <v>24</v>
      </c>
      <c r="F14" s="60"/>
      <c r="G14" s="60"/>
      <c r="H14" s="61"/>
      <c r="I14" s="62"/>
      <c r="J14" s="113">
        <v>22600.393453874563</v>
      </c>
      <c r="K14" s="113">
        <v>22736.160423889331</v>
      </c>
      <c r="L14" s="95">
        <v>23105.298815983475</v>
      </c>
      <c r="M14" s="113">
        <v>23637.347321692072</v>
      </c>
      <c r="N14" s="113">
        <v>24814.030370938806</v>
      </c>
      <c r="O14" s="113">
        <v>26608.581841437241</v>
      </c>
      <c r="P14" s="113">
        <v>29476</v>
      </c>
      <c r="Q14" s="95">
        <v>33529.755754785801</v>
      </c>
      <c r="R14" s="95">
        <v>36857.887269735802</v>
      </c>
      <c r="S14" s="95">
        <v>39591.418094570479</v>
      </c>
      <c r="T14" s="278">
        <v>40174.665115771437</v>
      </c>
      <c r="U14" s="23"/>
    </row>
    <row r="15" spans="3:21" ht="15.75" thickBot="1" x14ac:dyDescent="0.25">
      <c r="C15" s="26"/>
      <c r="D15" s="33"/>
      <c r="E15" s="65"/>
      <c r="F15" s="65" t="s">
        <v>56</v>
      </c>
      <c r="G15" s="65"/>
      <c r="H15" s="66"/>
      <c r="I15" s="67"/>
      <c r="J15" s="114">
        <v>26654.328590325251</v>
      </c>
      <c r="K15" s="114">
        <v>26815.832769169177</v>
      </c>
      <c r="L15" s="84">
        <v>27261.212713184505</v>
      </c>
      <c r="M15" s="114">
        <v>27969.264789171051</v>
      </c>
      <c r="N15" s="114">
        <v>29487.404484094175</v>
      </c>
      <c r="O15" s="114">
        <v>31631.639671839443</v>
      </c>
      <c r="P15" s="114">
        <v>35088.9</v>
      </c>
      <c r="Q15" s="84">
        <v>40172.121076821175</v>
      </c>
      <c r="R15" s="84">
        <v>44060.071676743559</v>
      </c>
      <c r="S15" s="84">
        <v>47589.50691516907</v>
      </c>
      <c r="T15" s="279">
        <v>48166.879820414892</v>
      </c>
      <c r="U15" s="23"/>
    </row>
    <row r="16" spans="3:21" ht="13.5" thickBot="1" x14ac:dyDescent="0.25">
      <c r="C16" s="22"/>
      <c r="D16" s="52" t="s">
        <v>115</v>
      </c>
      <c r="E16" s="53"/>
      <c r="F16" s="53"/>
      <c r="G16" s="53"/>
      <c r="H16" s="53"/>
      <c r="I16" s="53"/>
      <c r="J16" s="55"/>
      <c r="K16" s="55"/>
      <c r="L16" s="192"/>
      <c r="M16" s="54"/>
      <c r="N16" s="54"/>
      <c r="O16" s="54"/>
      <c r="P16" s="54"/>
      <c r="Q16" s="271"/>
      <c r="R16" s="271"/>
      <c r="S16" s="271"/>
      <c r="T16" s="55"/>
      <c r="U16" s="23"/>
    </row>
    <row r="17" spans="3:21" x14ac:dyDescent="0.2">
      <c r="C17" s="26"/>
      <c r="D17" s="69"/>
      <c r="E17" s="94" t="s">
        <v>24</v>
      </c>
      <c r="F17" s="60"/>
      <c r="G17" s="34"/>
      <c r="H17" s="35"/>
      <c r="I17" s="36"/>
      <c r="J17" s="113">
        <v>23085.182281792197</v>
      </c>
      <c r="K17" s="113">
        <v>22896.435472194695</v>
      </c>
      <c r="L17" s="95">
        <v>23174.823285840997</v>
      </c>
      <c r="M17" s="113">
        <v>23637.347321692072</v>
      </c>
      <c r="N17" s="113">
        <v>24641.53959378233</v>
      </c>
      <c r="O17" s="113">
        <v>25808.517789948826</v>
      </c>
      <c r="P17" s="113">
        <v>27992.402659069325</v>
      </c>
      <c r="Q17" s="95">
        <v>30960.069949017361</v>
      </c>
      <c r="R17" s="95">
        <v>32958.854752513464</v>
      </c>
      <c r="S17" s="95">
        <v>34397.409291546901</v>
      </c>
      <c r="T17" s="278">
        <v>30856.117600438894</v>
      </c>
      <c r="U17" s="23"/>
    </row>
    <row r="18" spans="3:21" ht="13.5" thickBot="1" x14ac:dyDescent="0.25">
      <c r="C18" s="26"/>
      <c r="D18" s="80"/>
      <c r="E18" s="81"/>
      <c r="F18" s="81" t="s">
        <v>25</v>
      </c>
      <c r="G18" s="81"/>
      <c r="H18" s="82"/>
      <c r="I18" s="83"/>
      <c r="J18" s="114">
        <v>27226.076190322012</v>
      </c>
      <c r="K18" s="114">
        <v>27004.866837028378</v>
      </c>
      <c r="L18" s="84">
        <v>27343.242440506019</v>
      </c>
      <c r="M18" s="114">
        <v>27969.264789171051</v>
      </c>
      <c r="N18" s="114">
        <v>29282.427491652605</v>
      </c>
      <c r="O18" s="114">
        <v>30680.542843685202</v>
      </c>
      <c r="P18" s="114">
        <v>33322.792022792026</v>
      </c>
      <c r="Q18" s="84">
        <v>37093.371262069413</v>
      </c>
      <c r="R18" s="84">
        <v>39399.151995657303</v>
      </c>
      <c r="S18" s="84">
        <v>41346.226685637768</v>
      </c>
      <c r="T18" s="279">
        <v>36994.531352085178</v>
      </c>
      <c r="U18" s="23"/>
    </row>
    <row r="19" spans="3:21" ht="13.5" thickBot="1" x14ac:dyDescent="0.25">
      <c r="C19" s="22"/>
      <c r="D19" s="52" t="s">
        <v>27</v>
      </c>
      <c r="E19" s="53"/>
      <c r="F19" s="53"/>
      <c r="G19" s="53"/>
      <c r="H19" s="53"/>
      <c r="I19" s="53"/>
      <c r="J19" s="55"/>
      <c r="K19" s="55"/>
      <c r="L19" s="192"/>
      <c r="M19" s="54"/>
      <c r="N19" s="54"/>
      <c r="O19" s="54"/>
      <c r="P19" s="54"/>
      <c r="Q19" s="271"/>
      <c r="R19" s="271"/>
      <c r="S19" s="271"/>
      <c r="T19" s="55"/>
      <c r="U19" s="23"/>
    </row>
    <row r="20" spans="3:21" x14ac:dyDescent="0.2">
      <c r="C20" s="26"/>
      <c r="D20" s="69"/>
      <c r="E20" s="355" t="s">
        <v>143</v>
      </c>
      <c r="F20" s="355"/>
      <c r="G20" s="355"/>
      <c r="H20" s="35"/>
      <c r="I20" s="36"/>
      <c r="J20" s="115">
        <v>97.9</v>
      </c>
      <c r="K20" s="115">
        <v>99.3</v>
      </c>
      <c r="L20" s="68">
        <v>99.7</v>
      </c>
      <c r="M20" s="115">
        <v>100</v>
      </c>
      <c r="N20" s="115">
        <v>100.7</v>
      </c>
      <c r="O20" s="115">
        <v>103.1</v>
      </c>
      <c r="P20" s="115">
        <v>105.3</v>
      </c>
      <c r="Q20" s="68">
        <v>108.3</v>
      </c>
      <c r="R20" s="68">
        <v>111.83</v>
      </c>
      <c r="S20" s="68">
        <v>115.1</v>
      </c>
      <c r="T20" s="280">
        <v>130.19999999999999</v>
      </c>
      <c r="U20" s="23"/>
    </row>
    <row r="21" spans="3:21" ht="13.5" thickBot="1" x14ac:dyDescent="0.25">
      <c r="C21" s="26"/>
      <c r="D21" s="69"/>
      <c r="E21" s="34" t="s">
        <v>72</v>
      </c>
      <c r="F21" s="34"/>
      <c r="G21" s="34"/>
      <c r="H21" s="35"/>
      <c r="I21" s="36"/>
      <c r="J21" s="116">
        <v>3.3000000000000002E-2</v>
      </c>
      <c r="K21" s="116">
        <v>1.4E-2</v>
      </c>
      <c r="L21" s="70">
        <v>4.0000000000000001E-3</v>
      </c>
      <c r="M21" s="116">
        <v>3.0000000000000001E-3</v>
      </c>
      <c r="N21" s="116">
        <v>7.0000000000000001E-3</v>
      </c>
      <c r="O21" s="116">
        <v>2.5000000000000001E-2</v>
      </c>
      <c r="P21" s="116">
        <v>2.1000000000000001E-2</v>
      </c>
      <c r="Q21" s="70">
        <v>2.8000000000000001E-2</v>
      </c>
      <c r="R21" s="70">
        <v>3.2000000000000001E-2</v>
      </c>
      <c r="S21" s="70">
        <v>3.7999999999999999E-2</v>
      </c>
      <c r="T21" s="266">
        <v>0.15100000000000002</v>
      </c>
      <c r="U21" s="23"/>
    </row>
    <row r="22" spans="3:21" ht="13.5" x14ac:dyDescent="0.25">
      <c r="D22" s="109" t="s">
        <v>29</v>
      </c>
      <c r="E22" s="110"/>
      <c r="F22" s="110"/>
      <c r="G22" s="110"/>
      <c r="H22" s="110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1" t="s">
        <v>103</v>
      </c>
      <c r="U22" s="9" t="s">
        <v>17</v>
      </c>
    </row>
    <row r="23" spans="3:21" x14ac:dyDescent="0.2">
      <c r="D23" s="112" t="s">
        <v>18</v>
      </c>
      <c r="E23" s="340" t="s">
        <v>55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</row>
    <row r="24" spans="3:21" x14ac:dyDescent="0.2"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</row>
    <row r="25" spans="3:21" x14ac:dyDescent="0.2"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</row>
    <row r="26" spans="3:21" x14ac:dyDescent="0.2">
      <c r="J26" s="148"/>
      <c r="K26" s="148"/>
      <c r="L26" s="148"/>
      <c r="M26" s="148"/>
      <c r="N26" s="148"/>
      <c r="O26" s="148"/>
      <c r="P26" s="148"/>
      <c r="Q26" s="148"/>
      <c r="R26" s="148"/>
      <c r="S26" s="108"/>
      <c r="T26" s="108"/>
    </row>
    <row r="27" spans="3:21" x14ac:dyDescent="0.2"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</row>
    <row r="28" spans="3:21" x14ac:dyDescent="0.2"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</row>
    <row r="29" spans="3:21" x14ac:dyDescent="0.2"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</row>
    <row r="30" spans="3:21" x14ac:dyDescent="0.2"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</row>
    <row r="31" spans="3:21" x14ac:dyDescent="0.2"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</row>
    <row r="32" spans="3:21" x14ac:dyDescent="0.2"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</row>
    <row r="33" spans="10:20" x14ac:dyDescent="0.2"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</row>
    <row r="34" spans="10:20" x14ac:dyDescent="0.2"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</row>
    <row r="35" spans="10:20" x14ac:dyDescent="0.2"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</row>
    <row r="37" spans="10:20" x14ac:dyDescent="0.2"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spans="10:20" x14ac:dyDescent="0.2"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</row>
    <row r="39" spans="10:20" x14ac:dyDescent="0.2"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</row>
    <row r="40" spans="10:20" x14ac:dyDescent="0.2"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</row>
    <row r="41" spans="10:20" x14ac:dyDescent="0.2"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</row>
    <row r="42" spans="10:20" x14ac:dyDescent="0.2"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</row>
    <row r="43" spans="10:20" x14ac:dyDescent="0.2"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</row>
    <row r="44" spans="10:20" x14ac:dyDescent="0.2"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</row>
    <row r="45" spans="10:20" x14ac:dyDescent="0.2"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</row>
    <row r="46" spans="10:20" x14ac:dyDescent="0.2"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</row>
    <row r="47" spans="10:20" x14ac:dyDescent="0.2"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</row>
    <row r="48" spans="10:20" x14ac:dyDescent="0.2"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</row>
  </sheetData>
  <mergeCells count="14">
    <mergeCell ref="E23:T23"/>
    <mergeCell ref="E20:G20"/>
    <mergeCell ref="D7:I11"/>
    <mergeCell ref="T7:T10"/>
    <mergeCell ref="O7:O10"/>
    <mergeCell ref="M7:M10"/>
    <mergeCell ref="L7:L10"/>
    <mergeCell ref="K7:K10"/>
    <mergeCell ref="N7:N10"/>
    <mergeCell ref="P7:P10"/>
    <mergeCell ref="S7:S10"/>
    <mergeCell ref="R7:R10"/>
    <mergeCell ref="Q7:Q10"/>
    <mergeCell ref="J7:J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7" priority="3" stopIfTrue="1">
      <formula>#REF!=" ?"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51" right="0.48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7">
    <pageSetUpPr autoPageBreaks="0"/>
  </sheetPr>
  <dimension ref="C1:T5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9" hidden="1" customWidth="1"/>
    <col min="3" max="3" width="1.7109375" style="9" customWidth="1"/>
    <col min="4" max="4" width="1.140625" style="9" customWidth="1"/>
    <col min="5" max="5" width="1.7109375" style="9" customWidth="1"/>
    <col min="6" max="6" width="5.140625" style="9" customWidth="1"/>
    <col min="7" max="20" width="8.7109375" style="9" customWidth="1"/>
    <col min="21" max="43" width="1.7109375" style="9" customWidth="1"/>
    <col min="44" max="16384" width="9.140625" style="9"/>
  </cols>
  <sheetData>
    <row r="1" spans="3:20" hidden="1" x14ac:dyDescent="0.2"/>
    <row r="2" spans="3:20" hidden="1" x14ac:dyDescent="0.2"/>
    <row r="3" spans="3:20" ht="9" customHeight="1" x14ac:dyDescent="0.2">
      <c r="C3" s="8"/>
    </row>
    <row r="4" spans="3:20" s="10" customFormat="1" ht="15.75" x14ac:dyDescent="0.2">
      <c r="D4" s="11" t="s">
        <v>84</v>
      </c>
      <c r="E4" s="11"/>
      <c r="F4" s="11"/>
      <c r="G4" s="48" t="s">
        <v>144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3:20" s="10" customFormat="1" ht="15.75" x14ac:dyDescent="0.2">
      <c r="D5" s="104"/>
      <c r="E5" s="11"/>
      <c r="F5" s="11"/>
      <c r="G5" s="48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3:20" s="16" customFormat="1" ht="15" customHeight="1" x14ac:dyDescent="0.2">
      <c r="D6" s="160"/>
      <c r="E6" s="161"/>
      <c r="F6" s="161"/>
      <c r="G6" s="161"/>
      <c r="H6" s="162"/>
      <c r="I6" s="162"/>
      <c r="J6" s="162"/>
      <c r="K6" s="162"/>
      <c r="L6" s="162"/>
      <c r="M6" s="162"/>
      <c r="N6" s="162"/>
      <c r="O6" s="163"/>
      <c r="P6" s="163"/>
      <c r="Q6" s="163"/>
      <c r="R6" s="163"/>
      <c r="S6" s="163"/>
      <c r="T6" s="163"/>
    </row>
    <row r="7" spans="3:20" ht="13.5" customHeight="1" x14ac:dyDescent="0.2">
      <c r="D7" s="167"/>
      <c r="E7" s="167"/>
      <c r="F7" s="167"/>
      <c r="G7" s="167"/>
      <c r="H7" s="167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</row>
    <row r="8" spans="3:20" ht="13.5" customHeight="1" x14ac:dyDescent="0.2">
      <c r="D8" s="167"/>
      <c r="E8" s="167"/>
      <c r="F8" s="167"/>
      <c r="G8" s="167"/>
      <c r="H8" s="167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</row>
    <row r="9" spans="3:20" ht="13.5" customHeight="1" x14ac:dyDescent="0.2">
      <c r="D9" s="167"/>
      <c r="E9" s="167"/>
      <c r="F9" s="167"/>
      <c r="G9" s="167"/>
      <c r="H9" s="167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</row>
    <row r="10" spans="3:20" ht="13.5" customHeight="1" x14ac:dyDescent="0.2">
      <c r="D10" s="167"/>
      <c r="E10" s="167"/>
      <c r="F10" s="167"/>
      <c r="G10" s="167"/>
      <c r="H10" s="167"/>
      <c r="I10" s="183"/>
      <c r="J10" s="183" t="s">
        <v>104</v>
      </c>
      <c r="K10" s="183" t="s">
        <v>105</v>
      </c>
      <c r="L10" s="183" t="s">
        <v>109</v>
      </c>
      <c r="M10" s="183" t="s">
        <v>110</v>
      </c>
      <c r="N10" s="183" t="s">
        <v>111</v>
      </c>
      <c r="O10" s="183" t="s">
        <v>114</v>
      </c>
      <c r="P10" s="183" t="s">
        <v>130</v>
      </c>
      <c r="Q10" s="183" t="s">
        <v>131</v>
      </c>
      <c r="R10" s="183" t="s">
        <v>133</v>
      </c>
      <c r="S10" s="183" t="s">
        <v>135</v>
      </c>
      <c r="T10" s="183" t="s">
        <v>136</v>
      </c>
    </row>
    <row r="11" spans="3:20" ht="13.5" customHeight="1" x14ac:dyDescent="0.2">
      <c r="D11" s="167"/>
      <c r="E11" s="167"/>
      <c r="F11" s="167"/>
      <c r="G11" s="167"/>
      <c r="H11" s="167"/>
      <c r="I11" s="184" t="s">
        <v>60</v>
      </c>
      <c r="J11" s="188">
        <v>60</v>
      </c>
      <c r="K11" s="188">
        <v>61</v>
      </c>
      <c r="L11" s="188">
        <v>60</v>
      </c>
      <c r="M11" s="188">
        <v>59</v>
      </c>
      <c r="N11" s="188">
        <v>58</v>
      </c>
      <c r="O11" s="188">
        <v>59</v>
      </c>
      <c r="P11" s="188">
        <v>59</v>
      </c>
      <c r="Q11" s="188">
        <v>59</v>
      </c>
      <c r="R11" s="188">
        <v>59</v>
      </c>
      <c r="S11" s="188">
        <v>59</v>
      </c>
      <c r="T11" s="188">
        <v>59</v>
      </c>
    </row>
    <row r="12" spans="3:20" ht="13.5" customHeight="1" x14ac:dyDescent="0.2">
      <c r="D12" s="167"/>
      <c r="E12" s="167"/>
      <c r="F12" s="167"/>
      <c r="G12" s="167"/>
      <c r="H12" s="167"/>
      <c r="I12" s="184" t="s">
        <v>61</v>
      </c>
      <c r="J12" s="188">
        <v>6500</v>
      </c>
      <c r="K12" s="188">
        <v>6489</v>
      </c>
      <c r="L12" s="188">
        <v>6489</v>
      </c>
      <c r="M12" s="188">
        <v>6494</v>
      </c>
      <c r="N12" s="188">
        <v>6466</v>
      </c>
      <c r="O12" s="188">
        <v>6481</v>
      </c>
      <c r="P12" s="188">
        <v>6479</v>
      </c>
      <c r="Q12" s="188">
        <v>6480</v>
      </c>
      <c r="R12" s="188">
        <v>6481</v>
      </c>
      <c r="S12" s="188">
        <v>6486</v>
      </c>
      <c r="T12" s="188">
        <v>6488</v>
      </c>
    </row>
    <row r="13" spans="3:20" ht="13.5" customHeight="1" x14ac:dyDescent="0.2">
      <c r="D13" s="167"/>
      <c r="E13" s="167"/>
      <c r="F13" s="167"/>
      <c r="G13" s="167"/>
      <c r="H13" s="167"/>
      <c r="I13" s="184" t="s">
        <v>62</v>
      </c>
      <c r="J13" s="188">
        <v>1181</v>
      </c>
      <c r="K13" s="188">
        <v>1162</v>
      </c>
      <c r="L13" s="188">
        <v>1140</v>
      </c>
      <c r="M13" s="188">
        <v>1129</v>
      </c>
      <c r="N13" s="188">
        <v>1121</v>
      </c>
      <c r="O13" s="188">
        <v>1109</v>
      </c>
      <c r="P13" s="188">
        <v>1090</v>
      </c>
      <c r="Q13" s="188">
        <v>1083</v>
      </c>
      <c r="R13" s="188">
        <v>1080</v>
      </c>
      <c r="S13" s="188">
        <v>1076</v>
      </c>
      <c r="T13" s="188">
        <v>1071</v>
      </c>
    </row>
    <row r="14" spans="3:20" ht="13.5" customHeight="1" x14ac:dyDescent="0.2">
      <c r="D14" s="167"/>
      <c r="E14" s="167"/>
      <c r="F14" s="167"/>
      <c r="G14" s="167"/>
      <c r="H14" s="167"/>
      <c r="I14" s="184" t="s">
        <v>63</v>
      </c>
      <c r="J14" s="188">
        <v>8</v>
      </c>
      <c r="K14" s="188">
        <v>6</v>
      </c>
      <c r="L14" s="188">
        <v>6</v>
      </c>
      <c r="M14" s="188">
        <v>6</v>
      </c>
      <c r="N14" s="188">
        <v>5</v>
      </c>
      <c r="O14" s="188">
        <v>6</v>
      </c>
      <c r="P14" s="188">
        <v>6</v>
      </c>
      <c r="Q14" s="188">
        <v>6</v>
      </c>
      <c r="R14" s="188">
        <v>6</v>
      </c>
      <c r="S14" s="188">
        <v>6</v>
      </c>
      <c r="T14" s="188">
        <v>6</v>
      </c>
    </row>
    <row r="15" spans="3:20" ht="13.5" customHeight="1" x14ac:dyDescent="0.2">
      <c r="D15" s="167"/>
      <c r="E15" s="167"/>
      <c r="F15" s="167"/>
      <c r="G15" s="167"/>
      <c r="H15" s="167"/>
      <c r="I15" s="184" t="s">
        <v>107</v>
      </c>
      <c r="J15" s="188">
        <v>572</v>
      </c>
      <c r="K15" s="188">
        <v>617</v>
      </c>
      <c r="L15" s="188">
        <v>669</v>
      </c>
      <c r="M15" s="188">
        <v>700</v>
      </c>
      <c r="N15" s="188">
        <v>733</v>
      </c>
      <c r="O15" s="188">
        <v>789</v>
      </c>
      <c r="P15" s="188">
        <v>809</v>
      </c>
      <c r="Q15" s="188">
        <v>826</v>
      </c>
      <c r="R15" s="188">
        <v>840</v>
      </c>
      <c r="S15" s="188">
        <v>877</v>
      </c>
      <c r="T15" s="188">
        <v>921</v>
      </c>
    </row>
    <row r="16" spans="3:20" ht="13.5" customHeight="1" x14ac:dyDescent="0.2">
      <c r="D16" s="167"/>
      <c r="E16" s="167"/>
      <c r="F16" s="167"/>
      <c r="G16" s="167"/>
      <c r="H16" s="167"/>
      <c r="I16" s="183" t="s">
        <v>65</v>
      </c>
      <c r="J16" s="188">
        <v>105</v>
      </c>
      <c r="K16" s="188">
        <v>107</v>
      </c>
      <c r="L16" s="188">
        <v>111</v>
      </c>
      <c r="M16" s="188">
        <v>112</v>
      </c>
      <c r="N16" s="188">
        <v>113</v>
      </c>
      <c r="O16" s="188">
        <v>113</v>
      </c>
      <c r="P16" s="188">
        <v>115</v>
      </c>
      <c r="Q16" s="188">
        <v>112</v>
      </c>
      <c r="R16" s="188">
        <v>114</v>
      </c>
      <c r="S16" s="188">
        <v>114</v>
      </c>
      <c r="T16" s="188">
        <v>115</v>
      </c>
    </row>
    <row r="17" spans="3:20" ht="13.5" customHeight="1" x14ac:dyDescent="0.2">
      <c r="D17" s="167"/>
      <c r="E17" s="167"/>
      <c r="F17" s="167"/>
      <c r="G17" s="167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</row>
    <row r="18" spans="3:20" ht="13.5" customHeight="1" x14ac:dyDescent="0.2">
      <c r="D18" s="167"/>
      <c r="E18" s="167"/>
      <c r="F18" s="167"/>
      <c r="G18" s="167"/>
      <c r="H18" s="167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3:20" ht="13.5" customHeight="1" x14ac:dyDescent="0.2">
      <c r="D19" s="167"/>
      <c r="E19" s="167"/>
      <c r="F19" s="167"/>
      <c r="G19" s="167"/>
      <c r="H19" s="167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</row>
    <row r="20" spans="3:20" ht="13.5" customHeight="1" x14ac:dyDescent="0.2">
      <c r="D20" s="167"/>
      <c r="E20" s="167"/>
      <c r="F20" s="167"/>
      <c r="G20" s="167"/>
      <c r="H20" s="167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3:20" ht="13.5" customHeight="1" x14ac:dyDescent="0.2">
      <c r="D21" s="167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</row>
    <row r="22" spans="3:20" ht="13.5" customHeight="1" x14ac:dyDescent="0.2">
      <c r="D22" s="167"/>
      <c r="E22" s="167"/>
      <c r="F22" s="167"/>
      <c r="G22" s="167"/>
      <c r="H22" s="167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</row>
    <row r="23" spans="3:20" ht="13.5" customHeight="1" x14ac:dyDescent="0.2">
      <c r="D23" s="170"/>
      <c r="E23" s="171"/>
      <c r="F23" s="171"/>
      <c r="G23" s="171"/>
      <c r="H23" s="171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</row>
    <row r="24" spans="3:20" ht="13.5" customHeight="1" x14ac:dyDescent="0.2"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</row>
    <row r="25" spans="3:20" ht="13.5" customHeight="1" x14ac:dyDescent="0.2">
      <c r="C25" s="131"/>
      <c r="D25" s="173"/>
      <c r="E25" s="174"/>
      <c r="F25" s="175"/>
      <c r="G25" s="176"/>
      <c r="H25" s="175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3:20" ht="13.5" customHeight="1" x14ac:dyDescent="0.2">
      <c r="C26" s="131"/>
      <c r="D26" s="173"/>
      <c r="E26" s="175"/>
      <c r="F26" s="175"/>
      <c r="G26" s="176"/>
      <c r="H26" s="175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3:20" ht="13.5" customHeight="1" x14ac:dyDescent="0.2">
      <c r="D27" s="170"/>
      <c r="E27" s="170"/>
      <c r="F27" s="170"/>
      <c r="G27" s="170"/>
      <c r="H27" s="170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3:20" ht="13.5" customHeight="1" x14ac:dyDescent="0.2">
      <c r="C28" s="131"/>
      <c r="D28" s="173"/>
      <c r="E28" s="174"/>
      <c r="F28" s="175"/>
      <c r="G28" s="176"/>
      <c r="H28" s="175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3:20" ht="13.15" customHeight="1" x14ac:dyDescent="0.2">
      <c r="C29" s="131"/>
      <c r="D29" s="173"/>
      <c r="E29" s="174"/>
      <c r="F29" s="175"/>
      <c r="G29" s="176"/>
      <c r="H29" s="175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3:20" ht="13.5" customHeight="1" x14ac:dyDescent="0.2">
      <c r="C30" s="131"/>
      <c r="D30" s="173"/>
      <c r="E30" s="174"/>
      <c r="F30" s="175"/>
      <c r="G30" s="176"/>
      <c r="H30" s="175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3:20" ht="13.5" customHeight="1" x14ac:dyDescent="0.2">
      <c r="C31" s="131"/>
      <c r="D31" s="173"/>
      <c r="E31" s="174"/>
      <c r="F31" s="175"/>
      <c r="G31" s="176"/>
      <c r="H31" s="175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3:20" ht="13.5" customHeight="1" x14ac:dyDescent="0.2">
      <c r="C32" s="131"/>
      <c r="D32" s="173"/>
      <c r="E32" s="175"/>
      <c r="F32" s="175"/>
      <c r="G32" s="176"/>
      <c r="H32" s="175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3:20" ht="9" customHeight="1" x14ac:dyDescent="0.2">
      <c r="D33" s="170"/>
      <c r="E33" s="170"/>
      <c r="F33" s="170"/>
      <c r="G33" s="170"/>
      <c r="H33" s="170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3:20" ht="13.5" hidden="1" customHeight="1" x14ac:dyDescent="0.2">
      <c r="C34" s="131"/>
      <c r="D34" s="173"/>
      <c r="E34" s="180"/>
      <c r="F34" s="180"/>
      <c r="G34" s="176"/>
      <c r="H34" s="175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</row>
    <row r="35" spans="3:20" ht="6.75" customHeight="1" x14ac:dyDescent="0.2">
      <c r="C35" s="131"/>
      <c r="D35" s="173"/>
      <c r="E35" s="175"/>
      <c r="F35" s="175"/>
      <c r="G35" s="176"/>
      <c r="H35" s="175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</row>
    <row r="36" spans="3:20" ht="13.5" x14ac:dyDescent="0.25">
      <c r="D36" s="164"/>
      <c r="E36" s="165"/>
      <c r="F36" s="165"/>
      <c r="G36" s="165"/>
      <c r="H36" s="164"/>
      <c r="I36" s="164"/>
      <c r="J36" s="164"/>
      <c r="K36" s="164"/>
      <c r="L36" s="164"/>
      <c r="M36" s="164"/>
      <c r="N36" s="164"/>
      <c r="O36" s="166"/>
      <c r="P36" s="166"/>
      <c r="Q36" s="166"/>
      <c r="R36" s="166"/>
      <c r="S36" s="166"/>
      <c r="T36" s="166" t="s">
        <v>102</v>
      </c>
    </row>
    <row r="37" spans="3:20" x14ac:dyDescent="0.2"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3:20" x14ac:dyDescent="0.2"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3:20" x14ac:dyDescent="0.2">
      <c r="J39" s="148"/>
      <c r="K39" s="148"/>
      <c r="L39" s="148"/>
      <c r="M39" s="148"/>
      <c r="N39" s="148"/>
      <c r="O39" s="148"/>
      <c r="P39" s="148"/>
      <c r="Q39" s="148"/>
      <c r="R39" s="148"/>
      <c r="S39" s="148"/>
    </row>
    <row r="40" spans="3:20" x14ac:dyDescent="0.2">
      <c r="J40" s="107"/>
      <c r="K40" s="107"/>
      <c r="L40" s="107"/>
      <c r="M40" s="107"/>
      <c r="N40" s="107"/>
      <c r="O40" s="107"/>
      <c r="P40" s="107"/>
      <c r="Q40" s="107"/>
      <c r="R40" s="107"/>
      <c r="S40" s="107"/>
    </row>
    <row r="41" spans="3:20" x14ac:dyDescent="0.2">
      <c r="J41" s="107"/>
      <c r="K41" s="107"/>
      <c r="L41" s="107"/>
      <c r="M41" s="107"/>
      <c r="N41" s="107"/>
      <c r="O41" s="107"/>
      <c r="P41" s="107"/>
      <c r="Q41" s="107"/>
      <c r="R41" s="107"/>
      <c r="S41" s="107"/>
    </row>
    <row r="42" spans="3:20" x14ac:dyDescent="0.2">
      <c r="J42" s="107"/>
      <c r="K42" s="107"/>
      <c r="L42" s="107"/>
      <c r="M42" s="107"/>
      <c r="N42" s="107"/>
      <c r="O42" s="107"/>
      <c r="P42" s="107"/>
      <c r="Q42" s="107"/>
      <c r="R42" s="107"/>
      <c r="S42" s="107"/>
    </row>
    <row r="43" spans="3:20" x14ac:dyDescent="0.2">
      <c r="J43" s="107"/>
      <c r="K43" s="107"/>
      <c r="L43" s="107"/>
      <c r="M43" s="107"/>
      <c r="N43" s="107"/>
      <c r="O43" s="107"/>
      <c r="P43" s="107"/>
      <c r="Q43" s="107"/>
      <c r="R43" s="107"/>
      <c r="S43" s="107"/>
    </row>
    <row r="44" spans="3:20" x14ac:dyDescent="0.2">
      <c r="J44" s="107"/>
      <c r="K44" s="107"/>
      <c r="L44" s="107"/>
      <c r="M44" s="107"/>
      <c r="N44" s="107"/>
      <c r="O44" s="107"/>
      <c r="P44" s="107"/>
      <c r="Q44" s="107"/>
      <c r="R44" s="107"/>
      <c r="S44" s="107"/>
    </row>
    <row r="45" spans="3:20" x14ac:dyDescent="0.2">
      <c r="J45" s="107"/>
      <c r="K45" s="107"/>
      <c r="L45" s="107"/>
      <c r="M45" s="107"/>
      <c r="N45" s="107"/>
      <c r="O45" s="107"/>
      <c r="P45" s="107"/>
      <c r="Q45" s="107"/>
      <c r="R45" s="107"/>
      <c r="S45" s="107"/>
    </row>
    <row r="46" spans="3:20" x14ac:dyDescent="0.2">
      <c r="J46" s="107"/>
      <c r="K46" s="107"/>
      <c r="L46" s="107"/>
      <c r="M46" s="107"/>
      <c r="N46" s="107"/>
      <c r="O46" s="107"/>
      <c r="P46" s="107"/>
      <c r="Q46" s="107"/>
      <c r="R46" s="107"/>
      <c r="S46" s="107"/>
    </row>
    <row r="47" spans="3:20" x14ac:dyDescent="0.2">
      <c r="J47" s="107"/>
      <c r="K47" s="107"/>
      <c r="L47" s="107"/>
      <c r="M47" s="107"/>
      <c r="N47" s="107"/>
      <c r="O47" s="107"/>
      <c r="P47" s="107"/>
      <c r="Q47" s="107"/>
      <c r="R47" s="107"/>
      <c r="S47" s="107"/>
    </row>
    <row r="48" spans="3:20" x14ac:dyDescent="0.2">
      <c r="J48" s="107"/>
      <c r="K48" s="107"/>
      <c r="L48" s="107"/>
      <c r="M48" s="107"/>
      <c r="N48" s="107"/>
      <c r="O48" s="107"/>
      <c r="P48" s="107"/>
      <c r="Q48" s="107"/>
      <c r="R48" s="107"/>
      <c r="S48" s="107"/>
    </row>
    <row r="49" spans="10:19" x14ac:dyDescent="0.2">
      <c r="J49" s="107"/>
      <c r="K49" s="107"/>
      <c r="L49" s="107"/>
      <c r="M49" s="107"/>
      <c r="N49" s="107"/>
      <c r="O49" s="107"/>
      <c r="P49" s="107"/>
      <c r="Q49" s="107"/>
      <c r="R49" s="107"/>
      <c r="S49" s="107"/>
    </row>
    <row r="50" spans="10:19" x14ac:dyDescent="0.2">
      <c r="J50" s="107"/>
      <c r="K50" s="107"/>
      <c r="L50" s="107"/>
      <c r="M50" s="107"/>
      <c r="N50" s="107"/>
      <c r="O50" s="107"/>
      <c r="P50" s="107"/>
      <c r="Q50" s="107"/>
      <c r="R50" s="107"/>
      <c r="S50" s="107"/>
    </row>
    <row r="51" spans="10:19" x14ac:dyDescent="0.2">
      <c r="J51" s="107"/>
      <c r="K51" s="107"/>
      <c r="L51" s="107"/>
      <c r="M51" s="107"/>
      <c r="N51" s="107"/>
      <c r="O51" s="107"/>
      <c r="P51" s="107"/>
      <c r="Q51" s="107"/>
      <c r="R51" s="107"/>
      <c r="S51" s="107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46</vt:i4>
      </vt:variant>
    </vt:vector>
  </HeadingPairs>
  <TitlesOfParts>
    <vt:vector size="58" baseType="lpstr">
      <vt:lpstr>Obsah</vt:lpstr>
      <vt:lpstr>B2.1</vt:lpstr>
      <vt:lpstr>B2.2</vt:lpstr>
      <vt:lpstr>B2.3</vt:lpstr>
      <vt:lpstr>B2.4</vt:lpstr>
      <vt:lpstr>B2.5</vt:lpstr>
      <vt:lpstr>B2.6</vt:lpstr>
      <vt:lpstr>B2.7</vt:lpstr>
      <vt:lpstr>GB1</vt:lpstr>
      <vt:lpstr>GB2</vt:lpstr>
      <vt:lpstr>GB3</vt:lpstr>
      <vt:lpstr>GB4</vt:lpstr>
      <vt:lpstr>data_1</vt:lpstr>
      <vt:lpstr>data_11</vt:lpstr>
      <vt:lpstr>'GB1'!data_12</vt:lpstr>
      <vt:lpstr>'GB2'!data_12</vt:lpstr>
      <vt:lpstr>'GB3'!data_12</vt:lpstr>
      <vt:lpstr>'GB4'!data_12</vt:lpstr>
      <vt:lpstr>data_12</vt:lpstr>
      <vt:lpstr>data_2</vt:lpstr>
      <vt:lpstr>data_3</vt:lpstr>
      <vt:lpstr>data_4</vt:lpstr>
      <vt:lpstr>data_5</vt:lpstr>
      <vt:lpstr>B2.1!Datova_oblast</vt:lpstr>
      <vt:lpstr>B2.2!Datova_oblast</vt:lpstr>
      <vt:lpstr>B2.3!Datova_oblast</vt:lpstr>
      <vt:lpstr>B2.4!Datova_oblast</vt:lpstr>
      <vt:lpstr>B2.5!Datova_oblast</vt:lpstr>
      <vt:lpstr>B2.6!Datova_oblast</vt:lpstr>
      <vt:lpstr>B2.7!Datova_oblast</vt:lpstr>
      <vt:lpstr>'GB1'!Datova_oblast</vt:lpstr>
      <vt:lpstr>'GB2'!Datova_oblast</vt:lpstr>
      <vt:lpstr>'GB3'!Datova_oblast</vt:lpstr>
      <vt:lpstr>'GB4'!Datova_oblast</vt:lpstr>
      <vt:lpstr>Obsah!Názvy_tisku</vt:lpstr>
      <vt:lpstr>B2.1!Novy_rok</vt:lpstr>
      <vt:lpstr>B2.2!Novy_rok</vt:lpstr>
      <vt:lpstr>B2.3!Novy_rok</vt:lpstr>
      <vt:lpstr>B2.4!Novy_rok</vt:lpstr>
      <vt:lpstr>B2.5!Novy_rok</vt:lpstr>
      <vt:lpstr>B2.6!Novy_rok</vt:lpstr>
      <vt:lpstr>B2.7!Novy_rok</vt:lpstr>
      <vt:lpstr>'GB1'!Novy_rok</vt:lpstr>
      <vt:lpstr>'GB2'!Novy_rok</vt:lpstr>
      <vt:lpstr>'GB3'!Novy_rok</vt:lpstr>
      <vt:lpstr>'GB4'!Novy_rok</vt:lpstr>
      <vt:lpstr>B2.1!Oblast_tisku</vt:lpstr>
      <vt:lpstr>B2.2!Oblast_tisku</vt:lpstr>
      <vt:lpstr>B2.3!Oblast_tisku</vt:lpstr>
      <vt:lpstr>B2.4!Oblast_tisku</vt:lpstr>
      <vt:lpstr>B2.5!Oblast_tisku</vt:lpstr>
      <vt:lpstr>B2.6!Oblast_tisku</vt:lpstr>
      <vt:lpstr>B2.7!Oblast_tisku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2014-05-26T11:12:07Z</cp:lastPrinted>
  <dcterms:created xsi:type="dcterms:W3CDTF">2000-10-16T14:33:05Z</dcterms:created>
  <dcterms:modified xsi:type="dcterms:W3CDTF">2023-10-18T07:13:05Z</dcterms:modified>
</cp:coreProperties>
</file>