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4E8F04D4-0906-4AB8-A06F-DA403A705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List1!$A$4:$N$71</definedName>
    <definedName name="_xlnm.Print_Area" localSheetId="0">List1!$A$1:$N$79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4" i="1"/>
  <c r="F32" i="1" l="1"/>
  <c r="F34" i="1"/>
  <c r="F46" i="1"/>
  <c r="F51" i="1"/>
  <c r="F57" i="1" l="1"/>
  <c r="F33" i="1"/>
  <c r="F14" i="1" l="1"/>
  <c r="F8" i="1"/>
  <c r="F53" i="1"/>
  <c r="F15" i="1"/>
  <c r="F67" i="1"/>
  <c r="F39" i="1"/>
  <c r="F21" i="1"/>
  <c r="F24" i="1" l="1"/>
  <c r="F25" i="1"/>
  <c r="F27" i="1" l="1"/>
  <c r="E55" i="1"/>
  <c r="E56" i="1" l="1"/>
  <c r="F28" i="1"/>
  <c r="F36" i="1"/>
  <c r="E60" i="1"/>
  <c r="E58" i="1"/>
</calcChain>
</file>

<file path=xl/sharedStrings.xml><?xml version="1.0" encoding="utf-8"?>
<sst xmlns="http://schemas.openxmlformats.org/spreadsheetml/2006/main" count="660" uniqueCount="253">
  <si>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</si>
  <si>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</si>
  <si>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</si>
  <si>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</si>
  <si>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</si>
  <si>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</si>
  <si>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</si>
  <si>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</si>
  <si>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</si>
  <si>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služby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</si>
  <si>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</si>
  <si>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</si>
  <si>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</si>
  <si>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</si>
  <si>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</si>
  <si>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</si>
  <si>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</si>
  <si>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NLVZ/OŘ</t>
  </si>
  <si>
    <t>-</t>
  </si>
  <si>
    <t>Zakázky jsou rozděleny na 4 části od již probíhajících, přes nadlimitní, dále podlimitní a malého rozsahu, až po zakázky do 500 tis. Kč.</t>
  </si>
  <si>
    <t xml:space="preserve">                      Plán veřejných zakázek MŠMT pro rok 2024</t>
  </si>
  <si>
    <t>VZ 2024  probíhající</t>
  </si>
  <si>
    <t>VZ 2024  (NLVZ - seřazeno podle termínu předložení Evidenčního listu)</t>
  </si>
  <si>
    <t>VZ 2024  (PLVZ a VZMR - seřazeno podle termínu předložení Evidenčního listu)</t>
  </si>
  <si>
    <t>VZ 2024 do 500 tis. Kč, administrované samostatně jednotlivými útvary v průběhu roku</t>
  </si>
  <si>
    <t>O 50</t>
  </si>
  <si>
    <t xml:space="preserve">Zpracování projektové dokumentace pro provedení stavby metodou BIM k rekonstrukci budovy na adrese Senovážné náměstí 977/24, 110 00 Praha 1. </t>
  </si>
  <si>
    <t>19 měsíců</t>
  </si>
  <si>
    <t>07/2023</t>
  </si>
  <si>
    <t>02/2024</t>
  </si>
  <si>
    <t>SR</t>
  </si>
  <si>
    <t>S 21, O 42</t>
  </si>
  <si>
    <t>4 roky</t>
  </si>
  <si>
    <t>09/2024</t>
  </si>
  <si>
    <t>SR/ OP EU</t>
  </si>
  <si>
    <t>Pronájem licencí ArcGIS pro zaměstnance MŠMT - projekt IPs Data</t>
  </si>
  <si>
    <t>Pronájem speciálních licencí softwaru ArcGIS pro 2 zaměstnance MŠMT - projekt IPs Data.</t>
  </si>
  <si>
    <t>VZMR/OŘ</t>
  </si>
  <si>
    <t>OP EU</t>
  </si>
  <si>
    <t>O 52</t>
  </si>
  <si>
    <t>Pronájem licencí Tableau pro zaměstnance MŠMT - projekt IPs Data</t>
  </si>
  <si>
    <t>Pronájem licencí softwaru Tableau pro 2 zaměstnance MŠMT - projekt IPs Data.</t>
  </si>
  <si>
    <t>jednorázová</t>
  </si>
  <si>
    <t>05/2024</t>
  </si>
  <si>
    <t xml:space="preserve">Zpracování dat z Informačního systému o průměrném výdělku pro účely pravidelného dotazníku OECD </t>
  </si>
  <si>
    <t>11/2024</t>
  </si>
  <si>
    <t>Zajištění dat pro porovnání výdělků učitelů s výdělky ve mzdové a platové sféře pro publikaci OECD Education at a Glance.</t>
  </si>
  <si>
    <t>Aplikace pro přenos a zpracování dat z evidencí škol a správu rejstříku škol, školských zařízení a školských právnických osob</t>
  </si>
  <si>
    <t>2 roky</t>
  </si>
  <si>
    <t>06/2024</t>
  </si>
  <si>
    <t>Servisní smlouva na SW na krizové řízení KISKAN</t>
  </si>
  <si>
    <t>04/2024</t>
  </si>
  <si>
    <t>M 2, O 51</t>
  </si>
  <si>
    <t>jednorázově</t>
  </si>
  <si>
    <t>O 51</t>
  </si>
  <si>
    <t>11/2023</t>
  </si>
  <si>
    <t>01/2024</t>
  </si>
  <si>
    <t>eEdu-II</t>
  </si>
  <si>
    <t>dodávky</t>
  </si>
  <si>
    <t>Servisní smlouva na EPD</t>
  </si>
  <si>
    <t>1Q/2024</t>
  </si>
  <si>
    <t>PLVZ/OŘ</t>
  </si>
  <si>
    <t>www.msmt.cz</t>
  </si>
  <si>
    <t>2Q/2024</t>
  </si>
  <si>
    <t>SR/OP EU</t>
  </si>
  <si>
    <t>Poskytování služeb certifikační autority (Elektronické podpisy,komerční a serverové certifikáty, Twins, časová razítka, el. pečeti, ověřování podpisů a pečetí, HW-tokeny, čipové karty).</t>
  </si>
  <si>
    <t>10/2024</t>
  </si>
  <si>
    <t>Tisk strategických dokumentů MŠMT</t>
  </si>
  <si>
    <t>O 23</t>
  </si>
  <si>
    <t>Tiskové služby (tisk DZ ČR 2023-2027 a dalších materiálů).</t>
  </si>
  <si>
    <t>1 rok</t>
  </si>
  <si>
    <t>PR Strategie vzdělávací politiky ČR do roku 2030+</t>
  </si>
  <si>
    <t>Nákup materiálu (MKT předmět a potisk).</t>
  </si>
  <si>
    <t>Vzdělávání odborného týmu Středního článku podpory</t>
  </si>
  <si>
    <t>O 26</t>
  </si>
  <si>
    <t>Nákup služeb v oblasti vzdělávání v letech 2024-2029.</t>
  </si>
  <si>
    <t>07/2024</t>
  </si>
  <si>
    <t>Nákup 15 dataprojektorů.</t>
  </si>
  <si>
    <t>Nákup výpočetní techniky pro Střední čánek podpory</t>
  </si>
  <si>
    <t>Nákup notebooků včetně příslušenství v počtu 60 kusů.</t>
  </si>
  <si>
    <t>Nákup služeb v podobě tisku a reprografických prací  v letech 2024-2029.</t>
  </si>
  <si>
    <t>O 20</t>
  </si>
  <si>
    <t>Tiskové služby (tisk Kompetenčního rámce absolventa učitelství).</t>
  </si>
  <si>
    <t>Národní den velkých výzkumných infrastruktur</t>
  </si>
  <si>
    <t>Organizační zajištění 7. Národního dne velkých výzkumných infrastruktur - pronájem konferenčních prostor a techniky, catering, zajištění služeb fotografa apod.</t>
  </si>
  <si>
    <t>O 31</t>
  </si>
  <si>
    <t>Dodávka, implementace, podpora a rozvoj systému elektronické spisové služby na Ministerstvu školství, mládeže a tělovýchovy</t>
  </si>
  <si>
    <t>03/2025</t>
  </si>
  <si>
    <t>S 3, O 51</t>
  </si>
  <si>
    <t>Jazykové vzdělávání 2024-2028</t>
  </si>
  <si>
    <t>Zajištění skupinových i individuálních jazykových kurzů pro zaměstnance MŠMT.</t>
  </si>
  <si>
    <t>12/2023</t>
  </si>
  <si>
    <t>MŠMT - stěhovací služby</t>
  </si>
  <si>
    <t>03/2024</t>
  </si>
  <si>
    <t xml:space="preserve"> PLVZ/OŘ</t>
  </si>
  <si>
    <t>O 42, O 53</t>
  </si>
  <si>
    <t xml:space="preserve">Smlouva o sběru a odvozu odpadu </t>
  </si>
  <si>
    <t>O 53</t>
  </si>
  <si>
    <t>Smlouva o poskytování služeb - podlahové krytiny</t>
  </si>
  <si>
    <t>Smlouva na zajištění servisu výtahů v souladu s ustanoveními platných právních předpisů a norem v objektech MŠMT</t>
  </si>
  <si>
    <t>Komplexní obsluha a údržba technologické části plynových a elektrických kotelen a souvisejících zařízení na MŠMT</t>
  </si>
  <si>
    <t>Udržení předmětných zařízení v provozuschopném stavu za současného splnění všech náležitostí, které pro bezchybný provoz nařizují předmětné normy a další závazné předpisy, týkající se jak vlastního provozu, tak i bezpečnosti práce, protipožárních opatření, vlivu na životní prostředí apod. Držení pohotovostního režimu pro případy havárií a havarijních oprav. Zajištění oprav a havarijního servisu. Poradenství prováděné odborně způsobilou osobou.</t>
  </si>
  <si>
    <t>Servisní služby audiovizuální a prezentační techniky, konferenčního systému</t>
  </si>
  <si>
    <t>Smlouva o zajišťování mimozáručního a pozáručního servisu frankovacích strojů</t>
  </si>
  <si>
    <t>O 53, O 42</t>
  </si>
  <si>
    <t>Zajištění mimozáruční a pozáruční údržby, dodávky náhradních dílů na frankovací stroje Francotyp - Postalia Ultimail 60 vč. SW a elektronické poštovní váhy Tonava TLA 5 a Packet 50.</t>
  </si>
  <si>
    <t>Servis a opravy motorových vozidel pro MŠMT</t>
  </si>
  <si>
    <t>3 roky</t>
  </si>
  <si>
    <t xml:space="preserve">Servis vozidel MŠMT pro značky Škoda, VW. </t>
  </si>
  <si>
    <t>Smlouva o průběžném poskytování služeb - kontrola, údržba a oprava věcných prostředků požární ochrany a požárně bezpečnostních zařízení</t>
  </si>
  <si>
    <t>Údržba věcných prostředků požární ochrany (ručních hasicích přístrojů) a požárně bezpečnostních zařízení (EPS, zařízení pro zásobování požární vodou - hydrantové systémy, zařízení pro omezení šíření požáru - požární dveře, požární ucpávky).</t>
  </si>
  <si>
    <t>Smlouva o nájmu vozidla</t>
  </si>
  <si>
    <t>Pořízení výpočetní techniky</t>
  </si>
  <si>
    <t>ano</t>
  </si>
  <si>
    <t>O 42, O 51</t>
  </si>
  <si>
    <t>Pořízení 125 ks notebooků, 250 monitorů, 125 dokovacích stanic a příslušenství pro zaměstnance MŠMT a pořízení 71 ks manažerských notebooků pro zaměstnance ŘO OP JAK.</t>
  </si>
  <si>
    <t>12/2024</t>
  </si>
  <si>
    <t>O 51, O 42</t>
  </si>
  <si>
    <t>Servis a pravidelné revize stabilního hasicího zařízení</t>
  </si>
  <si>
    <t>MŠMT – Datové úložiště a zálohovací zařízení</t>
  </si>
  <si>
    <t>Programátorské práce v PHP a podpora webových portálů</t>
  </si>
  <si>
    <t>doba neurčitá</t>
  </si>
  <si>
    <t>Obnova infrastruktury MŠMT</t>
  </si>
  <si>
    <t>08/2024</t>
  </si>
  <si>
    <t>Předmětem VZ je poskytování licenční podpory (maintenance) a poskytování služeb podpory provozu programového vybavení v rozsahu 25 MD pro stávající licence SafeQ.</t>
  </si>
  <si>
    <t>Evaluace 3 regionálních  projektů IPs 2024 - 2029</t>
  </si>
  <si>
    <t>EU</t>
  </si>
  <si>
    <t>ne</t>
  </si>
  <si>
    <t>O 42</t>
  </si>
  <si>
    <t>65 měsíců</t>
  </si>
  <si>
    <t>Monitorovací výbor OP JAK</t>
  </si>
  <si>
    <t>Komplexní zajištění monitorovacího výboru OP JAK v externích prostorách na území hl. města Prahy.</t>
  </si>
  <si>
    <t>do splnění</t>
  </si>
  <si>
    <t xml:space="preserve">Tranzit pro stipendisty </t>
  </si>
  <si>
    <t>1Q 2024</t>
  </si>
  <si>
    <t>O 71</t>
  </si>
  <si>
    <t>průběžně</t>
  </si>
  <si>
    <t>Zajištění služeb souvisejících s realizací binacionálního bilingvního vzdělávacího cyklu na Gymnáziu Friedricha Schillera v Pirně v letech 2024 - 2029</t>
  </si>
  <si>
    <t>Testy - ověření znalosti anglického jazyka a obecných studijních předpokladů</t>
  </si>
  <si>
    <t xml:space="preserve">O71 </t>
  </si>
  <si>
    <t>Pořízení mobilních telefonů pro zaměstnance MŠMT</t>
  </si>
  <si>
    <t>Pasportizace Lužický seminář</t>
  </si>
  <si>
    <t>Software pro správu majetku a facility management</t>
  </si>
  <si>
    <t>5 let</t>
  </si>
  <si>
    <t>SMVS                                                         133V011000017</t>
  </si>
  <si>
    <t>stavební práce</t>
  </si>
  <si>
    <t>SMVS                                              žádost o dotaci na FVE a Dešťovku</t>
  </si>
  <si>
    <t>Revitalizace sálů - VZS,MZS, E106</t>
  </si>
  <si>
    <t>Automatické doplňování topného systému</t>
  </si>
  <si>
    <t>Obměna vozového parku 2024-25</t>
  </si>
  <si>
    <t xml:space="preserve"> Wallbox (dobíjecí stanice pro elektromobily)</t>
  </si>
  <si>
    <t>Řídící jednotky, čerpadla a nádrže.</t>
  </si>
  <si>
    <t>Dobíjecí stanice.</t>
  </si>
  <si>
    <t>Pasportizace budovy.</t>
  </si>
  <si>
    <t>Nákup novin a časopisů pro rok 2025</t>
  </si>
  <si>
    <t>01/2025</t>
  </si>
  <si>
    <t>Bílá technika</t>
  </si>
  <si>
    <t>Lednice, mikrovlnky, kávovary,…</t>
  </si>
  <si>
    <t>O 42, O 50</t>
  </si>
  <si>
    <t>Testy AJ a obecných studijních předpokladů pro vládní stipendisty při výběrovém řízení.</t>
  </si>
  <si>
    <t>Smlouva o nájmu vozidla pro potřeby ústavního činitele ČR - ministra s instalovaným zařízením VRZ.</t>
  </si>
  <si>
    <t>Zpracování PD, revitalizace sálů.</t>
  </si>
  <si>
    <t>Pořízení provozního systému.</t>
  </si>
  <si>
    <t>Zajištění přijímacího střediska.</t>
  </si>
  <si>
    <t>Pořízení SW a jeho rozvoj.</t>
  </si>
  <si>
    <t>Servis a pravidelné revize stabilního hasicího zařízení.</t>
  </si>
  <si>
    <t>Realizace.</t>
  </si>
  <si>
    <t>Smlouva o zajištění podpory provozu a maintenance monitorovacího nástroje SafeQ</t>
  </si>
  <si>
    <t>Předmětem plnění je zajištění dodávky 696 ks (6 ks pro vrcholný management, 17 ks manažerských a 673 ks referentských) mobilních telefonů pro zaměstnance MŠMT.</t>
  </si>
  <si>
    <t>O 50, O 51</t>
  </si>
  <si>
    <t>Zajištění překladatelských služeb 2024 - 2028</t>
  </si>
  <si>
    <t xml:space="preserve">Zajištění překladatelských služeb pro OP na období let 2024-2028. </t>
  </si>
  <si>
    <t>Z toho OP EU 100.000,-Kč bez DPH, úřad 125.000,-Kč bez DPH.</t>
  </si>
  <si>
    <t>Zajištění servisu a pravidelných prohlídek klimatizace, vzduchotechniky a protipožárních klapek v objektech MŠMT</t>
  </si>
  <si>
    <t>Nový web MŠMT vč. software pro jeho správu (CMS).</t>
  </si>
  <si>
    <t>Realizace - nutných investičních akcí.</t>
  </si>
  <si>
    <t>Výroční zpráva o stavu a rozvoji vzdělávání v ČR za rok 2023</t>
  </si>
  <si>
    <t>Grafická úprava a DTP Výroční zprávy o stavu a rozvoji vzdělávání v ČR za rok 2023.</t>
  </si>
  <si>
    <t>Předimplementační analýza eEdu-II</t>
  </si>
  <si>
    <t>Tisk a reprografické práce pro Střední článek podpory</t>
  </si>
  <si>
    <t>Pořízení prvků síťové infrastruktury, AP (Kompletní zasíťování celého úřadu pomocí WiFi) a Core switchů  v roce 2024
vč. komplexního zajištění příslušné implementace.</t>
  </si>
  <si>
    <t>Rekonstrukce budovy Karmelitská 378/17 – realizace 
stavebních prací (střecha, kotelna a okna) - TDI a BOZP</t>
  </si>
  <si>
    <t>Technický dozor investora a BOZP s ohledem na samostatnou realizaci nutných 
stavebních prací.</t>
  </si>
  <si>
    <t>17 měsíců</t>
  </si>
  <si>
    <t>01/2023</t>
  </si>
  <si>
    <t>Předimplementační analýza eEdu-II.</t>
  </si>
  <si>
    <t>Zajištění stěhovacích prací, ekologické likvidace nepotřebného majetku, poskytování velkokapacitních kontejnerů pro objemný odpad.</t>
  </si>
  <si>
    <t>Pořízení datového úložiště a zálohovacího zařízení se zárukou a maintenancí na 5 let.</t>
  </si>
  <si>
    <t>Evaluace regionálních Ips projektů "Datově analytická podpora pro hodnocení a řízení vzdělávání", "Střední článek podpory", "Podpora kurikulární práce škol". VZ na části (celkem tři části).</t>
  </si>
  <si>
    <t>Předpokládaná hodnota odpovídá  situaci realizace eEdu-II jako celku, tj. zahrnuje registr žáků, registr zaměstnanců i sběr dat.</t>
  </si>
  <si>
    <t>Smlouva ošetří exit v případě implementace nového systému spisové služby, ad    ř. 22.</t>
  </si>
  <si>
    <t>Realizace jazykového kurzu pro učitele gymnázia a jazykového praktika pro německé žáky gymnázia.</t>
  </si>
  <si>
    <t xml:space="preserve"> Pickup Elektromobil.                       Pořízení hybridního vozidla, či elektromobilu.</t>
  </si>
  <si>
    <t>Nákup dataprojektorů pro Střední článek podpory</t>
  </si>
  <si>
    <t>MŠMT - Rekonstrukce budovy Senovážné náměstí 977/24 – 1. až 3. etapa. 2. etapa – Zpracování projektových dokumentací DSP a DPS včetně projednání s DOSS a autorského dozoru</t>
  </si>
  <si>
    <t>Předmětem plnění je provádění pravidelných prohlídek a základního servisu všech zařízení tak, jak je předepsáno výrobcem, dále opravy a údržba klimatizačních jednotek, protipožárních klapek a další vzduchotechniky umístěné v objektech MŠMT.</t>
  </si>
  <si>
    <t>Návazná etapa eEdu-I zahrnující registry o vzdělávání a novou elektronizaci Sběru statisticko adminstrativních dat, vedení zjednodušené evidence matrik MŠ, SIMS, REDOP a ev. dalších dle konkretizovaného zadání.</t>
  </si>
  <si>
    <t>Demontáž, ekologická likvidace poškozených podlahových krytin a oprava podlah a pokládka nových podlahových krytin v prostorách MŠMT.</t>
  </si>
  <si>
    <t>Zajištění správy a rozvoje Service Desk.</t>
  </si>
  <si>
    <t>Hodnocení podpory do prostředí VŠ, z toho specificky PedF a FPU/FVU</t>
  </si>
  <si>
    <t>Zajištění vyhodnocení intervencí podpory vysokých škol,  z toho specificky  PedF, FPU/FVU (base-line).</t>
  </si>
  <si>
    <t>Revitalizace budovy č. 2 archivu, Dolní Břežany II. Etapa</t>
  </si>
  <si>
    <t>Oprava budovy č. 2 archivu, Dolní Břežany.</t>
  </si>
  <si>
    <t>Pravidelný sběr a odvoz odpadu z míst shromažďování odpadu ze sběrných nádob (zapůjčí dodavatel MŠMT k užívání) od objektů MŠMT v Karmelitské 7, 8 a U Lužického semináře 13/90.</t>
  </si>
  <si>
    <t>Pravidelný nákup novin, časopisů a dalších periodik pro rok 2025.</t>
  </si>
  <si>
    <t>Poskytování podpory a legislativních aktualizací.</t>
  </si>
  <si>
    <t>Rekonstrukce budovy Karmelitská 17  1. Etapa, II. Fáze</t>
  </si>
  <si>
    <t>Pravidelné odborné prohlídky, zkoušky a údržba výtahů v pracovní dny 0-24 hod. Nepravidelné servisní prohlídky a opravy v mimopracovní dny a o svátcích 0-24 hod. 
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</si>
  <si>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Revitalizace sálů - VZS,MZS,E106</t>
  </si>
  <si>
    <t>Zajištění servisních služeb - pravidelné údržby audiovizuální a prezentační techniky, konferenčního systému, vč. řídícího systému a SW Rich media v sálech a učebnách.</t>
  </si>
  <si>
    <t>Servisní podpora na 48 měsíců a práce na rozvoji SW KISKAN. Předmětem plnění smlouvy je poskytovat opakovaně
základní roční podporu k IS KISKAN a dále služby zajišťující rozvoj IS KISKAN.</t>
  </si>
  <si>
    <t>Programátorské a servisní práce spočívající v úpravách stávajícího systému pro přenos a zpracování dat z evidencí škol a rejstříku škol, školských zařízení a školských právnických osob, včetně změn dle platné legislativy, v souladu s konkrétními zadáními objednatele a technická podpora a servisní zabezpečení pro obě aplikace v období sběru dat.</t>
  </si>
  <si>
    <t xml:space="preserve">Zajištění služeb certifikační autority
</t>
  </si>
  <si>
    <t>NOVÉ</t>
  </si>
  <si>
    <t>S 21</t>
  </si>
  <si>
    <t xml:space="preserve">On line vzdělávání zaměstnanců MŠMT </t>
  </si>
  <si>
    <t>Manažerská komunita MŠMT</t>
  </si>
  <si>
    <t>Platforma manažerů pro seberozvoj, spolupráci a proměnu MŠMT do reality 21. století</t>
  </si>
  <si>
    <t xml:space="preserve">Realizace on - line kurzů pro kmenové zaměstnance MŠMT. Kurzy budou zaměřeny na osvojení a zvýšení dovedností v oblastech: digitální dovednosti, leadrship, komunikace, prezentace, osobní rozvoj, produktivita a projekty. Kurzy budou probíhat on line a jejich dostupnost nebude nijak omezena v průběhu dne. Kurzy bude možné shlédnout v audio a video verzi. </t>
  </si>
  <si>
    <t>10/2025</t>
  </si>
  <si>
    <t>Mutual Learning Exercise on Research Careers</t>
  </si>
  <si>
    <t>Organizační zajištění akce
pronájem 
konferenčních prostor a techniky, 
catering, apod.</t>
  </si>
  <si>
    <r>
      <t xml:space="preserve">O 53, </t>
    </r>
    <r>
      <rPr>
        <strike/>
        <sz val="10"/>
        <color theme="1"/>
        <rFont val="Aptos"/>
        <family val="2"/>
      </rPr>
      <t>O 42</t>
    </r>
  </si>
  <si>
    <r>
      <t>SR/</t>
    </r>
    <r>
      <rPr>
        <strike/>
        <sz val="10"/>
        <color rgb="FF000000"/>
        <rFont val="Aptos"/>
        <family val="2"/>
      </rPr>
      <t>OP EU</t>
    </r>
  </si>
  <si>
    <t>Předmětem veřejné zakázky je zajištění komplexní podpory a konsolidace vybraných informačních systémů a programování v PHP. Jedná se o VZ na dvě části:
1. část: Portál OP JAK a programátorské práce v PHP
2. část: Portál opvvv.msmt.cz a portály databaze.op-vk.cz a databaze.opvvv,msmt.cz.</t>
  </si>
  <si>
    <t>4Q 2024</t>
  </si>
  <si>
    <t>1-2Q 2025</t>
  </si>
  <si>
    <t>Pořízení vozidel pro OP</t>
  </si>
  <si>
    <t>Pořízení 2 ks hybridních vozidel pro potřeby OP JAK.</t>
  </si>
  <si>
    <t>02/2025</t>
  </si>
  <si>
    <t>SMVS
Bude pořízeno z DNS MV     Pokud budou k dispozici investiuční prostředky.</t>
  </si>
  <si>
    <t>3Q 2024</t>
  </si>
  <si>
    <r>
      <rPr>
        <sz val="10"/>
        <color theme="1"/>
        <rFont val="Aptos"/>
        <family val="2"/>
      </rPr>
      <t xml:space="preserve">Podpora a rozvoj systému Combodo iTOP </t>
    </r>
    <r>
      <rPr>
        <strike/>
        <sz val="10"/>
        <color theme="1"/>
        <rFont val="Aptos"/>
        <family val="2"/>
      </rPr>
      <t>Service desk</t>
    </r>
  </si>
  <si>
    <t>Z toho OP EU 1 500 000 Kč bez DPH, úřad 1 000 000 Kč bez DPH.</t>
  </si>
  <si>
    <t>Z toho OP EU 3 762 000 Kč bez DPH, úřad 3 960 000 Kč bez DPH.</t>
  </si>
  <si>
    <t>Z toho OP EU 2 877 000 Kč bez DPH, úřad (vč. IPs) 2 175 000 Kč bez DPH.</t>
  </si>
  <si>
    <t>Z toho OP EU 300 000 Kč bez DPH, úřad 2 315 340 Kč bez DPH.</t>
  </si>
  <si>
    <t>SMVS                                                Z toho OP EU 22 200 000 Kč bez DPH.</t>
  </si>
  <si>
    <t>SMVS                                                Z toho OP EU 4 600 008 Kč bez DPH.</t>
  </si>
  <si>
    <t>Z toho OP EU 2 933 844,30 Kč bez DPH, úřad 3 300 000 Kč bez DPH.</t>
  </si>
  <si>
    <t>Z toho OP EU 480 980 Kč bez DPH.</t>
  </si>
  <si>
    <t>Z toho OP EU 182 320 Kč bez DPH.</t>
  </si>
  <si>
    <t>Z toho OP EU 131 000 Kč bez DPH jako samostatná druhá část VZ.</t>
  </si>
  <si>
    <t>SMVS                                                Z toho OP EU 12 795 000 Kč bez DPH.</t>
  </si>
  <si>
    <t>aktualizace k 15.7.2024</t>
  </si>
  <si>
    <t>Licence pro skenování do OCR</t>
  </si>
  <si>
    <t>Pořizení 80ks licencí na skenování do OCR na MF tiskárnách, podpora na 4 roky</t>
  </si>
  <si>
    <t>05/2025</t>
  </si>
  <si>
    <t>04/2025</t>
  </si>
  <si>
    <t>Nákup certifikovaného skeneru včetně software</t>
  </si>
  <si>
    <t>Nákup HW a SW  pro autorizovanou konverzi dokumentů.</t>
  </si>
  <si>
    <t>OEM materiál k síťové infrastruktuře</t>
  </si>
  <si>
    <t>Tranceivery a patchcordy pro propojení techniky.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</si>
</sst>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u/>
      <sz val="10"/>
      <color theme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  <font>
      <strike/>
      <sz val="10"/>
      <color theme="1"/>
      <name val="Aptos"/>
      <family val="2"/>
    </font>
    <font>
      <strike/>
      <sz val="10"/>
      <name val="Aptos"/>
      <family val="2"/>
    </font>
    <font>
      <strike/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8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8" fontId="12" fillId="4" borderId="4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12" fillId="3" borderId="4" xfId="0" applyNumberFormat="1" applyFont="1" applyFill="1" applyBorder="1" applyAlignment="1">
      <alignment horizontal="center" vertical="center" wrapText="1"/>
    </xf>
    <xf numFmtId="0" fontId="13" fillId="0" borderId="4" xfId="9" applyFont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8" fontId="12" fillId="3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8" fontId="12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14" fillId="0" borderId="0" xfId="0" applyFont="1"/>
    <xf numFmtId="8" fontId="12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8" borderId="1" xfId="0" applyFill="1" applyBorder="1"/>
    <xf numFmtId="49" fontId="8" fillId="8" borderId="5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49" fontId="8" fillId="8" borderId="4" xfId="0" applyNumberFormat="1" applyFont="1" applyFill="1" applyBorder="1" applyAlignment="1">
      <alignment horizontal="center" vertical="center"/>
    </xf>
    <xf numFmtId="49" fontId="9" fillId="8" borderId="4" xfId="0" applyNumberFormat="1" applyFont="1" applyFill="1" applyBorder="1" applyAlignment="1">
      <alignment horizontal="center" vertical="center" wrapText="1"/>
    </xf>
    <xf numFmtId="165" fontId="12" fillId="8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8" fontId="8" fillId="8" borderId="1" xfId="0" applyNumberFormat="1" applyFont="1" applyFill="1" applyBorder="1" applyAlignment="1">
      <alignment horizontal="center" vertical="center" wrapText="1"/>
    </xf>
    <xf numFmtId="8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8" fontId="12" fillId="9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8" fontId="17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</cellXfs>
  <cellStyles count="10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Hypertextový odkaz" xfId="9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sm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2"/>
  <sheetViews>
    <sheetView tabSelected="1" showWhiteSpace="0" topLeftCell="A18" zoomScaleNormal="100" zoomScaleSheetLayoutView="80" workbookViewId="0">
      <selection activeCell="K25" sqref="K25"/>
    </sheetView>
  </sheetViews>
  <sheetFormatPr defaultRowHeight="15" x14ac:dyDescent="0.25"/>
  <cols>
    <col min="1" max="1" width="8.85546875" customWidth="1"/>
    <col min="2" max="2" width="9.5703125" customWidth="1"/>
    <col min="3" max="3" width="28.8554687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6.42578125" customWidth="1"/>
    <col min="15" max="15" width="42" customWidth="1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" x14ac:dyDescent="0.35">
      <c r="A2" s="100" t="s">
        <v>20</v>
      </c>
      <c r="B2" s="100"/>
      <c r="C2" s="100"/>
      <c r="D2" s="100"/>
      <c r="E2" s="100"/>
      <c r="F2" s="100"/>
      <c r="G2" s="100"/>
      <c r="H2" s="100"/>
      <c r="I2" s="6"/>
      <c r="J2" s="6"/>
      <c r="K2" s="6"/>
      <c r="L2" s="6"/>
      <c r="M2" s="6"/>
      <c r="N2" s="6"/>
    </row>
    <row r="3" spans="1:14" ht="21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55.5" customHeight="1" x14ac:dyDescent="0.25">
      <c r="A4" s="15" t="s">
        <v>0</v>
      </c>
      <c r="B4" s="15" t="s">
        <v>6</v>
      </c>
      <c r="C4" s="16" t="s">
        <v>3</v>
      </c>
      <c r="D4" s="16" t="s">
        <v>4</v>
      </c>
      <c r="E4" s="15" t="s">
        <v>12</v>
      </c>
      <c r="F4" s="15" t="s">
        <v>15</v>
      </c>
      <c r="G4" s="15" t="s">
        <v>1</v>
      </c>
      <c r="H4" s="15" t="s">
        <v>13</v>
      </c>
      <c r="I4" s="15" t="s">
        <v>2</v>
      </c>
      <c r="J4" s="15" t="s">
        <v>14</v>
      </c>
      <c r="K4" s="15" t="s">
        <v>8</v>
      </c>
      <c r="L4" s="15" t="s">
        <v>5</v>
      </c>
      <c r="M4" s="17" t="s">
        <v>16</v>
      </c>
      <c r="N4" s="15" t="s">
        <v>7</v>
      </c>
    </row>
    <row r="5" spans="1:14" ht="19.5" customHeight="1" x14ac:dyDescent="0.25">
      <c r="A5" s="101" t="s">
        <v>21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83.25" customHeight="1" x14ac:dyDescent="0.25">
      <c r="A6" s="7">
        <v>1</v>
      </c>
      <c r="B6" s="7" t="s">
        <v>25</v>
      </c>
      <c r="C6" s="8" t="s">
        <v>194</v>
      </c>
      <c r="D6" s="8" t="s">
        <v>26</v>
      </c>
      <c r="E6" s="9">
        <v>13801653</v>
      </c>
      <c r="F6" s="9">
        <v>16700000</v>
      </c>
      <c r="G6" s="10" t="s">
        <v>9</v>
      </c>
      <c r="H6" s="11" t="s">
        <v>17</v>
      </c>
      <c r="I6" s="10" t="s">
        <v>27</v>
      </c>
      <c r="J6" s="12" t="s">
        <v>28</v>
      </c>
      <c r="K6" s="13" t="s">
        <v>93</v>
      </c>
      <c r="L6" s="12" t="s">
        <v>30</v>
      </c>
      <c r="M6" s="14"/>
      <c r="N6" s="12" t="s">
        <v>16</v>
      </c>
    </row>
    <row r="7" spans="1:14" ht="176.25" customHeight="1" x14ac:dyDescent="0.25">
      <c r="A7" s="71">
        <v>2</v>
      </c>
      <c r="B7" s="18" t="s">
        <v>97</v>
      </c>
      <c r="C7" s="7" t="s">
        <v>100</v>
      </c>
      <c r="D7" s="19" t="s">
        <v>101</v>
      </c>
      <c r="E7" s="20">
        <v>1990000</v>
      </c>
      <c r="F7" s="20">
        <v>2407900</v>
      </c>
      <c r="G7" s="21" t="s">
        <v>9</v>
      </c>
      <c r="H7" s="8" t="s">
        <v>37</v>
      </c>
      <c r="I7" s="21" t="s">
        <v>32</v>
      </c>
      <c r="J7" s="75" t="s">
        <v>66</v>
      </c>
      <c r="K7" s="75" t="s">
        <v>87</v>
      </c>
      <c r="L7" s="23" t="s">
        <v>30</v>
      </c>
      <c r="M7" s="24"/>
      <c r="N7" s="7"/>
    </row>
    <row r="8" spans="1:14" ht="31.5" customHeight="1" x14ac:dyDescent="0.25">
      <c r="A8" s="71">
        <v>3</v>
      </c>
      <c r="B8" s="7" t="s">
        <v>54</v>
      </c>
      <c r="C8" s="18" t="s">
        <v>178</v>
      </c>
      <c r="D8" s="18" t="s">
        <v>185</v>
      </c>
      <c r="E8" s="90">
        <v>3375000</v>
      </c>
      <c r="F8" s="74">
        <f>E8*1.21</f>
        <v>4083750</v>
      </c>
      <c r="G8" s="27" t="s">
        <v>9</v>
      </c>
      <c r="H8" s="28" t="s">
        <v>37</v>
      </c>
      <c r="I8" s="10" t="s">
        <v>53</v>
      </c>
      <c r="J8" s="11" t="s">
        <v>55</v>
      </c>
      <c r="K8" s="29" t="s">
        <v>43</v>
      </c>
      <c r="L8" s="14" t="s">
        <v>30</v>
      </c>
      <c r="M8" s="21"/>
      <c r="N8" s="30"/>
    </row>
    <row r="9" spans="1:14" ht="66" customHeight="1" x14ac:dyDescent="0.25">
      <c r="A9" s="7">
        <v>4</v>
      </c>
      <c r="B9" s="18" t="s">
        <v>95</v>
      </c>
      <c r="C9" s="31" t="s">
        <v>92</v>
      </c>
      <c r="D9" s="7" t="s">
        <v>186</v>
      </c>
      <c r="E9" s="20">
        <v>2500000</v>
      </c>
      <c r="F9" s="20">
        <v>3025000</v>
      </c>
      <c r="G9" s="21" t="s">
        <v>9</v>
      </c>
      <c r="H9" s="21" t="s">
        <v>94</v>
      </c>
      <c r="I9" s="21" t="s">
        <v>32</v>
      </c>
      <c r="J9" s="22" t="s">
        <v>91</v>
      </c>
      <c r="K9" s="22" t="s">
        <v>51</v>
      </c>
      <c r="L9" s="14" t="s">
        <v>64</v>
      </c>
      <c r="M9" s="32"/>
      <c r="N9" s="7" t="s">
        <v>233</v>
      </c>
    </row>
    <row r="10" spans="1:14" ht="110.25" customHeight="1" x14ac:dyDescent="0.25">
      <c r="A10" s="7">
        <v>5</v>
      </c>
      <c r="B10" s="18" t="s">
        <v>97</v>
      </c>
      <c r="C10" s="31" t="s">
        <v>173</v>
      </c>
      <c r="D10" s="7" t="s">
        <v>195</v>
      </c>
      <c r="E10" s="20">
        <v>1900000</v>
      </c>
      <c r="F10" s="20">
        <v>2299000</v>
      </c>
      <c r="G10" s="10" t="s">
        <v>9</v>
      </c>
      <c r="H10" s="11" t="s">
        <v>37</v>
      </c>
      <c r="I10" s="10" t="s">
        <v>32</v>
      </c>
      <c r="J10" s="22" t="s">
        <v>91</v>
      </c>
      <c r="K10" s="22" t="s">
        <v>93</v>
      </c>
      <c r="L10" s="14" t="s">
        <v>30</v>
      </c>
      <c r="M10" s="32"/>
      <c r="N10" s="7"/>
    </row>
    <row r="11" spans="1:14" ht="33.75" customHeight="1" x14ac:dyDescent="0.25">
      <c r="A11" s="7">
        <v>6</v>
      </c>
      <c r="B11" s="7" t="s">
        <v>25</v>
      </c>
      <c r="C11" s="21" t="s">
        <v>141</v>
      </c>
      <c r="D11" s="21" t="s">
        <v>153</v>
      </c>
      <c r="E11" s="33">
        <v>500000</v>
      </c>
      <c r="F11" s="33">
        <v>605000</v>
      </c>
      <c r="G11" s="21" t="s">
        <v>9</v>
      </c>
      <c r="H11" s="21" t="s">
        <v>37</v>
      </c>
      <c r="I11" s="21" t="s">
        <v>70</v>
      </c>
      <c r="J11" s="11" t="s">
        <v>91</v>
      </c>
      <c r="K11" s="22" t="s">
        <v>93</v>
      </c>
      <c r="L11" s="34" t="s">
        <v>30</v>
      </c>
      <c r="M11" s="35"/>
      <c r="N11" s="7" t="s">
        <v>16</v>
      </c>
    </row>
    <row r="12" spans="1:14" ht="33.75" customHeight="1" x14ac:dyDescent="0.25">
      <c r="A12" s="7">
        <v>7</v>
      </c>
      <c r="B12" s="18" t="s">
        <v>25</v>
      </c>
      <c r="C12" s="31" t="s">
        <v>206</v>
      </c>
      <c r="D12" s="7" t="s">
        <v>175</v>
      </c>
      <c r="E12" s="20">
        <v>18181818</v>
      </c>
      <c r="F12" s="20">
        <v>20363636.16</v>
      </c>
      <c r="G12" s="21" t="s">
        <v>145</v>
      </c>
      <c r="H12" s="21" t="s">
        <v>94</v>
      </c>
      <c r="I12" s="21" t="s">
        <v>48</v>
      </c>
      <c r="J12" s="22" t="s">
        <v>56</v>
      </c>
      <c r="K12" s="22" t="s">
        <v>49</v>
      </c>
      <c r="L12" s="14" t="s">
        <v>30</v>
      </c>
      <c r="M12" s="35"/>
      <c r="N12" s="7" t="s">
        <v>16</v>
      </c>
    </row>
    <row r="13" spans="1:14" ht="40.5" customHeight="1" x14ac:dyDescent="0.25">
      <c r="A13" s="7">
        <v>8</v>
      </c>
      <c r="B13" s="7" t="s">
        <v>31</v>
      </c>
      <c r="C13" s="36" t="s">
        <v>89</v>
      </c>
      <c r="D13" s="25" t="s">
        <v>90</v>
      </c>
      <c r="E13" s="25">
        <v>7722000</v>
      </c>
      <c r="F13" s="25">
        <v>7722000</v>
      </c>
      <c r="G13" s="37" t="s">
        <v>9</v>
      </c>
      <c r="H13" s="28" t="s">
        <v>17</v>
      </c>
      <c r="I13" s="28" t="s">
        <v>32</v>
      </c>
      <c r="J13" s="11" t="s">
        <v>56</v>
      </c>
      <c r="K13" s="38" t="s">
        <v>33</v>
      </c>
      <c r="L13" s="39" t="s">
        <v>34</v>
      </c>
      <c r="M13" s="24"/>
      <c r="N13" s="7" t="s">
        <v>234</v>
      </c>
    </row>
    <row r="14" spans="1:14" ht="68.25" customHeight="1" x14ac:dyDescent="0.25">
      <c r="A14" s="7">
        <v>9</v>
      </c>
      <c r="B14" s="10" t="s">
        <v>114</v>
      </c>
      <c r="C14" s="8" t="s">
        <v>140</v>
      </c>
      <c r="D14" s="8" t="s">
        <v>168</v>
      </c>
      <c r="E14" s="9">
        <v>5052000</v>
      </c>
      <c r="F14" s="9">
        <f t="shared" ref="F14" si="0">E14*1.21</f>
        <v>6112920</v>
      </c>
      <c r="G14" s="10" t="s">
        <v>58</v>
      </c>
      <c r="H14" s="11" t="s">
        <v>17</v>
      </c>
      <c r="I14" s="10" t="s">
        <v>132</v>
      </c>
      <c r="J14" s="12" t="s">
        <v>56</v>
      </c>
      <c r="K14" s="13" t="s">
        <v>49</v>
      </c>
      <c r="L14" s="12" t="s">
        <v>64</v>
      </c>
      <c r="M14" s="8"/>
      <c r="N14" s="7" t="s">
        <v>235</v>
      </c>
    </row>
    <row r="15" spans="1:14" ht="39.75" customHeight="1" x14ac:dyDescent="0.25">
      <c r="A15" s="71">
        <v>10</v>
      </c>
      <c r="B15" s="10" t="s">
        <v>158</v>
      </c>
      <c r="C15" s="8" t="s">
        <v>170</v>
      </c>
      <c r="D15" s="8" t="s">
        <v>171</v>
      </c>
      <c r="E15" s="83">
        <v>2615340</v>
      </c>
      <c r="F15" s="83">
        <f t="shared" ref="F15" si="1">E15*1.21</f>
        <v>3164561.4</v>
      </c>
      <c r="G15" s="10" t="s">
        <v>9</v>
      </c>
      <c r="H15" s="11" t="s">
        <v>37</v>
      </c>
      <c r="I15" s="10" t="s">
        <v>32</v>
      </c>
      <c r="J15" s="12" t="s">
        <v>56</v>
      </c>
      <c r="K15" s="88" t="s">
        <v>76</v>
      </c>
      <c r="L15" s="12" t="s">
        <v>64</v>
      </c>
      <c r="M15" s="8" t="s">
        <v>127</v>
      </c>
      <c r="N15" s="71" t="s">
        <v>236</v>
      </c>
    </row>
    <row r="16" spans="1:14" ht="57.75" customHeight="1" x14ac:dyDescent="0.25">
      <c r="A16" s="7">
        <v>11</v>
      </c>
      <c r="B16" s="7" t="s">
        <v>25</v>
      </c>
      <c r="C16" s="30" t="s">
        <v>181</v>
      </c>
      <c r="D16" s="66" t="s">
        <v>182</v>
      </c>
      <c r="E16" s="66">
        <v>1157029.79</v>
      </c>
      <c r="F16" s="66">
        <v>1400006.05</v>
      </c>
      <c r="G16" s="10" t="s">
        <v>9</v>
      </c>
      <c r="H16" s="13" t="s">
        <v>37</v>
      </c>
      <c r="I16" s="40" t="s">
        <v>183</v>
      </c>
      <c r="J16" s="12" t="s">
        <v>56</v>
      </c>
      <c r="K16" s="67" t="s">
        <v>51</v>
      </c>
      <c r="L16" s="35" t="s">
        <v>30</v>
      </c>
      <c r="M16" s="24"/>
      <c r="N16" s="7" t="s">
        <v>16</v>
      </c>
    </row>
    <row r="17" spans="1:46" ht="32.25" customHeight="1" x14ac:dyDescent="0.25">
      <c r="A17" s="7">
        <v>12</v>
      </c>
      <c r="B17" s="7" t="s">
        <v>25</v>
      </c>
      <c r="C17" s="7" t="s">
        <v>147</v>
      </c>
      <c r="D17" s="7" t="s">
        <v>161</v>
      </c>
      <c r="E17" s="20">
        <v>500000</v>
      </c>
      <c r="F17" s="20">
        <v>605000</v>
      </c>
      <c r="G17" s="20" t="s">
        <v>9</v>
      </c>
      <c r="H17" s="30" t="s">
        <v>37</v>
      </c>
      <c r="I17" s="30" t="s">
        <v>53</v>
      </c>
      <c r="J17" s="22" t="s">
        <v>56</v>
      </c>
      <c r="K17" s="22" t="s">
        <v>29</v>
      </c>
      <c r="L17" s="23" t="s">
        <v>30</v>
      </c>
      <c r="M17" s="35"/>
      <c r="N17" s="7" t="s">
        <v>16</v>
      </c>
    </row>
    <row r="18" spans="1:46" ht="40.5" customHeight="1" x14ac:dyDescent="0.25">
      <c r="A18" s="7">
        <v>13</v>
      </c>
      <c r="B18" s="7" t="s">
        <v>97</v>
      </c>
      <c r="C18" s="7" t="s">
        <v>111</v>
      </c>
      <c r="D18" s="7" t="s">
        <v>160</v>
      </c>
      <c r="E18" s="20">
        <v>140496</v>
      </c>
      <c r="F18" s="20">
        <v>170000</v>
      </c>
      <c r="G18" s="20" t="s">
        <v>9</v>
      </c>
      <c r="H18" s="30" t="s">
        <v>37</v>
      </c>
      <c r="I18" s="21" t="s">
        <v>70</v>
      </c>
      <c r="J18" s="22" t="s">
        <v>56</v>
      </c>
      <c r="K18" s="22" t="s">
        <v>29</v>
      </c>
      <c r="L18" s="23" t="s">
        <v>30</v>
      </c>
      <c r="M18" s="23" t="s">
        <v>30</v>
      </c>
      <c r="N18" s="7"/>
    </row>
    <row r="19" spans="1:46" ht="19.5" customHeight="1" x14ac:dyDescent="0.25">
      <c r="A19" s="102" t="s">
        <v>22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46" ht="40.5" customHeight="1" x14ac:dyDescent="0.25">
      <c r="A20" s="71">
        <v>14</v>
      </c>
      <c r="B20" s="71" t="s">
        <v>117</v>
      </c>
      <c r="C20" s="7" t="s">
        <v>119</v>
      </c>
      <c r="D20" s="30" t="s">
        <v>187</v>
      </c>
      <c r="E20" s="74">
        <v>32315000</v>
      </c>
      <c r="F20" s="74">
        <v>39101150</v>
      </c>
      <c r="G20" s="30" t="s">
        <v>9</v>
      </c>
      <c r="H20" s="30" t="s">
        <v>17</v>
      </c>
      <c r="I20" s="30" t="s">
        <v>143</v>
      </c>
      <c r="J20" s="88" t="s">
        <v>123</v>
      </c>
      <c r="K20" s="88" t="s">
        <v>248</v>
      </c>
      <c r="L20" s="96" t="s">
        <v>64</v>
      </c>
      <c r="M20" s="35"/>
      <c r="N20" s="81" t="s">
        <v>243</v>
      </c>
    </row>
    <row r="21" spans="1:46" ht="78.75" customHeight="1" x14ac:dyDescent="0.25">
      <c r="A21" s="71">
        <v>15</v>
      </c>
      <c r="B21" s="7" t="s">
        <v>128</v>
      </c>
      <c r="C21" s="7" t="s">
        <v>125</v>
      </c>
      <c r="D21" s="25" t="s">
        <v>188</v>
      </c>
      <c r="E21" s="83">
        <v>12649000</v>
      </c>
      <c r="F21" s="74">
        <f t="shared" ref="F21" si="2">E21*1.21</f>
        <v>15305290</v>
      </c>
      <c r="G21" s="41" t="s">
        <v>9</v>
      </c>
      <c r="H21" s="30" t="s">
        <v>17</v>
      </c>
      <c r="I21" s="10" t="s">
        <v>129</v>
      </c>
      <c r="J21" s="87" t="s">
        <v>51</v>
      </c>
      <c r="K21" s="13" t="s">
        <v>123</v>
      </c>
      <c r="L21" s="42" t="s">
        <v>126</v>
      </c>
      <c r="M21" s="35" t="s">
        <v>127</v>
      </c>
      <c r="N21" s="30"/>
    </row>
    <row r="22" spans="1:46" ht="51" customHeight="1" x14ac:dyDescent="0.25">
      <c r="A22" s="7">
        <v>16</v>
      </c>
      <c r="B22" s="7" t="s">
        <v>54</v>
      </c>
      <c r="C22" s="18" t="s">
        <v>59</v>
      </c>
      <c r="D22" s="43" t="s">
        <v>205</v>
      </c>
      <c r="E22" s="43">
        <v>3600000</v>
      </c>
      <c r="F22" s="33">
        <v>4356000</v>
      </c>
      <c r="G22" s="41" t="s">
        <v>9</v>
      </c>
      <c r="H22" s="11" t="s">
        <v>17</v>
      </c>
      <c r="I22" s="11" t="s">
        <v>32</v>
      </c>
      <c r="J22" s="11" t="s">
        <v>56</v>
      </c>
      <c r="K22" s="38" t="s">
        <v>60</v>
      </c>
      <c r="L22" s="14" t="s">
        <v>30</v>
      </c>
      <c r="M22" s="24"/>
      <c r="N22" s="7" t="s">
        <v>190</v>
      </c>
    </row>
    <row r="23" spans="1:46" ht="31.5" customHeight="1" x14ac:dyDescent="0.25">
      <c r="A23" s="7">
        <v>17</v>
      </c>
      <c r="B23" s="7" t="s">
        <v>54</v>
      </c>
      <c r="C23" s="44" t="s">
        <v>62</v>
      </c>
      <c r="D23" s="45" t="s">
        <v>174</v>
      </c>
      <c r="E23" s="9">
        <v>4000000</v>
      </c>
      <c r="F23" s="33">
        <v>4840000</v>
      </c>
      <c r="G23" s="41" t="s">
        <v>58</v>
      </c>
      <c r="H23" s="30" t="s">
        <v>17</v>
      </c>
      <c r="I23" s="10" t="s">
        <v>32</v>
      </c>
      <c r="J23" s="12" t="s">
        <v>60</v>
      </c>
      <c r="K23" s="13" t="s">
        <v>63</v>
      </c>
      <c r="L23" s="42" t="s">
        <v>30</v>
      </c>
      <c r="M23" s="35"/>
      <c r="N23" s="30"/>
    </row>
    <row r="24" spans="1:46" ht="85.5" customHeight="1" x14ac:dyDescent="0.25">
      <c r="A24" s="81">
        <v>18</v>
      </c>
      <c r="B24" s="7" t="s">
        <v>117</v>
      </c>
      <c r="C24" s="30" t="s">
        <v>122</v>
      </c>
      <c r="D24" s="25" t="s">
        <v>180</v>
      </c>
      <c r="E24" s="84">
        <v>70500000</v>
      </c>
      <c r="F24" s="74">
        <f>E24*1.21</f>
        <v>85305000</v>
      </c>
      <c r="G24" s="41" t="s">
        <v>9</v>
      </c>
      <c r="H24" s="30" t="s">
        <v>17</v>
      </c>
      <c r="I24" s="10" t="s">
        <v>143</v>
      </c>
      <c r="J24" s="87" t="s">
        <v>123</v>
      </c>
      <c r="K24" s="88" t="s">
        <v>247</v>
      </c>
      <c r="L24" s="42" t="s">
        <v>64</v>
      </c>
      <c r="M24" s="35" t="s">
        <v>113</v>
      </c>
      <c r="N24" s="81" t="s">
        <v>237</v>
      </c>
    </row>
    <row r="25" spans="1:46" ht="138" customHeight="1" x14ac:dyDescent="0.25">
      <c r="A25" s="81">
        <v>19</v>
      </c>
      <c r="B25" s="7" t="s">
        <v>117</v>
      </c>
      <c r="C25" s="7" t="s">
        <v>120</v>
      </c>
      <c r="D25" s="90" t="s">
        <v>224</v>
      </c>
      <c r="E25" s="84">
        <v>6043143</v>
      </c>
      <c r="F25" s="74">
        <f t="shared" ref="F25" si="3">E25*1.21</f>
        <v>7312203.0299999993</v>
      </c>
      <c r="G25" s="41" t="s">
        <v>9</v>
      </c>
      <c r="H25" s="30" t="s">
        <v>17</v>
      </c>
      <c r="I25" s="10" t="s">
        <v>121</v>
      </c>
      <c r="J25" s="87" t="s">
        <v>49</v>
      </c>
      <c r="K25" s="13" t="s">
        <v>116</v>
      </c>
      <c r="L25" s="42" t="s">
        <v>64</v>
      </c>
      <c r="M25" s="35" t="s">
        <v>113</v>
      </c>
      <c r="N25" s="81" t="s">
        <v>238</v>
      </c>
    </row>
    <row r="26" spans="1:46" s="4" customFormat="1" ht="34.5" customHeight="1" x14ac:dyDescent="0.25">
      <c r="A26" s="71">
        <v>20</v>
      </c>
      <c r="B26" s="7" t="s">
        <v>74</v>
      </c>
      <c r="C26" s="7" t="s">
        <v>73</v>
      </c>
      <c r="D26" s="30" t="s">
        <v>75</v>
      </c>
      <c r="E26" s="26">
        <v>5500500</v>
      </c>
      <c r="F26" s="26">
        <v>6655000</v>
      </c>
      <c r="G26" s="30" t="s">
        <v>9</v>
      </c>
      <c r="H26" s="30" t="s">
        <v>17</v>
      </c>
      <c r="I26" s="30" t="s">
        <v>143</v>
      </c>
      <c r="J26" s="70" t="s">
        <v>123</v>
      </c>
      <c r="K26" s="70" t="s">
        <v>155</v>
      </c>
      <c r="L26" s="30" t="s">
        <v>38</v>
      </c>
      <c r="M26" s="35"/>
      <c r="N26" s="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ht="70.5" customHeight="1" x14ac:dyDescent="0.25">
      <c r="A27" s="71">
        <v>21</v>
      </c>
      <c r="B27" s="10" t="s">
        <v>114</v>
      </c>
      <c r="C27" s="10" t="s">
        <v>112</v>
      </c>
      <c r="D27" s="21" t="s">
        <v>115</v>
      </c>
      <c r="E27" s="33">
        <v>6233884.2999999998</v>
      </c>
      <c r="F27" s="33">
        <f>E27*1.21</f>
        <v>7543000.0029999996</v>
      </c>
      <c r="G27" s="34" t="s">
        <v>58</v>
      </c>
      <c r="H27" s="30" t="s">
        <v>17</v>
      </c>
      <c r="I27" s="10" t="s">
        <v>53</v>
      </c>
      <c r="J27" s="87" t="s">
        <v>33</v>
      </c>
      <c r="K27" s="88" t="s">
        <v>116</v>
      </c>
      <c r="L27" s="42" t="s">
        <v>34</v>
      </c>
      <c r="M27" s="35" t="s">
        <v>113</v>
      </c>
      <c r="N27" s="30" t="s">
        <v>239</v>
      </c>
    </row>
    <row r="28" spans="1:46" ht="87.75" customHeight="1" x14ac:dyDescent="0.25">
      <c r="A28" s="7">
        <v>22</v>
      </c>
      <c r="B28" s="7" t="s">
        <v>54</v>
      </c>
      <c r="C28" s="7" t="s">
        <v>57</v>
      </c>
      <c r="D28" s="30" t="s">
        <v>196</v>
      </c>
      <c r="E28" s="26">
        <v>130000000</v>
      </c>
      <c r="F28" s="26">
        <f>E28*1.21</f>
        <v>157300000</v>
      </c>
      <c r="G28" s="30" t="s">
        <v>58</v>
      </c>
      <c r="H28" s="30" t="s">
        <v>17</v>
      </c>
      <c r="I28" s="30" t="s">
        <v>32</v>
      </c>
      <c r="J28" s="47" t="s">
        <v>49</v>
      </c>
      <c r="K28" s="47" t="s">
        <v>45</v>
      </c>
      <c r="L28" s="30" t="s">
        <v>30</v>
      </c>
      <c r="M28" s="14"/>
      <c r="N28" s="7" t="s">
        <v>189</v>
      </c>
    </row>
    <row r="29" spans="1:46" ht="62.25" customHeight="1" x14ac:dyDescent="0.25">
      <c r="A29" s="7">
        <v>23</v>
      </c>
      <c r="B29" s="7" t="s">
        <v>88</v>
      </c>
      <c r="C29" s="7" t="s">
        <v>86</v>
      </c>
      <c r="D29" s="30" t="s">
        <v>164</v>
      </c>
      <c r="E29" s="26">
        <v>40000000</v>
      </c>
      <c r="F29" s="26">
        <v>48400000</v>
      </c>
      <c r="G29" s="30" t="s">
        <v>9</v>
      </c>
      <c r="H29" s="30" t="s">
        <v>17</v>
      </c>
      <c r="I29" s="30" t="s">
        <v>32</v>
      </c>
      <c r="J29" s="47" t="s">
        <v>49</v>
      </c>
      <c r="K29" s="47" t="s">
        <v>87</v>
      </c>
      <c r="L29" s="104" t="s">
        <v>30</v>
      </c>
      <c r="M29" s="104"/>
      <c r="N29" s="7"/>
    </row>
    <row r="30" spans="1:46" ht="33.75" customHeight="1" x14ac:dyDescent="0.25">
      <c r="A30" s="7">
        <v>24</v>
      </c>
      <c r="B30" s="7" t="s">
        <v>74</v>
      </c>
      <c r="C30" s="8" t="s">
        <v>78</v>
      </c>
      <c r="D30" s="8" t="s">
        <v>79</v>
      </c>
      <c r="E30" s="9">
        <v>1239669</v>
      </c>
      <c r="F30" s="9">
        <v>1500000</v>
      </c>
      <c r="G30" s="10" t="s">
        <v>58</v>
      </c>
      <c r="H30" s="11" t="s">
        <v>17</v>
      </c>
      <c r="I30" s="10" t="s">
        <v>53</v>
      </c>
      <c r="J30" s="12" t="s">
        <v>76</v>
      </c>
      <c r="K30" s="13" t="s">
        <v>66</v>
      </c>
      <c r="L30" s="42" t="s">
        <v>38</v>
      </c>
      <c r="M30" s="14"/>
      <c r="N30" s="7"/>
    </row>
    <row r="31" spans="1:46" ht="19.5" customHeight="1" x14ac:dyDescent="0.25">
      <c r="A31" s="102" t="s">
        <v>23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</row>
    <row r="32" spans="1:46" ht="40.5" customHeight="1" x14ac:dyDescent="0.25">
      <c r="A32" s="71">
        <v>25</v>
      </c>
      <c r="B32" s="18" t="s">
        <v>104</v>
      </c>
      <c r="C32" s="7" t="s">
        <v>106</v>
      </c>
      <c r="D32" s="7" t="s">
        <v>108</v>
      </c>
      <c r="E32" s="84">
        <v>1881000</v>
      </c>
      <c r="F32" s="84">
        <f>E32*1.21</f>
        <v>2276010</v>
      </c>
      <c r="G32" s="20" t="s">
        <v>9</v>
      </c>
      <c r="H32" s="8" t="s">
        <v>37</v>
      </c>
      <c r="I32" s="21" t="s">
        <v>107</v>
      </c>
      <c r="J32" s="75" t="s">
        <v>29</v>
      </c>
      <c r="K32" s="75" t="s">
        <v>49</v>
      </c>
      <c r="L32" s="14" t="s">
        <v>64</v>
      </c>
      <c r="M32" s="32"/>
      <c r="N32" s="71" t="s">
        <v>242</v>
      </c>
    </row>
    <row r="33" spans="1:14" ht="57" customHeight="1" x14ac:dyDescent="0.25">
      <c r="A33" s="71">
        <v>26</v>
      </c>
      <c r="B33" s="18" t="s">
        <v>97</v>
      </c>
      <c r="C33" s="31" t="s">
        <v>98</v>
      </c>
      <c r="D33" s="7" t="s">
        <v>197</v>
      </c>
      <c r="E33" s="20">
        <v>1990000</v>
      </c>
      <c r="F33" s="20">
        <f>E33*1.21</f>
        <v>2407900</v>
      </c>
      <c r="G33" s="21" t="s">
        <v>9</v>
      </c>
      <c r="H33" s="21" t="s">
        <v>37</v>
      </c>
      <c r="I33" s="21" t="s">
        <v>48</v>
      </c>
      <c r="J33" s="75" t="s">
        <v>33</v>
      </c>
      <c r="K33" s="75" t="s">
        <v>45</v>
      </c>
      <c r="L33" s="14" t="s">
        <v>30</v>
      </c>
      <c r="M33" s="32"/>
      <c r="N33" s="7"/>
    </row>
    <row r="34" spans="1:14" ht="31.5" customHeight="1" x14ac:dyDescent="0.25">
      <c r="A34" s="71">
        <v>27</v>
      </c>
      <c r="B34" s="18" t="s">
        <v>117</v>
      </c>
      <c r="C34" s="99" t="s">
        <v>232</v>
      </c>
      <c r="D34" s="7" t="s">
        <v>198</v>
      </c>
      <c r="E34" s="84">
        <v>2893248</v>
      </c>
      <c r="F34" s="84">
        <f t="shared" ref="F34" si="4">E34*1.21</f>
        <v>3500830.08</v>
      </c>
      <c r="G34" s="21" t="s">
        <v>9</v>
      </c>
      <c r="H34" s="81" t="s">
        <v>61</v>
      </c>
      <c r="I34" s="81" t="s">
        <v>121</v>
      </c>
      <c r="J34" s="22" t="s">
        <v>56</v>
      </c>
      <c r="K34" s="75" t="s">
        <v>76</v>
      </c>
      <c r="L34" s="14" t="s">
        <v>64</v>
      </c>
      <c r="M34" s="42" t="s">
        <v>113</v>
      </c>
      <c r="N34" s="7" t="s">
        <v>16</v>
      </c>
    </row>
    <row r="35" spans="1:14" ht="162.75" customHeight="1" x14ac:dyDescent="0.25">
      <c r="A35" s="71">
        <v>28</v>
      </c>
      <c r="B35" s="18" t="s">
        <v>97</v>
      </c>
      <c r="C35" s="7" t="s">
        <v>99</v>
      </c>
      <c r="D35" s="19" t="s">
        <v>207</v>
      </c>
      <c r="E35" s="20">
        <v>1200000</v>
      </c>
      <c r="F35" s="20">
        <v>1452000</v>
      </c>
      <c r="G35" s="21" t="s">
        <v>9</v>
      </c>
      <c r="H35" s="8" t="s">
        <v>37</v>
      </c>
      <c r="I35" s="21" t="s">
        <v>32</v>
      </c>
      <c r="J35" s="75" t="s">
        <v>43</v>
      </c>
      <c r="K35" s="75" t="s">
        <v>33</v>
      </c>
      <c r="L35" s="14" t="s">
        <v>30</v>
      </c>
      <c r="M35" s="32"/>
      <c r="N35" s="7"/>
    </row>
    <row r="36" spans="1:14" ht="136.5" customHeight="1" x14ac:dyDescent="0.25">
      <c r="A36" s="71">
        <v>29</v>
      </c>
      <c r="B36" s="7" t="s">
        <v>39</v>
      </c>
      <c r="C36" s="21" t="s">
        <v>47</v>
      </c>
      <c r="D36" s="21" t="s">
        <v>211</v>
      </c>
      <c r="E36" s="74">
        <v>1680000</v>
      </c>
      <c r="F36" s="74">
        <f>E36*1.21</f>
        <v>2032800</v>
      </c>
      <c r="G36" s="21" t="s">
        <v>9</v>
      </c>
      <c r="H36" s="21" t="s">
        <v>37</v>
      </c>
      <c r="I36" s="21" t="s">
        <v>48</v>
      </c>
      <c r="J36" s="22" t="s">
        <v>29</v>
      </c>
      <c r="K36" s="22" t="s">
        <v>49</v>
      </c>
      <c r="L36" s="34" t="s">
        <v>30</v>
      </c>
      <c r="M36" s="42"/>
      <c r="N36" s="30"/>
    </row>
    <row r="37" spans="1:14" ht="96.75" customHeight="1" x14ac:dyDescent="0.25">
      <c r="A37" s="71">
        <v>30</v>
      </c>
      <c r="B37" s="7" t="s">
        <v>97</v>
      </c>
      <c r="C37" s="7" t="s">
        <v>109</v>
      </c>
      <c r="D37" s="7" t="s">
        <v>110</v>
      </c>
      <c r="E37" s="20">
        <v>600000</v>
      </c>
      <c r="F37" s="20">
        <v>726000</v>
      </c>
      <c r="G37" s="20" t="s">
        <v>9</v>
      </c>
      <c r="H37" s="8" t="s">
        <v>37</v>
      </c>
      <c r="I37" s="21" t="s">
        <v>32</v>
      </c>
      <c r="J37" s="75" t="s">
        <v>49</v>
      </c>
      <c r="K37" s="75" t="s">
        <v>66</v>
      </c>
      <c r="L37" s="23" t="s">
        <v>30</v>
      </c>
      <c r="M37" s="42"/>
      <c r="N37" s="7"/>
    </row>
    <row r="38" spans="1:14" ht="32.25" customHeight="1" x14ac:dyDescent="0.25">
      <c r="A38" s="7">
        <v>31</v>
      </c>
      <c r="B38" s="7" t="s">
        <v>25</v>
      </c>
      <c r="C38" s="7" t="s">
        <v>208</v>
      </c>
      <c r="D38" s="25" t="s">
        <v>166</v>
      </c>
      <c r="E38" s="9">
        <v>17000000</v>
      </c>
      <c r="F38" s="33">
        <v>19040000</v>
      </c>
      <c r="G38" s="27" t="s">
        <v>145</v>
      </c>
      <c r="H38" s="30" t="s">
        <v>61</v>
      </c>
      <c r="I38" s="10" t="s">
        <v>53</v>
      </c>
      <c r="J38" s="12" t="s">
        <v>93</v>
      </c>
      <c r="K38" s="13" t="s">
        <v>76</v>
      </c>
      <c r="L38" s="42" t="s">
        <v>30</v>
      </c>
      <c r="M38" s="42"/>
      <c r="N38" s="7" t="s">
        <v>16</v>
      </c>
    </row>
    <row r="39" spans="1:14" ht="53.25" customHeight="1" x14ac:dyDescent="0.25">
      <c r="A39" s="71">
        <v>32</v>
      </c>
      <c r="B39" s="71" t="s">
        <v>128</v>
      </c>
      <c r="C39" s="76" t="s">
        <v>199</v>
      </c>
      <c r="D39" s="76" t="s">
        <v>200</v>
      </c>
      <c r="E39" s="92">
        <v>2000000</v>
      </c>
      <c r="F39" s="92">
        <f t="shared" ref="F39" si="5">E39*1.21</f>
        <v>2420000</v>
      </c>
      <c r="G39" s="92" t="s">
        <v>9</v>
      </c>
      <c r="H39" s="93" t="s">
        <v>37</v>
      </c>
      <c r="I39" s="77" t="s">
        <v>70</v>
      </c>
      <c r="J39" s="79" t="s">
        <v>93</v>
      </c>
      <c r="K39" s="79" t="s">
        <v>33</v>
      </c>
      <c r="L39" s="94" t="s">
        <v>38</v>
      </c>
      <c r="M39" s="34" t="s">
        <v>127</v>
      </c>
      <c r="N39" s="7"/>
    </row>
    <row r="40" spans="1:14" ht="79.5" customHeight="1" x14ac:dyDescent="0.25">
      <c r="A40" s="71">
        <v>33</v>
      </c>
      <c r="B40" s="7" t="s">
        <v>135</v>
      </c>
      <c r="C40" s="7" t="s">
        <v>137</v>
      </c>
      <c r="D40" s="7" t="s">
        <v>191</v>
      </c>
      <c r="E40" s="20">
        <v>1027000</v>
      </c>
      <c r="F40" s="20">
        <v>1300000</v>
      </c>
      <c r="G40" s="20" t="s">
        <v>9</v>
      </c>
      <c r="H40" s="8" t="s">
        <v>37</v>
      </c>
      <c r="I40" s="21" t="s">
        <v>143</v>
      </c>
      <c r="J40" s="75" t="s">
        <v>231</v>
      </c>
      <c r="K40" s="75" t="s">
        <v>225</v>
      </c>
      <c r="L40" s="23" t="s">
        <v>30</v>
      </c>
      <c r="M40" s="34" t="s">
        <v>127</v>
      </c>
      <c r="N40" s="7"/>
    </row>
    <row r="41" spans="1:14" ht="31.5" customHeight="1" x14ac:dyDescent="0.25">
      <c r="A41" s="71">
        <v>34</v>
      </c>
      <c r="B41" s="71" t="s">
        <v>135</v>
      </c>
      <c r="C41" s="76" t="s">
        <v>133</v>
      </c>
      <c r="D41" s="76" t="s">
        <v>163</v>
      </c>
      <c r="E41" s="92">
        <v>513500</v>
      </c>
      <c r="F41" s="92">
        <v>650000</v>
      </c>
      <c r="G41" s="92" t="s">
        <v>9</v>
      </c>
      <c r="H41" s="93" t="s">
        <v>37</v>
      </c>
      <c r="I41" s="77" t="s">
        <v>136</v>
      </c>
      <c r="J41" s="79" t="s">
        <v>134</v>
      </c>
      <c r="K41" s="79" t="s">
        <v>123</v>
      </c>
      <c r="L41" s="94" t="s">
        <v>30</v>
      </c>
      <c r="M41" s="49" t="s">
        <v>127</v>
      </c>
      <c r="N41" s="7"/>
    </row>
    <row r="42" spans="1:14" ht="33.75" customHeight="1" x14ac:dyDescent="0.25">
      <c r="A42" s="7">
        <v>35</v>
      </c>
      <c r="B42" s="7" t="s">
        <v>25</v>
      </c>
      <c r="C42" s="50" t="s">
        <v>201</v>
      </c>
      <c r="D42" s="50" t="s">
        <v>202</v>
      </c>
      <c r="E42" s="50">
        <v>16281000</v>
      </c>
      <c r="F42" s="50">
        <v>18234720</v>
      </c>
      <c r="G42" s="51" t="s">
        <v>145</v>
      </c>
      <c r="H42" s="52" t="s">
        <v>61</v>
      </c>
      <c r="I42" s="52" t="s">
        <v>48</v>
      </c>
      <c r="J42" s="22" t="s">
        <v>51</v>
      </c>
      <c r="K42" s="22" t="s">
        <v>49</v>
      </c>
      <c r="L42" s="53" t="s">
        <v>30</v>
      </c>
      <c r="M42" s="7" t="s">
        <v>146</v>
      </c>
      <c r="N42" s="7" t="s">
        <v>16</v>
      </c>
    </row>
    <row r="43" spans="1:14" ht="74.25" customHeight="1" x14ac:dyDescent="0.25">
      <c r="A43" s="71">
        <v>36</v>
      </c>
      <c r="B43" s="7" t="s">
        <v>97</v>
      </c>
      <c r="C43" s="31" t="s">
        <v>96</v>
      </c>
      <c r="D43" s="7" t="s">
        <v>203</v>
      </c>
      <c r="E43" s="84">
        <v>500000</v>
      </c>
      <c r="F43" s="84">
        <v>605000</v>
      </c>
      <c r="G43" s="21" t="s">
        <v>9</v>
      </c>
      <c r="H43" s="21" t="s">
        <v>37</v>
      </c>
      <c r="I43" s="81" t="s">
        <v>70</v>
      </c>
      <c r="J43" s="75" t="s">
        <v>76</v>
      </c>
      <c r="K43" s="75" t="s">
        <v>33</v>
      </c>
      <c r="L43" s="14" t="s">
        <v>30</v>
      </c>
      <c r="M43" s="54"/>
      <c r="N43" s="7"/>
    </row>
    <row r="44" spans="1:14" ht="41.25" customHeight="1" x14ac:dyDescent="0.25">
      <c r="A44" s="71">
        <v>37</v>
      </c>
      <c r="B44" s="7" t="s">
        <v>74</v>
      </c>
      <c r="C44" s="21" t="s">
        <v>179</v>
      </c>
      <c r="D44" s="21" t="s">
        <v>80</v>
      </c>
      <c r="E44" s="33">
        <v>826446</v>
      </c>
      <c r="F44" s="33">
        <v>1000000</v>
      </c>
      <c r="G44" s="21" t="s">
        <v>9</v>
      </c>
      <c r="H44" s="21" t="s">
        <v>37</v>
      </c>
      <c r="I44" s="21" t="s">
        <v>143</v>
      </c>
      <c r="J44" s="72" t="s">
        <v>33</v>
      </c>
      <c r="K44" s="73" t="s">
        <v>45</v>
      </c>
      <c r="L44" s="34" t="s">
        <v>38</v>
      </c>
      <c r="M44" s="18"/>
      <c r="N44" s="43"/>
    </row>
    <row r="45" spans="1:14" ht="33" customHeight="1" x14ac:dyDescent="0.25">
      <c r="A45" s="30">
        <v>38</v>
      </c>
      <c r="B45" s="7" t="s">
        <v>169</v>
      </c>
      <c r="C45" s="56" t="s">
        <v>142</v>
      </c>
      <c r="D45" s="57" t="s">
        <v>162</v>
      </c>
      <c r="E45" s="57">
        <v>1900000</v>
      </c>
      <c r="F45" s="57">
        <v>2299000</v>
      </c>
      <c r="G45" s="34" t="s">
        <v>58</v>
      </c>
      <c r="H45" s="52" t="s">
        <v>37</v>
      </c>
      <c r="I45" s="21" t="s">
        <v>143</v>
      </c>
      <c r="J45" s="52" t="s">
        <v>43</v>
      </c>
      <c r="K45" s="13" t="s">
        <v>123</v>
      </c>
      <c r="L45" s="58" t="s">
        <v>30</v>
      </c>
      <c r="M45" s="10" t="s">
        <v>144</v>
      </c>
      <c r="N45" s="43" t="s">
        <v>16</v>
      </c>
    </row>
    <row r="46" spans="1:14" ht="73.5" customHeight="1" x14ac:dyDescent="0.25">
      <c r="A46" s="71">
        <v>39</v>
      </c>
      <c r="B46" s="30" t="s">
        <v>117</v>
      </c>
      <c r="C46" s="21" t="s">
        <v>212</v>
      </c>
      <c r="D46" s="21" t="s">
        <v>65</v>
      </c>
      <c r="E46" s="74">
        <v>4980912</v>
      </c>
      <c r="F46" s="74">
        <f>E46*1.21</f>
        <v>6026903.5199999996</v>
      </c>
      <c r="G46" s="34" t="s">
        <v>9</v>
      </c>
      <c r="H46" s="85" t="s">
        <v>17</v>
      </c>
      <c r="I46" s="34" t="s">
        <v>32</v>
      </c>
      <c r="J46" s="22" t="s">
        <v>49</v>
      </c>
      <c r="K46" s="22" t="s">
        <v>66</v>
      </c>
      <c r="L46" s="34" t="s">
        <v>64</v>
      </c>
      <c r="M46" s="21"/>
      <c r="N46" s="71" t="s">
        <v>240</v>
      </c>
    </row>
    <row r="47" spans="1:14" ht="69.75" customHeight="1" x14ac:dyDescent="0.25">
      <c r="A47" s="71">
        <v>40</v>
      </c>
      <c r="B47" s="30" t="s">
        <v>117</v>
      </c>
      <c r="C47" s="8" t="s">
        <v>167</v>
      </c>
      <c r="D47" s="8" t="s">
        <v>124</v>
      </c>
      <c r="E47" s="83">
        <v>1311600</v>
      </c>
      <c r="F47" s="84">
        <v>1587036</v>
      </c>
      <c r="G47" s="10" t="s">
        <v>9</v>
      </c>
      <c r="H47" s="11" t="s">
        <v>37</v>
      </c>
      <c r="I47" s="34" t="s">
        <v>32</v>
      </c>
      <c r="J47" s="87" t="s">
        <v>76</v>
      </c>
      <c r="K47" s="88" t="s">
        <v>45</v>
      </c>
      <c r="L47" s="42" t="s">
        <v>64</v>
      </c>
      <c r="M47" s="59"/>
      <c r="N47" s="71" t="s">
        <v>241</v>
      </c>
    </row>
    <row r="48" spans="1:14" ht="42.75" customHeight="1" x14ac:dyDescent="0.25">
      <c r="A48" s="7">
        <v>41</v>
      </c>
      <c r="B48" s="30" t="s">
        <v>97</v>
      </c>
      <c r="C48" s="8" t="s">
        <v>149</v>
      </c>
      <c r="D48" s="8" t="s">
        <v>192</v>
      </c>
      <c r="E48" s="9">
        <v>1400000</v>
      </c>
      <c r="F48" s="20">
        <v>1694000</v>
      </c>
      <c r="G48" s="34" t="s">
        <v>58</v>
      </c>
      <c r="H48" s="11" t="s">
        <v>37</v>
      </c>
      <c r="I48" s="28" t="s">
        <v>53</v>
      </c>
      <c r="J48" s="41">
        <v>2024</v>
      </c>
      <c r="K48" s="14">
        <v>2024</v>
      </c>
      <c r="L48" s="14" t="s">
        <v>30</v>
      </c>
      <c r="M48" s="35"/>
      <c r="N48" s="7" t="s">
        <v>16</v>
      </c>
    </row>
    <row r="49" spans="1:14" ht="137.44999999999999" customHeight="1" x14ac:dyDescent="0.25">
      <c r="A49" s="71" t="s">
        <v>213</v>
      </c>
      <c r="B49" s="81" t="s">
        <v>214</v>
      </c>
      <c r="C49" s="82" t="s">
        <v>215</v>
      </c>
      <c r="D49" s="82" t="s">
        <v>218</v>
      </c>
      <c r="E49" s="83">
        <v>1990000</v>
      </c>
      <c r="F49" s="84">
        <v>2407900</v>
      </c>
      <c r="G49" s="85" t="s">
        <v>9</v>
      </c>
      <c r="H49" s="72" t="s">
        <v>37</v>
      </c>
      <c r="I49" s="72" t="s">
        <v>32</v>
      </c>
      <c r="J49" s="87" t="s">
        <v>123</v>
      </c>
      <c r="K49" s="88" t="s">
        <v>155</v>
      </c>
      <c r="L49" s="86" t="s">
        <v>30</v>
      </c>
      <c r="M49" s="35"/>
      <c r="N49" s="7"/>
    </row>
    <row r="50" spans="1:14" ht="42.75" customHeight="1" x14ac:dyDescent="0.25">
      <c r="A50" s="71" t="s">
        <v>213</v>
      </c>
      <c r="B50" s="81" t="s">
        <v>214</v>
      </c>
      <c r="C50" s="82" t="s">
        <v>216</v>
      </c>
      <c r="D50" s="82" t="s">
        <v>217</v>
      </c>
      <c r="E50" s="83">
        <v>1990000</v>
      </c>
      <c r="F50" s="84">
        <v>2407900</v>
      </c>
      <c r="G50" s="85" t="s">
        <v>9</v>
      </c>
      <c r="H50" s="72" t="s">
        <v>37</v>
      </c>
      <c r="I50" s="72" t="s">
        <v>32</v>
      </c>
      <c r="J50" s="87" t="s">
        <v>76</v>
      </c>
      <c r="K50" s="88" t="s">
        <v>219</v>
      </c>
      <c r="L50" s="86" t="s">
        <v>30</v>
      </c>
      <c r="M50" s="35"/>
      <c r="N50" s="7"/>
    </row>
    <row r="51" spans="1:14" ht="53.25" customHeight="1" x14ac:dyDescent="0.25">
      <c r="A51" s="71" t="s">
        <v>213</v>
      </c>
      <c r="B51" s="81" t="s">
        <v>128</v>
      </c>
      <c r="C51" s="82" t="s">
        <v>227</v>
      </c>
      <c r="D51" s="82" t="s">
        <v>228</v>
      </c>
      <c r="E51" s="83">
        <v>2148760.33</v>
      </c>
      <c r="F51" s="84">
        <f>E51*1.21</f>
        <v>2599999.9992999998</v>
      </c>
      <c r="G51" s="85" t="s">
        <v>58</v>
      </c>
      <c r="H51" s="85" t="s">
        <v>61</v>
      </c>
      <c r="I51" s="72" t="s">
        <v>132</v>
      </c>
      <c r="J51" s="87" t="s">
        <v>123</v>
      </c>
      <c r="K51" s="87" t="s">
        <v>229</v>
      </c>
      <c r="L51" s="88" t="s">
        <v>38</v>
      </c>
      <c r="M51" s="98"/>
      <c r="N51" s="71" t="s">
        <v>230</v>
      </c>
    </row>
    <row r="52" spans="1:14" ht="19.5" customHeight="1" x14ac:dyDescent="0.25">
      <c r="A52" s="101" t="s">
        <v>24</v>
      </c>
      <c r="B52" s="101"/>
      <c r="C52" s="101"/>
      <c r="D52" s="101"/>
      <c r="E52" s="101"/>
      <c r="F52" s="101"/>
      <c r="G52" s="101"/>
      <c r="H52" s="101"/>
      <c r="I52" s="101"/>
      <c r="J52" s="60"/>
      <c r="K52" s="60"/>
      <c r="L52" s="60"/>
      <c r="M52" s="60"/>
      <c r="N52" s="60"/>
    </row>
    <row r="53" spans="1:14" ht="31.5" customHeight="1" x14ac:dyDescent="0.25">
      <c r="A53" s="7">
        <v>42</v>
      </c>
      <c r="B53" s="7" t="s">
        <v>54</v>
      </c>
      <c r="C53" s="18" t="s">
        <v>118</v>
      </c>
      <c r="D53" s="18" t="s">
        <v>165</v>
      </c>
      <c r="E53" s="25">
        <v>400000</v>
      </c>
      <c r="F53" s="26">
        <f>E53*1.21</f>
        <v>484000</v>
      </c>
      <c r="G53" s="27" t="s">
        <v>9</v>
      </c>
      <c r="H53" s="30" t="s">
        <v>37</v>
      </c>
      <c r="I53" s="11" t="s">
        <v>32</v>
      </c>
      <c r="J53" s="11" t="s">
        <v>184</v>
      </c>
      <c r="K53" s="29" t="s">
        <v>29</v>
      </c>
      <c r="L53" s="14" t="s">
        <v>30</v>
      </c>
      <c r="M53" s="35"/>
      <c r="N53" s="7"/>
    </row>
    <row r="54" spans="1:14" ht="33.75" customHeight="1" x14ac:dyDescent="0.25">
      <c r="A54" s="71">
        <v>43</v>
      </c>
      <c r="B54" s="7" t="s">
        <v>68</v>
      </c>
      <c r="C54" s="10" t="s">
        <v>67</v>
      </c>
      <c r="D54" s="7" t="s">
        <v>69</v>
      </c>
      <c r="E54" s="74">
        <v>48900</v>
      </c>
      <c r="F54" s="74">
        <v>59169</v>
      </c>
      <c r="G54" s="61" t="s">
        <v>9</v>
      </c>
      <c r="H54" s="30" t="s">
        <v>37</v>
      </c>
      <c r="I54" s="30" t="s">
        <v>70</v>
      </c>
      <c r="J54" s="61" t="s">
        <v>56</v>
      </c>
      <c r="K54" s="61" t="s">
        <v>29</v>
      </c>
      <c r="L54" s="62" t="s">
        <v>30</v>
      </c>
      <c r="M54" s="35"/>
      <c r="N54" s="7"/>
    </row>
    <row r="55" spans="1:14" ht="39" customHeight="1" x14ac:dyDescent="0.25">
      <c r="A55" s="71">
        <v>44</v>
      </c>
      <c r="B55" s="7" t="s">
        <v>81</v>
      </c>
      <c r="C55" s="10" t="s">
        <v>67</v>
      </c>
      <c r="D55" s="7" t="s">
        <v>82</v>
      </c>
      <c r="E55" s="26">
        <f>F55*0.79</f>
        <v>39500</v>
      </c>
      <c r="F55" s="26">
        <v>50000</v>
      </c>
      <c r="G55" s="61" t="s">
        <v>9</v>
      </c>
      <c r="H55" s="30" t="s">
        <v>37</v>
      </c>
      <c r="I55" s="30" t="s">
        <v>70</v>
      </c>
      <c r="J55" s="75" t="s">
        <v>123</v>
      </c>
      <c r="K55" s="75" t="s">
        <v>33</v>
      </c>
      <c r="L55" s="62" t="s">
        <v>30</v>
      </c>
      <c r="M55" s="35"/>
      <c r="N55" s="7"/>
    </row>
    <row r="56" spans="1:14" ht="33.75" customHeight="1" x14ac:dyDescent="0.25">
      <c r="A56" s="71">
        <v>45</v>
      </c>
      <c r="B56" s="7" t="s">
        <v>68</v>
      </c>
      <c r="C56" s="10" t="s">
        <v>71</v>
      </c>
      <c r="D56" s="7" t="s">
        <v>72</v>
      </c>
      <c r="E56" s="26">
        <f>F56*0.79</f>
        <v>15800</v>
      </c>
      <c r="F56" s="26">
        <v>20000</v>
      </c>
      <c r="G56" s="61" t="s">
        <v>58</v>
      </c>
      <c r="H56" s="30" t="s">
        <v>37</v>
      </c>
      <c r="I56" s="30" t="s">
        <v>53</v>
      </c>
      <c r="J56" s="75" t="s">
        <v>33</v>
      </c>
      <c r="K56" s="75" t="s">
        <v>66</v>
      </c>
      <c r="L56" s="62" t="s">
        <v>30</v>
      </c>
      <c r="M56" s="35"/>
      <c r="N56" s="7"/>
    </row>
    <row r="57" spans="1:14" ht="69" customHeight="1" x14ac:dyDescent="0.25">
      <c r="A57" s="71">
        <v>46</v>
      </c>
      <c r="B57" s="71" t="s">
        <v>97</v>
      </c>
      <c r="C57" s="76" t="s">
        <v>102</v>
      </c>
      <c r="D57" s="76" t="s">
        <v>209</v>
      </c>
      <c r="E57" s="92">
        <v>450000</v>
      </c>
      <c r="F57" s="92">
        <f>E57*1.21</f>
        <v>544500</v>
      </c>
      <c r="G57" s="92" t="s">
        <v>9</v>
      </c>
      <c r="H57" s="93" t="s">
        <v>37</v>
      </c>
      <c r="I57" s="77" t="s">
        <v>107</v>
      </c>
      <c r="J57" s="79" t="s">
        <v>29</v>
      </c>
      <c r="K57" s="79" t="s">
        <v>76</v>
      </c>
      <c r="L57" s="94" t="s">
        <v>30</v>
      </c>
      <c r="M57" s="35"/>
      <c r="N57" s="7"/>
    </row>
    <row r="58" spans="1:14" ht="45" customHeight="1" x14ac:dyDescent="0.25">
      <c r="A58" s="7">
        <v>47</v>
      </c>
      <c r="B58" s="7" t="s">
        <v>39</v>
      </c>
      <c r="C58" s="7" t="s">
        <v>35</v>
      </c>
      <c r="D58" s="7" t="s">
        <v>36</v>
      </c>
      <c r="E58" s="26">
        <f t="shared" ref="E58:E60" si="6">F58/1.21</f>
        <v>438016.52892561984</v>
      </c>
      <c r="F58" s="26">
        <v>530000</v>
      </c>
      <c r="G58" s="61" t="s">
        <v>9</v>
      </c>
      <c r="H58" s="30" t="s">
        <v>37</v>
      </c>
      <c r="I58" s="30" t="s">
        <v>143</v>
      </c>
      <c r="J58" s="61" t="s">
        <v>29</v>
      </c>
      <c r="K58" s="61" t="s">
        <v>43</v>
      </c>
      <c r="L58" s="62" t="s">
        <v>38</v>
      </c>
      <c r="M58" s="35"/>
      <c r="N58" s="7"/>
    </row>
    <row r="59" spans="1:14" ht="78" customHeight="1" x14ac:dyDescent="0.25">
      <c r="A59" s="71">
        <v>48</v>
      </c>
      <c r="B59" s="71" t="s">
        <v>222</v>
      </c>
      <c r="C59" s="7" t="s">
        <v>103</v>
      </c>
      <c r="D59" s="7" t="s">
        <v>105</v>
      </c>
      <c r="E59" s="84">
        <v>120000</v>
      </c>
      <c r="F59" s="84">
        <v>145200</v>
      </c>
      <c r="G59" s="20" t="s">
        <v>9</v>
      </c>
      <c r="H59" s="8" t="s">
        <v>37</v>
      </c>
      <c r="I59" s="81" t="s">
        <v>48</v>
      </c>
      <c r="J59" s="75" t="s">
        <v>76</v>
      </c>
      <c r="K59" s="75" t="s">
        <v>123</v>
      </c>
      <c r="L59" s="86" t="s">
        <v>223</v>
      </c>
      <c r="M59" s="95"/>
      <c r="N59" s="76" t="s">
        <v>172</v>
      </c>
    </row>
    <row r="60" spans="1:14" ht="41.25" customHeight="1" x14ac:dyDescent="0.25">
      <c r="A60" s="71">
        <v>49</v>
      </c>
      <c r="B60" s="7" t="s">
        <v>39</v>
      </c>
      <c r="C60" s="7" t="s">
        <v>40</v>
      </c>
      <c r="D60" s="30" t="s">
        <v>41</v>
      </c>
      <c r="E60" s="26">
        <f t="shared" si="6"/>
        <v>206611.57024793388</v>
      </c>
      <c r="F60" s="26">
        <v>250000</v>
      </c>
      <c r="G60" s="61" t="s">
        <v>9</v>
      </c>
      <c r="H60" s="30" t="s">
        <v>37</v>
      </c>
      <c r="I60" s="30" t="s">
        <v>143</v>
      </c>
      <c r="J60" s="75" t="s">
        <v>123</v>
      </c>
      <c r="K60" s="75" t="s">
        <v>33</v>
      </c>
      <c r="L60" s="62" t="s">
        <v>38</v>
      </c>
      <c r="M60" s="35"/>
      <c r="N60" s="7"/>
    </row>
    <row r="61" spans="1:14" ht="29.25" customHeight="1" x14ac:dyDescent="0.25">
      <c r="A61" s="71">
        <v>50</v>
      </c>
      <c r="B61" s="71" t="s">
        <v>74</v>
      </c>
      <c r="C61" s="76" t="s">
        <v>193</v>
      </c>
      <c r="D61" s="77" t="s">
        <v>77</v>
      </c>
      <c r="E61" s="78">
        <v>183706</v>
      </c>
      <c r="F61" s="78">
        <v>222285</v>
      </c>
      <c r="G61" s="79" t="s">
        <v>58</v>
      </c>
      <c r="H61" s="77" t="s">
        <v>37</v>
      </c>
      <c r="I61" s="77" t="s">
        <v>53</v>
      </c>
      <c r="J61" s="79" t="s">
        <v>29</v>
      </c>
      <c r="K61" s="79" t="s">
        <v>29</v>
      </c>
      <c r="L61" s="80" t="s">
        <v>38</v>
      </c>
      <c r="M61" s="42" t="s">
        <v>18</v>
      </c>
      <c r="N61" s="7"/>
    </row>
    <row r="62" spans="1:14" ht="47.25" customHeight="1" x14ac:dyDescent="0.25">
      <c r="A62" s="71">
        <v>51</v>
      </c>
      <c r="B62" s="7" t="s">
        <v>139</v>
      </c>
      <c r="C62" s="10" t="s">
        <v>138</v>
      </c>
      <c r="D62" s="18" t="s">
        <v>159</v>
      </c>
      <c r="E62" s="63">
        <v>197500</v>
      </c>
      <c r="F62" s="63">
        <v>250000</v>
      </c>
      <c r="G62" s="63" t="s">
        <v>9</v>
      </c>
      <c r="H62" s="41" t="s">
        <v>37</v>
      </c>
      <c r="I62" s="21" t="s">
        <v>136</v>
      </c>
      <c r="J62" s="97" t="s">
        <v>225</v>
      </c>
      <c r="K62" s="72" t="s">
        <v>226</v>
      </c>
      <c r="L62" s="55" t="s">
        <v>30</v>
      </c>
      <c r="M62" s="34" t="s">
        <v>127</v>
      </c>
      <c r="N62" s="7"/>
    </row>
    <row r="63" spans="1:14" ht="80.25" customHeight="1" x14ac:dyDescent="0.25">
      <c r="A63" s="7">
        <v>52</v>
      </c>
      <c r="B63" s="10" t="s">
        <v>52</v>
      </c>
      <c r="C63" s="21" t="s">
        <v>50</v>
      </c>
      <c r="D63" s="46" t="s">
        <v>210</v>
      </c>
      <c r="E63" s="46">
        <v>350000</v>
      </c>
      <c r="F63" s="46">
        <v>423500</v>
      </c>
      <c r="G63" s="42" t="s">
        <v>9</v>
      </c>
      <c r="H63" s="21" t="s">
        <v>37</v>
      </c>
      <c r="I63" s="21" t="s">
        <v>32</v>
      </c>
      <c r="J63" s="13" t="s">
        <v>51</v>
      </c>
      <c r="K63" s="68" t="s">
        <v>49</v>
      </c>
      <c r="L63" s="8" t="s">
        <v>30</v>
      </c>
      <c r="M63" s="35"/>
      <c r="N63" s="7"/>
    </row>
    <row r="64" spans="1:14" ht="42.75" customHeight="1" x14ac:dyDescent="0.25">
      <c r="A64" s="7">
        <v>53</v>
      </c>
      <c r="B64" s="7" t="s">
        <v>39</v>
      </c>
      <c r="C64" s="21" t="s">
        <v>176</v>
      </c>
      <c r="D64" s="21" t="s">
        <v>177</v>
      </c>
      <c r="E64" s="33">
        <v>41322.31</v>
      </c>
      <c r="F64" s="33">
        <v>50000</v>
      </c>
      <c r="G64" s="34" t="s">
        <v>9</v>
      </c>
      <c r="H64" s="34" t="s">
        <v>37</v>
      </c>
      <c r="I64" s="21" t="s">
        <v>42</v>
      </c>
      <c r="J64" s="22" t="s">
        <v>43</v>
      </c>
      <c r="K64" s="22" t="s">
        <v>43</v>
      </c>
      <c r="L64" s="34" t="s">
        <v>30</v>
      </c>
      <c r="M64" s="35"/>
      <c r="N64" s="7"/>
    </row>
    <row r="65" spans="1:14" ht="75" customHeight="1" x14ac:dyDescent="0.25">
      <c r="A65" s="7">
        <v>54</v>
      </c>
      <c r="B65" s="7" t="s">
        <v>85</v>
      </c>
      <c r="C65" s="10" t="s">
        <v>83</v>
      </c>
      <c r="D65" s="21" t="s">
        <v>84</v>
      </c>
      <c r="E65" s="33">
        <v>413223.14</v>
      </c>
      <c r="F65" s="33">
        <v>500000</v>
      </c>
      <c r="G65" s="21" t="s">
        <v>9</v>
      </c>
      <c r="H65" s="21" t="s">
        <v>37</v>
      </c>
      <c r="I65" s="21" t="s">
        <v>53</v>
      </c>
      <c r="J65" s="48" t="s">
        <v>66</v>
      </c>
      <c r="K65" s="48" t="s">
        <v>66</v>
      </c>
      <c r="L65" s="21" t="s">
        <v>30</v>
      </c>
      <c r="M65" s="35"/>
      <c r="N65" s="7"/>
    </row>
    <row r="66" spans="1:14" ht="54.75" customHeight="1" x14ac:dyDescent="0.25">
      <c r="A66" s="7">
        <v>55</v>
      </c>
      <c r="B66" s="7" t="s">
        <v>39</v>
      </c>
      <c r="C66" s="21" t="s">
        <v>44</v>
      </c>
      <c r="D66" s="21" t="s">
        <v>46</v>
      </c>
      <c r="E66" s="33">
        <v>82644.63</v>
      </c>
      <c r="F66" s="33">
        <v>100000</v>
      </c>
      <c r="G66" s="21" t="s">
        <v>9</v>
      </c>
      <c r="H66" s="21" t="s">
        <v>37</v>
      </c>
      <c r="I66" s="21" t="s">
        <v>53</v>
      </c>
      <c r="J66" s="22" t="s">
        <v>45</v>
      </c>
      <c r="K66" s="22" t="s">
        <v>45</v>
      </c>
      <c r="L66" s="34" t="s">
        <v>30</v>
      </c>
      <c r="M66" s="35"/>
      <c r="N66" s="7"/>
    </row>
    <row r="67" spans="1:14" ht="42.75" customHeight="1" x14ac:dyDescent="0.25">
      <c r="A67" s="7">
        <v>56</v>
      </c>
      <c r="B67" s="7" t="s">
        <v>128</v>
      </c>
      <c r="C67" s="21" t="s">
        <v>130</v>
      </c>
      <c r="D67" s="21" t="s">
        <v>131</v>
      </c>
      <c r="E67" s="33">
        <v>250000</v>
      </c>
      <c r="F67" s="33">
        <f>E67*1.21</f>
        <v>302500</v>
      </c>
      <c r="G67" s="21" t="s">
        <v>9</v>
      </c>
      <c r="H67" s="21" t="s">
        <v>37</v>
      </c>
      <c r="I67" s="21" t="s">
        <v>132</v>
      </c>
      <c r="J67" s="34">
        <v>2024</v>
      </c>
      <c r="K67" s="22" t="s">
        <v>116</v>
      </c>
      <c r="L67" s="34" t="s">
        <v>38</v>
      </c>
      <c r="M67" s="34" t="s">
        <v>127</v>
      </c>
      <c r="N67" s="7"/>
    </row>
    <row r="68" spans="1:14" ht="27" customHeight="1" x14ac:dyDescent="0.25">
      <c r="A68" s="7">
        <v>57</v>
      </c>
      <c r="B68" s="7" t="s">
        <v>25</v>
      </c>
      <c r="C68" s="21" t="s">
        <v>156</v>
      </c>
      <c r="D68" s="21" t="s">
        <v>157</v>
      </c>
      <c r="E68" s="33">
        <v>232810</v>
      </c>
      <c r="F68" s="33">
        <v>287000</v>
      </c>
      <c r="G68" s="21" t="s">
        <v>58</v>
      </c>
      <c r="H68" s="21" t="s">
        <v>37</v>
      </c>
      <c r="I68" s="21" t="s">
        <v>136</v>
      </c>
      <c r="J68" s="41">
        <v>2024</v>
      </c>
      <c r="K68" s="41">
        <v>2024</v>
      </c>
      <c r="L68" s="34" t="s">
        <v>30</v>
      </c>
      <c r="M68" s="35"/>
      <c r="N68" s="7"/>
    </row>
    <row r="69" spans="1:14" ht="29.25" customHeight="1" x14ac:dyDescent="0.25">
      <c r="A69" s="7">
        <v>58</v>
      </c>
      <c r="B69" s="7" t="s">
        <v>97</v>
      </c>
      <c r="C69" s="21" t="s">
        <v>148</v>
      </c>
      <c r="D69" s="21" t="s">
        <v>151</v>
      </c>
      <c r="E69" s="33">
        <v>200000</v>
      </c>
      <c r="F69" s="33">
        <v>242000</v>
      </c>
      <c r="G69" s="34" t="s">
        <v>58</v>
      </c>
      <c r="H69" s="21" t="s">
        <v>37</v>
      </c>
      <c r="I69" s="21" t="s">
        <v>53</v>
      </c>
      <c r="J69" s="41">
        <v>2024</v>
      </c>
      <c r="K69" s="41">
        <v>2024</v>
      </c>
      <c r="L69" s="34" t="s">
        <v>30</v>
      </c>
      <c r="M69" s="35"/>
      <c r="N69" s="7" t="s">
        <v>16</v>
      </c>
    </row>
    <row r="70" spans="1:14" ht="29.25" customHeight="1" x14ac:dyDescent="0.25">
      <c r="A70" s="7">
        <v>59</v>
      </c>
      <c r="B70" s="7" t="s">
        <v>25</v>
      </c>
      <c r="C70" s="21" t="s">
        <v>154</v>
      </c>
      <c r="D70" s="21" t="s">
        <v>204</v>
      </c>
      <c r="E70" s="33">
        <v>180000</v>
      </c>
      <c r="F70" s="33">
        <v>217800</v>
      </c>
      <c r="G70" s="21" t="s">
        <v>9</v>
      </c>
      <c r="H70" s="21" t="s">
        <v>37</v>
      </c>
      <c r="I70" s="21" t="s">
        <v>70</v>
      </c>
      <c r="J70" s="41">
        <v>2024</v>
      </c>
      <c r="K70" s="41" t="s">
        <v>155</v>
      </c>
      <c r="L70" s="34" t="s">
        <v>30</v>
      </c>
      <c r="M70" s="35"/>
      <c r="N70" s="7"/>
    </row>
    <row r="71" spans="1:14" ht="31.5" customHeight="1" x14ac:dyDescent="0.25">
      <c r="A71" s="7">
        <v>60</v>
      </c>
      <c r="B71" s="7" t="s">
        <v>97</v>
      </c>
      <c r="C71" s="21" t="s">
        <v>150</v>
      </c>
      <c r="D71" s="21" t="s">
        <v>152</v>
      </c>
      <c r="E71" s="33">
        <v>115702</v>
      </c>
      <c r="F71" s="33">
        <v>140000</v>
      </c>
      <c r="G71" s="34" t="s">
        <v>58</v>
      </c>
      <c r="H71" s="21" t="s">
        <v>37</v>
      </c>
      <c r="I71" s="21" t="s">
        <v>53</v>
      </c>
      <c r="J71" s="41">
        <v>2024</v>
      </c>
      <c r="K71" s="41">
        <v>2024</v>
      </c>
      <c r="L71" s="34" t="s">
        <v>30</v>
      </c>
      <c r="M71" s="35"/>
      <c r="N71" s="7" t="s">
        <v>16</v>
      </c>
    </row>
    <row r="72" spans="1:14" ht="58.5" customHeight="1" x14ac:dyDescent="0.25">
      <c r="A72" s="71" t="s">
        <v>213</v>
      </c>
      <c r="B72" s="71" t="s">
        <v>85</v>
      </c>
      <c r="C72" s="86" t="s">
        <v>220</v>
      </c>
      <c r="D72" s="90" t="s">
        <v>221</v>
      </c>
      <c r="E72" s="90">
        <v>250000</v>
      </c>
      <c r="F72" s="90">
        <v>302500</v>
      </c>
      <c r="G72" s="91" t="s">
        <v>9</v>
      </c>
      <c r="H72" s="72" t="s">
        <v>37</v>
      </c>
      <c r="I72" s="72" t="s">
        <v>53</v>
      </c>
      <c r="J72" s="72" t="s">
        <v>45</v>
      </c>
      <c r="K72" s="72" t="s">
        <v>45</v>
      </c>
      <c r="L72" s="86" t="s">
        <v>30</v>
      </c>
      <c r="M72" s="89"/>
      <c r="N72" s="7"/>
    </row>
    <row r="73" spans="1:14" ht="45" customHeight="1" x14ac:dyDescent="0.25">
      <c r="A73" s="71" t="s">
        <v>213</v>
      </c>
      <c r="B73" s="71" t="s">
        <v>54</v>
      </c>
      <c r="C73" s="81" t="s">
        <v>245</v>
      </c>
      <c r="D73" s="90" t="s">
        <v>246</v>
      </c>
      <c r="E73" s="74">
        <v>116160</v>
      </c>
      <c r="F73" s="74">
        <v>140553.60000000001</v>
      </c>
      <c r="G73" s="85" t="s">
        <v>9</v>
      </c>
      <c r="H73" s="81" t="s">
        <v>37</v>
      </c>
      <c r="I73" s="81" t="s">
        <v>53</v>
      </c>
      <c r="J73" s="91">
        <v>2024</v>
      </c>
      <c r="K73" s="91">
        <v>2024</v>
      </c>
      <c r="L73" s="85" t="s">
        <v>30</v>
      </c>
      <c r="M73" s="105"/>
      <c r="N73" s="71" t="s">
        <v>16</v>
      </c>
    </row>
    <row r="74" spans="1:14" ht="45" customHeight="1" x14ac:dyDescent="0.25">
      <c r="A74" s="71" t="s">
        <v>213</v>
      </c>
      <c r="B74" s="71" t="s">
        <v>88</v>
      </c>
      <c r="C74" s="81" t="s">
        <v>249</v>
      </c>
      <c r="D74" s="81" t="s">
        <v>250</v>
      </c>
      <c r="E74" s="74">
        <v>480426</v>
      </c>
      <c r="F74" s="74">
        <f>E74*1.21</f>
        <v>581315.46</v>
      </c>
      <c r="G74" s="85" t="s">
        <v>9</v>
      </c>
      <c r="H74" s="81" t="s">
        <v>37</v>
      </c>
      <c r="I74" s="81" t="s">
        <v>107</v>
      </c>
      <c r="J74" s="96">
        <v>2024</v>
      </c>
      <c r="K74" s="96">
        <v>2024</v>
      </c>
      <c r="L74" s="85" t="s">
        <v>30</v>
      </c>
      <c r="M74" s="35"/>
      <c r="N74" s="7"/>
    </row>
    <row r="75" spans="1:14" ht="45" customHeight="1" x14ac:dyDescent="0.25">
      <c r="A75" s="71" t="s">
        <v>213</v>
      </c>
      <c r="B75" s="71" t="s">
        <v>54</v>
      </c>
      <c r="C75" s="81" t="s">
        <v>251</v>
      </c>
      <c r="D75" s="81" t="s">
        <v>252</v>
      </c>
      <c r="E75" s="74">
        <v>499000</v>
      </c>
      <c r="F75" s="74">
        <f>E75*1.21</f>
        <v>603790</v>
      </c>
      <c r="G75" s="85" t="s">
        <v>58</v>
      </c>
      <c r="H75" s="81" t="s">
        <v>37</v>
      </c>
      <c r="I75" s="81" t="s">
        <v>53</v>
      </c>
      <c r="J75" s="96">
        <v>2024</v>
      </c>
      <c r="K75" s="96">
        <v>2024</v>
      </c>
      <c r="L75" s="85" t="s">
        <v>30</v>
      </c>
      <c r="M75" s="35"/>
      <c r="N75" s="7"/>
    </row>
    <row r="76" spans="1:14" ht="15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65" t="s">
        <v>10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ht="16.5" customHeight="1" x14ac:dyDescent="0.25">
      <c r="A78" s="64" t="s">
        <v>11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ht="15" customHeight="1" x14ac:dyDescent="0.25">
      <c r="A79" s="64" t="s">
        <v>19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</row>
    <row r="81" spans="3:3" x14ac:dyDescent="0.25">
      <c r="C81" s="69" t="s">
        <v>244</v>
      </c>
    </row>
    <row r="82" spans="3:3" x14ac:dyDescent="0.25">
      <c r="C82" s="5"/>
    </row>
  </sheetData>
  <mergeCells count="6">
    <mergeCell ref="A2:H2"/>
    <mergeCell ref="A5:N5"/>
    <mergeCell ref="A52:I52"/>
    <mergeCell ref="A19:N19"/>
    <mergeCell ref="A31:N31"/>
    <mergeCell ref="L29:M29"/>
  </mergeCells>
  <phoneticPr fontId="0" type="noConversion"/>
  <hyperlinks>
    <hyperlink ref="C23" r:id="rId1" xr:uid="{4E1DD066-E918-400A-871C-61E91B2617FF}"/>
  </hyperlinks>
  <printOptions horizontalCentered="1"/>
  <pageMargins left="0.25" right="0.25" top="0.75" bottom="0.75" header="0.3" footer="0.3"/>
  <pageSetup paperSize="9" scale="61" fitToHeight="0" orientation="landscape" r:id="rId2"/>
  <headerFooter>
    <oddHeader>&amp;LRoční plán veřejných zakázek&amp;ROdbor majetkoprávní a veřejných zakázek</oddHeader>
    <oddFooter>&amp;CStránka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2024-07-15T10:42:25Z</dcterms:modified>
</cp:coreProperties>
</file>