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ckeovaD\Documents\2021\01 Normativy sš 2021\03 do PV\64-2021-3 Normativy soukromých škol na rok 2021 - PV\"/>
    </mc:Choice>
  </mc:AlternateContent>
  <bookViews>
    <workbookView xWindow="0" yWindow="0" windowWidth="28800" windowHeight="11700" tabRatio="862"/>
  </bookViews>
  <sheets>
    <sheet name="I.-V. Školy a šz, příplatky" sheetId="33" r:id="rId1"/>
    <sheet name="VI. Podpůrná opatření část A" sheetId="25" r:id="rId2"/>
    <sheet name="VII. Podpůrná opatření část B" sheetId="26" r:id="rId3"/>
    <sheet name="CO DÁLE ZAHRNEME DO NORMATIVŮ" sheetId="30" state="hidden" r:id="rId4"/>
    <sheet name="CELKOVÉ VÝDAJE" sheetId="32" state="hidden" r:id="rId5"/>
    <sheet name="ZUŠ překlopení veř.n." sheetId="31" state="hidden" r:id="rId6"/>
    <sheet name="výkony,..." sheetId="29" state="hidden" r:id="rId7"/>
  </sheets>
  <externalReferences>
    <externalReference r:id="rId8"/>
    <externalReference r:id="rId9"/>
  </externalReferences>
  <definedNames>
    <definedName name="_F44" localSheetId="0">#REF!</definedName>
    <definedName name="_F44">#REF!</definedName>
    <definedName name="F44B" localSheetId="0">#REF!</definedName>
    <definedName name="F44B">#REF!</definedName>
    <definedName name="KP" localSheetId="0">'[1]cena PO dle části B vyhlášky'!#REF!</definedName>
    <definedName name="KP">'[1]cena PO dle části B vyhlášky'!#REF!</definedName>
    <definedName name="N1_">'[1]vzorce pro PO dle vyhlášky'!$G$19</definedName>
    <definedName name="_xlnm.Print_Titles" localSheetId="0">'I.-V. Školy a šz, příplatky'!$1:$3</definedName>
    <definedName name="_xlnm.Print_Titles" localSheetId="1">'VI. Podpůrná opatření část A'!$1:$4</definedName>
    <definedName name="_xlnm.Print_Titles" localSheetId="2">'VII. Podpůrná opatření část B'!$1:$4</definedName>
    <definedName name="P1_">'[1]vzorce pro PO dle vyhlášky'!$G$16</definedName>
    <definedName name="P2_">'[1]vzorce pro PO dle vyhlášky'!$G$17</definedName>
    <definedName name="P3_">'[1]vzorce pro PO dle vyhlášky'!$G$18</definedName>
    <definedName name="Vykaz34">[2]v3420_2!$B$3:$DQ$35</definedName>
  </definedNames>
  <calcPr calcId="152511"/>
  <customWorkbookViews>
    <customWorkbookView name="vokacp - vlastní zobrazení" guid="{71A6B0B6-0B73-47F1-BF2D-BCD166F1EA56}" mergeInterval="0" personalView="1" maximized="1" windowWidth="1020" windowHeight="603" activeSheetId="9"/>
  </customWorkbookViews>
</workbook>
</file>

<file path=xl/calcChain.xml><?xml version="1.0" encoding="utf-8"?>
<calcChain xmlns="http://schemas.openxmlformats.org/spreadsheetml/2006/main">
  <c r="A1" i="26" l="1"/>
  <c r="A1" i="25"/>
  <c r="H47" i="30" l="1"/>
  <c r="D14" i="32" l="1"/>
  <c r="D13" i="32"/>
  <c r="D10" i="32"/>
  <c r="D7" i="32"/>
  <c r="D5" i="32"/>
  <c r="Q36" i="31" l="1"/>
  <c r="S36" i="31"/>
  <c r="Q37" i="31"/>
  <c r="P37" i="31" s="1"/>
  <c r="R37" i="31"/>
  <c r="S37" i="31"/>
  <c r="Q38" i="31"/>
  <c r="S38" i="31"/>
  <c r="Q39" i="31"/>
  <c r="P39" i="31" s="1"/>
  <c r="R39" i="31"/>
  <c r="S39" i="31"/>
  <c r="S35" i="31"/>
  <c r="Q35" i="31"/>
  <c r="R35" i="31" s="1"/>
  <c r="Q30" i="31"/>
  <c r="S30" i="31"/>
  <c r="Q31" i="31"/>
  <c r="P31" i="31" s="1"/>
  <c r="R31" i="31"/>
  <c r="S31" i="31"/>
  <c r="Q32" i="31"/>
  <c r="S32" i="31"/>
  <c r="Q33" i="31"/>
  <c r="P33" i="31" s="1"/>
  <c r="R33" i="31"/>
  <c r="S33" i="31"/>
  <c r="S29" i="31"/>
  <c r="Q29" i="31"/>
  <c r="R29" i="31" s="1"/>
  <c r="Q24" i="31"/>
  <c r="S24" i="31"/>
  <c r="Q25" i="31"/>
  <c r="P25" i="31" s="1"/>
  <c r="R25" i="31"/>
  <c r="S25" i="31"/>
  <c r="Q26" i="31"/>
  <c r="S26" i="31"/>
  <c r="Q27" i="31"/>
  <c r="P27" i="31" s="1"/>
  <c r="R27" i="31"/>
  <c r="S27" i="31"/>
  <c r="S23" i="31"/>
  <c r="Q23" i="31"/>
  <c r="R23" i="31" s="1"/>
  <c r="Q18" i="31"/>
  <c r="S18" i="31"/>
  <c r="Q19" i="31"/>
  <c r="P19" i="31" s="1"/>
  <c r="R19" i="31"/>
  <c r="S19" i="31"/>
  <c r="Q20" i="31"/>
  <c r="S20" i="31"/>
  <c r="Q21" i="31"/>
  <c r="P21" i="31" s="1"/>
  <c r="R21" i="31"/>
  <c r="S21" i="31"/>
  <c r="S17" i="31"/>
  <c r="Q17" i="31"/>
  <c r="R17" i="31" s="1"/>
  <c r="Q12" i="31"/>
  <c r="S12" i="31"/>
  <c r="Q13" i="31"/>
  <c r="S13" i="31"/>
  <c r="Q14" i="31"/>
  <c r="S14" i="31"/>
  <c r="Q15" i="31"/>
  <c r="S15" i="31"/>
  <c r="S11" i="31"/>
  <c r="Q11" i="31"/>
  <c r="R11" i="31" s="1"/>
  <c r="Q6" i="31"/>
  <c r="P6" i="31" s="1"/>
  <c r="R6" i="31"/>
  <c r="S6" i="31"/>
  <c r="Q7" i="31"/>
  <c r="P7" i="31" s="1"/>
  <c r="R7" i="31"/>
  <c r="S7" i="31"/>
  <c r="Q8" i="31"/>
  <c r="P8" i="31" s="1"/>
  <c r="R8" i="31"/>
  <c r="S8" i="31"/>
  <c r="Q9" i="31"/>
  <c r="P9" i="31" s="1"/>
  <c r="R9" i="31"/>
  <c r="S9" i="31"/>
  <c r="S5" i="31"/>
  <c r="Q5" i="31"/>
  <c r="R5" i="31" s="1"/>
  <c r="J6" i="31"/>
  <c r="L6" i="31"/>
  <c r="J7" i="31"/>
  <c r="I7" i="31" s="1"/>
  <c r="K7" i="31"/>
  <c r="L7" i="31"/>
  <c r="J8" i="31"/>
  <c r="L8" i="31"/>
  <c r="J9" i="31"/>
  <c r="I9" i="31" s="1"/>
  <c r="K9" i="31"/>
  <c r="L9" i="31"/>
  <c r="J10" i="31"/>
  <c r="L10" i="31"/>
  <c r="J11" i="31"/>
  <c r="I11" i="31" s="1"/>
  <c r="K11" i="31"/>
  <c r="L11" i="31"/>
  <c r="J12" i="31"/>
  <c r="L12" i="31"/>
  <c r="J13" i="31"/>
  <c r="I13" i="31" s="1"/>
  <c r="K13" i="31"/>
  <c r="L13" i="31"/>
  <c r="J14" i="31"/>
  <c r="L14" i="31"/>
  <c r="J15" i="31"/>
  <c r="I15" i="31" s="1"/>
  <c r="K15" i="31"/>
  <c r="L15" i="31"/>
  <c r="J16" i="31"/>
  <c r="L16" i="31"/>
  <c r="J17" i="31"/>
  <c r="I17" i="31" s="1"/>
  <c r="K17" i="31"/>
  <c r="L17" i="31"/>
  <c r="J18" i="31"/>
  <c r="L18" i="31"/>
  <c r="J19" i="31"/>
  <c r="I19" i="31" s="1"/>
  <c r="K19" i="31"/>
  <c r="L19" i="31"/>
  <c r="J20" i="31"/>
  <c r="L20" i="31"/>
  <c r="J21" i="31"/>
  <c r="I21" i="31" s="1"/>
  <c r="K21" i="31"/>
  <c r="L21" i="31"/>
  <c r="J22" i="31"/>
  <c r="L22" i="31"/>
  <c r="J23" i="31"/>
  <c r="I23" i="31" s="1"/>
  <c r="K23" i="31"/>
  <c r="L23" i="31"/>
  <c r="J24" i="31"/>
  <c r="L24" i="31"/>
  <c r="J25" i="31"/>
  <c r="I25" i="31" s="1"/>
  <c r="K25" i="31"/>
  <c r="L25" i="31"/>
  <c r="J26" i="31"/>
  <c r="L26" i="31"/>
  <c r="J27" i="31"/>
  <c r="I27" i="31" s="1"/>
  <c r="K27" i="31"/>
  <c r="L27" i="31"/>
  <c r="J28" i="31"/>
  <c r="L28" i="31"/>
  <c r="J29" i="31"/>
  <c r="I29" i="31" s="1"/>
  <c r="K29" i="31"/>
  <c r="L29" i="31"/>
  <c r="J30" i="31"/>
  <c r="L30" i="31"/>
  <c r="J31" i="31"/>
  <c r="I31" i="31" s="1"/>
  <c r="K31" i="31"/>
  <c r="L31" i="31"/>
  <c r="J32" i="31"/>
  <c r="L32" i="31"/>
  <c r="J33" i="31"/>
  <c r="I33" i="31" s="1"/>
  <c r="K33" i="31"/>
  <c r="L33" i="31"/>
  <c r="J34" i="31"/>
  <c r="L34" i="31"/>
  <c r="J35" i="31"/>
  <c r="I35" i="31" s="1"/>
  <c r="K35" i="31"/>
  <c r="L35" i="31"/>
  <c r="J36" i="31"/>
  <c r="L36" i="31"/>
  <c r="J37" i="31"/>
  <c r="I37" i="31" s="1"/>
  <c r="K37" i="31"/>
  <c r="L37" i="31"/>
  <c r="J38" i="31"/>
  <c r="L38" i="31"/>
  <c r="J39" i="31"/>
  <c r="I39" i="31" s="1"/>
  <c r="K39" i="31"/>
  <c r="L39" i="31"/>
  <c r="J40" i="31"/>
  <c r="L40" i="31"/>
  <c r="J41" i="31"/>
  <c r="I41" i="31" s="1"/>
  <c r="K41" i="31"/>
  <c r="L41" i="31"/>
  <c r="J42" i="31"/>
  <c r="L42" i="31"/>
  <c r="J43" i="31"/>
  <c r="I43" i="31" s="1"/>
  <c r="K43" i="31"/>
  <c r="L43" i="31"/>
  <c r="J44" i="31"/>
  <c r="L44" i="31"/>
  <c r="I5" i="31"/>
  <c r="L5" i="31"/>
  <c r="K5" i="31"/>
  <c r="J5" i="31"/>
  <c r="R38" i="31" l="1"/>
  <c r="P38" i="31" s="1"/>
  <c r="R36" i="31"/>
  <c r="P36" i="31" s="1"/>
  <c r="P35" i="31"/>
  <c r="R32" i="31"/>
  <c r="P32" i="31" s="1"/>
  <c r="R30" i="31"/>
  <c r="P30" i="31" s="1"/>
  <c r="P29" i="31"/>
  <c r="P26" i="31"/>
  <c r="R26" i="31"/>
  <c r="R24" i="31"/>
  <c r="P24" i="31" s="1"/>
  <c r="P23" i="31"/>
  <c r="P18" i="31"/>
  <c r="R20" i="31"/>
  <c r="P20" i="31" s="1"/>
  <c r="R18" i="31"/>
  <c r="P17" i="31"/>
  <c r="P14" i="31"/>
  <c r="R15" i="31"/>
  <c r="P15" i="31" s="1"/>
  <c r="R13" i="31"/>
  <c r="P13" i="31" s="1"/>
  <c r="R14" i="31"/>
  <c r="R12" i="31"/>
  <c r="P12" i="31" s="1"/>
  <c r="P11" i="31"/>
  <c r="P5" i="31"/>
  <c r="I8" i="31"/>
  <c r="I32" i="31"/>
  <c r="K44" i="31"/>
  <c r="I44" i="31" s="1"/>
  <c r="K42" i="31"/>
  <c r="I42" i="31" s="1"/>
  <c r="K40" i="31"/>
  <c r="I40" i="31" s="1"/>
  <c r="K38" i="31"/>
  <c r="I38" i="31" s="1"/>
  <c r="K36" i="31"/>
  <c r="I36" i="31" s="1"/>
  <c r="K34" i="31"/>
  <c r="I34" i="31" s="1"/>
  <c r="K32" i="31"/>
  <c r="K30" i="31"/>
  <c r="I30" i="31" s="1"/>
  <c r="K28" i="31"/>
  <c r="I28" i="31" s="1"/>
  <c r="K26" i="31"/>
  <c r="I26" i="31" s="1"/>
  <c r="K24" i="31"/>
  <c r="I24" i="31" s="1"/>
  <c r="K22" i="31"/>
  <c r="I22" i="31" s="1"/>
  <c r="K20" i="31"/>
  <c r="I20" i="31" s="1"/>
  <c r="K18" i="31"/>
  <c r="I18" i="31" s="1"/>
  <c r="K16" i="31"/>
  <c r="I16" i="31" s="1"/>
  <c r="K14" i="31"/>
  <c r="I14" i="31" s="1"/>
  <c r="K12" i="31"/>
  <c r="I12" i="31" s="1"/>
  <c r="K10" i="31"/>
  <c r="I10" i="31" s="1"/>
  <c r="K8" i="31"/>
  <c r="K6" i="31"/>
  <c r="I6" i="31" s="1"/>
  <c r="AI1" i="29" l="1"/>
  <c r="W1" i="29" l="1"/>
  <c r="BK1" i="29"/>
  <c r="BL1" i="29"/>
  <c r="BJ1" i="29"/>
  <c r="AM14" i="30" l="1"/>
  <c r="AA47" i="30"/>
  <c r="Z47" i="30"/>
  <c r="AB47" i="30"/>
  <c r="Y47" i="30"/>
  <c r="K47" i="30"/>
  <c r="D12" i="32" l="1"/>
  <c r="AM8" i="30" l="1"/>
  <c r="AN4" i="30"/>
  <c r="AN5" i="30"/>
  <c r="AN3" i="30"/>
  <c r="AM7" i="30"/>
  <c r="AM6" i="30"/>
  <c r="AM4" i="30"/>
  <c r="AM5" i="30"/>
  <c r="AM3" i="30"/>
  <c r="B43" i="30"/>
  <c r="H43" i="30" s="1"/>
  <c r="AA43" i="30" s="1"/>
  <c r="B42" i="30"/>
  <c r="H42" i="30" s="1"/>
  <c r="AA42" i="30" s="1"/>
  <c r="Y43" i="30"/>
  <c r="Y42" i="30"/>
  <c r="Z43" i="30" l="1"/>
  <c r="Z42" i="30"/>
  <c r="I43" i="30"/>
  <c r="J43" i="30" s="1"/>
  <c r="L43" i="30" s="1"/>
  <c r="AB42" i="30"/>
  <c r="AB43" i="30"/>
  <c r="I42" i="30"/>
  <c r="J42" i="30" s="1"/>
  <c r="L42" i="30" s="1"/>
  <c r="Y39" i="30"/>
  <c r="Z39" i="30" s="1"/>
  <c r="AA39" i="30"/>
  <c r="AB39" i="30"/>
  <c r="L25" i="30"/>
  <c r="L29" i="30"/>
  <c r="L28" i="30"/>
  <c r="L27" i="30"/>
  <c r="L26" i="30"/>
  <c r="L38" i="30"/>
  <c r="L39" i="30"/>
  <c r="I39" i="30"/>
  <c r="J39" i="30" s="1"/>
  <c r="H39" i="30"/>
  <c r="H38" i="30"/>
  <c r="AN6" i="29" l="1"/>
  <c r="AN7" i="29"/>
  <c r="AN8" i="29"/>
  <c r="AN9" i="29"/>
  <c r="AN10" i="29"/>
  <c r="AN11" i="29"/>
  <c r="AN12" i="29"/>
  <c r="AN13" i="29"/>
  <c r="AN14" i="29"/>
  <c r="AN15" i="29"/>
  <c r="AN16" i="29"/>
  <c r="AN17" i="29"/>
  <c r="AN18" i="29"/>
  <c r="AN19" i="29"/>
  <c r="AN20" i="29"/>
  <c r="AN21" i="29"/>
  <c r="AN22" i="29"/>
  <c r="AN23" i="29"/>
  <c r="AN24" i="29"/>
  <c r="AN25" i="29"/>
  <c r="AN26" i="29"/>
  <c r="AN27" i="29"/>
  <c r="AN28" i="29"/>
  <c r="AN29" i="29"/>
  <c r="AN30" i="29"/>
  <c r="AN31" i="29"/>
  <c r="AN32" i="29"/>
  <c r="AN33" i="29"/>
  <c r="AN5" i="29"/>
  <c r="AM5" i="29"/>
  <c r="AD6" i="29"/>
  <c r="AD7" i="29"/>
  <c r="AD8" i="29"/>
  <c r="AD9" i="29"/>
  <c r="AD10" i="29"/>
  <c r="AD11" i="29"/>
  <c r="AD12" i="29"/>
  <c r="AD13" i="29"/>
  <c r="AD14" i="29"/>
  <c r="AD15" i="29"/>
  <c r="AD16" i="29"/>
  <c r="AD17" i="29"/>
  <c r="AD18" i="29"/>
  <c r="AD19" i="29"/>
  <c r="AD20" i="29"/>
  <c r="AD21" i="29"/>
  <c r="AD22" i="29"/>
  <c r="AD23" i="29"/>
  <c r="AD24" i="29"/>
  <c r="AD25" i="29"/>
  <c r="AD26" i="29"/>
  <c r="AD27" i="29"/>
  <c r="AD28" i="29"/>
  <c r="AD29" i="29"/>
  <c r="AD30" i="29"/>
  <c r="AD31" i="29"/>
  <c r="AD32" i="29"/>
  <c r="AD33" i="29"/>
  <c r="AD34" i="29"/>
  <c r="AD35" i="29"/>
  <c r="AD36" i="29"/>
  <c r="AD37" i="29"/>
  <c r="AD38" i="29"/>
  <c r="AD39" i="29"/>
  <c r="AD40" i="29"/>
  <c r="AD41" i="29"/>
  <c r="AD42" i="29"/>
  <c r="AD43" i="29"/>
  <c r="AD44" i="29"/>
  <c r="AD45" i="29"/>
  <c r="AD46" i="29"/>
  <c r="AD47" i="29"/>
  <c r="AD48" i="29"/>
  <c r="AD49" i="29"/>
  <c r="AD50" i="29"/>
  <c r="AD51" i="29"/>
  <c r="AD52" i="29"/>
  <c r="AD53" i="29"/>
  <c r="AD54" i="29"/>
  <c r="AD55" i="29"/>
  <c r="AD56" i="29"/>
  <c r="AD57" i="29"/>
  <c r="AD58" i="29"/>
  <c r="AD59" i="29"/>
  <c r="AD60" i="29"/>
  <c r="AD61" i="29"/>
  <c r="AD62" i="29"/>
  <c r="AD63" i="29"/>
  <c r="AD64" i="29"/>
  <c r="AD65" i="29"/>
  <c r="AD66" i="29"/>
  <c r="AD67" i="29"/>
  <c r="AD68" i="29"/>
  <c r="AD69" i="29"/>
  <c r="AD70" i="29"/>
  <c r="AD71" i="29"/>
  <c r="AD72" i="29"/>
  <c r="AD73" i="29"/>
  <c r="AD74" i="29"/>
  <c r="AD75" i="29"/>
  <c r="AD76" i="29"/>
  <c r="AD77" i="29"/>
  <c r="AD78" i="29"/>
  <c r="AD79" i="29"/>
  <c r="AD80" i="29"/>
  <c r="AD81" i="29"/>
  <c r="AD82" i="29"/>
  <c r="AD83" i="29"/>
  <c r="AD84" i="29"/>
  <c r="AD85" i="29"/>
  <c r="AD86" i="29"/>
  <c r="AD87" i="29"/>
  <c r="AD88" i="29"/>
  <c r="AD89" i="29"/>
  <c r="AD90" i="29"/>
  <c r="AD91" i="29"/>
  <c r="AD92" i="29"/>
  <c r="AD93" i="29"/>
  <c r="AD94" i="29"/>
  <c r="AD95" i="29"/>
  <c r="AD96" i="29"/>
  <c r="AD97" i="29"/>
  <c r="AD98" i="29"/>
  <c r="AD99" i="29"/>
  <c r="AD100" i="29"/>
  <c r="AD101" i="29"/>
  <c r="AD102" i="29"/>
  <c r="AD103" i="29"/>
  <c r="AD104" i="29"/>
  <c r="AD105" i="29"/>
  <c r="AD106" i="29"/>
  <c r="AD107" i="29"/>
  <c r="AD108" i="29"/>
  <c r="AD109" i="29"/>
  <c r="AD110" i="29"/>
  <c r="AD111" i="29"/>
  <c r="AD112" i="29"/>
  <c r="AD113" i="29"/>
  <c r="AD114" i="29"/>
  <c r="AD115" i="29"/>
  <c r="AD116" i="29"/>
  <c r="AD117" i="29"/>
  <c r="AD118" i="29"/>
  <c r="AD119" i="29"/>
  <c r="AD120" i="29"/>
  <c r="AD121" i="29"/>
  <c r="AD122" i="29"/>
  <c r="AD123" i="29"/>
  <c r="AD124" i="29"/>
  <c r="AD125" i="29"/>
  <c r="AD126" i="29"/>
  <c r="AD127" i="29"/>
  <c r="AD128" i="29"/>
  <c r="AD129" i="29"/>
  <c r="AD130" i="29"/>
  <c r="AD131" i="29"/>
  <c r="AD132" i="29"/>
  <c r="AD133" i="29"/>
  <c r="AD134" i="29"/>
  <c r="AD135" i="29"/>
  <c r="AD136" i="29"/>
  <c r="AD137" i="29"/>
  <c r="AD138" i="29"/>
  <c r="AD139" i="29"/>
  <c r="AD140" i="29"/>
  <c r="AD141" i="29"/>
  <c r="AD142" i="29"/>
  <c r="AD143" i="29"/>
  <c r="AD144" i="29"/>
  <c r="AD145" i="29"/>
  <c r="AD146" i="29"/>
  <c r="AD147" i="29"/>
  <c r="AD148" i="29"/>
  <c r="AD149" i="29"/>
  <c r="AD150" i="29"/>
  <c r="AD151" i="29"/>
  <c r="AD152" i="29"/>
  <c r="AD153" i="29"/>
  <c r="AD154" i="29"/>
  <c r="AD155" i="29"/>
  <c r="AD156" i="29"/>
  <c r="AD157" i="29"/>
  <c r="AD158" i="29"/>
  <c r="AD159" i="29"/>
  <c r="AD160" i="29"/>
  <c r="AD161" i="29"/>
  <c r="AD162" i="29"/>
  <c r="AD5" i="29"/>
  <c r="H25" i="30" l="1"/>
  <c r="Y38" i="30" l="1"/>
  <c r="I38" i="30"/>
  <c r="J38" i="30" s="1"/>
  <c r="AF33" i="30"/>
  <c r="AG33" i="30" s="1"/>
  <c r="AE33" i="30"/>
  <c r="AD33" i="30"/>
  <c r="X33" i="30"/>
  <c r="AB33" i="30" s="1"/>
  <c r="W33" i="30"/>
  <c r="AA33" i="30" s="1"/>
  <c r="Y32" i="30"/>
  <c r="S32" i="30"/>
  <c r="O32" i="30"/>
  <c r="H32" i="30"/>
  <c r="Y29" i="30"/>
  <c r="Z29" i="30" s="1"/>
  <c r="S29" i="30"/>
  <c r="R29" i="30"/>
  <c r="O29" i="30"/>
  <c r="P29" i="30" s="1"/>
  <c r="H29" i="30"/>
  <c r="AB29" i="30" s="1"/>
  <c r="G29" i="30"/>
  <c r="AB28" i="30"/>
  <c r="Y28" i="30"/>
  <c r="Z28" i="30" s="1"/>
  <c r="S28" i="30"/>
  <c r="R28" i="30"/>
  <c r="O28" i="30"/>
  <c r="P28" i="30" s="1"/>
  <c r="K28" i="30"/>
  <c r="H28" i="30"/>
  <c r="AA28" i="30" s="1"/>
  <c r="G28" i="30"/>
  <c r="Y27" i="30"/>
  <c r="Z27" i="30" s="1"/>
  <c r="S27" i="30"/>
  <c r="R27" i="30"/>
  <c r="O27" i="30"/>
  <c r="N27" i="30"/>
  <c r="H27" i="30"/>
  <c r="P27" i="30" s="1"/>
  <c r="G27" i="30"/>
  <c r="E27" i="30"/>
  <c r="Y26" i="30"/>
  <c r="Z26" i="30" s="1"/>
  <c r="S26" i="30"/>
  <c r="R26" i="30"/>
  <c r="P26" i="30"/>
  <c r="O26" i="30"/>
  <c r="H26" i="30"/>
  <c r="AB26" i="30" s="1"/>
  <c r="G26" i="30"/>
  <c r="AB25" i="30"/>
  <c r="AA25" i="30"/>
  <c r="Z25" i="30"/>
  <c r="Z50" i="30" s="1"/>
  <c r="Y25" i="30"/>
  <c r="S25" i="30"/>
  <c r="R25" i="30"/>
  <c r="O25" i="30"/>
  <c r="P25" i="30" s="1"/>
  <c r="J25" i="30"/>
  <c r="I25" i="30"/>
  <c r="G25" i="30"/>
  <c r="AG32" i="30" l="1"/>
  <c r="H35" i="30"/>
  <c r="H34" i="30"/>
  <c r="H33" i="30"/>
  <c r="P32" i="30"/>
  <c r="Z32" i="30"/>
  <c r="AA38" i="30"/>
  <c r="Z38" i="30"/>
  <c r="AB38" i="30"/>
  <c r="P50" i="30"/>
  <c r="P21" i="30"/>
  <c r="I27" i="30"/>
  <c r="J27" i="30" s="1"/>
  <c r="AA29" i="30"/>
  <c r="K29" i="30"/>
  <c r="Y33" i="30"/>
  <c r="Z33" i="30" s="1"/>
  <c r="AI33" i="30" s="1"/>
  <c r="I26" i="30"/>
  <c r="J26" i="30" s="1"/>
  <c r="AA27" i="30"/>
  <c r="AA32" i="30"/>
  <c r="AJ33" i="30"/>
  <c r="AA26" i="30"/>
  <c r="AA50" i="30" s="1"/>
  <c r="AB27" i="30"/>
  <c r="AB50" i="30" s="1"/>
  <c r="K32" i="30"/>
  <c r="AB32" i="30"/>
  <c r="AE32" i="30"/>
  <c r="AI32" i="30" s="1"/>
  <c r="O186" i="29"/>
  <c r="Q186" i="29" s="1"/>
  <c r="O187" i="29"/>
  <c r="Q187" i="29" s="1"/>
  <c r="O188" i="29"/>
  <c r="Q188" i="29" s="1"/>
  <c r="O189" i="29"/>
  <c r="Q189" i="29" s="1"/>
  <c r="O190" i="29"/>
  <c r="Q190" i="29" s="1"/>
  <c r="O185" i="29"/>
  <c r="Q185" i="29" s="1"/>
  <c r="L32" i="30" l="1"/>
  <c r="K33" i="30"/>
  <c r="AM6" i="29"/>
  <c r="AM7" i="29"/>
  <c r="AM8" i="29"/>
  <c r="AM9" i="29"/>
  <c r="AM10" i="29"/>
  <c r="AM11" i="29"/>
  <c r="AM12" i="29"/>
  <c r="AM13" i="29"/>
  <c r="AM14" i="29"/>
  <c r="AM15" i="29"/>
  <c r="AM16" i="29"/>
  <c r="AM17" i="29"/>
  <c r="AM18" i="29"/>
  <c r="AM19" i="29"/>
  <c r="AM20" i="29"/>
  <c r="AM21" i="29"/>
  <c r="AM22" i="29"/>
  <c r="AM23" i="29"/>
  <c r="AM24" i="29"/>
  <c r="AM25" i="29"/>
  <c r="AM26" i="29"/>
  <c r="AM27" i="29"/>
  <c r="AM28" i="29"/>
  <c r="AM29" i="29"/>
  <c r="AM30" i="29"/>
  <c r="AM31" i="29"/>
  <c r="AM32" i="29"/>
  <c r="AM33" i="29"/>
  <c r="AC6" i="29"/>
  <c r="AC7" i="29"/>
  <c r="AC8" i="29"/>
  <c r="AC9" i="29"/>
  <c r="AC10" i="29"/>
  <c r="AC11" i="29"/>
  <c r="AC12" i="29"/>
  <c r="AC13" i="29"/>
  <c r="AC14" i="29"/>
  <c r="AC15" i="29"/>
  <c r="AC16" i="29"/>
  <c r="AC17" i="29"/>
  <c r="AC18" i="29"/>
  <c r="AC19" i="29"/>
  <c r="AC20" i="29"/>
  <c r="AC21" i="29"/>
  <c r="AC22" i="29"/>
  <c r="AC23" i="29"/>
  <c r="AC24" i="29"/>
  <c r="AC25" i="29"/>
  <c r="AC26" i="29"/>
  <c r="AC27" i="29"/>
  <c r="AC28" i="29"/>
  <c r="AC29" i="29"/>
  <c r="AC30" i="29"/>
  <c r="AC31" i="29"/>
  <c r="AC32" i="29"/>
  <c r="AC33" i="29"/>
  <c r="AC34" i="29"/>
  <c r="AC35" i="29"/>
  <c r="AC36" i="29"/>
  <c r="AC37" i="29"/>
  <c r="AC38" i="29"/>
  <c r="AC39" i="29"/>
  <c r="AC40" i="29"/>
  <c r="AC41" i="29"/>
  <c r="AC42" i="29"/>
  <c r="AC43" i="29"/>
  <c r="AC44" i="29"/>
  <c r="AC45" i="29"/>
  <c r="AC46" i="29"/>
  <c r="AC47" i="29"/>
  <c r="AC48" i="29"/>
  <c r="AC49" i="29"/>
  <c r="AC50" i="29"/>
  <c r="AC51" i="29"/>
  <c r="AC52" i="29"/>
  <c r="AC53" i="29"/>
  <c r="AC54" i="29"/>
  <c r="AC55" i="29"/>
  <c r="AC56" i="29"/>
  <c r="AC57" i="29"/>
  <c r="AC58" i="29"/>
  <c r="AC59" i="29"/>
  <c r="AC60" i="29"/>
  <c r="AC61" i="29"/>
  <c r="AC62" i="29"/>
  <c r="AC63" i="29"/>
  <c r="AC64" i="29"/>
  <c r="AC65" i="29"/>
  <c r="AC66" i="29"/>
  <c r="AC67" i="29"/>
  <c r="AC68" i="29"/>
  <c r="AC69" i="29"/>
  <c r="AC70" i="29"/>
  <c r="AC71" i="29"/>
  <c r="AC72" i="29"/>
  <c r="AC73" i="29"/>
  <c r="AC74" i="29"/>
  <c r="AC75" i="29"/>
  <c r="AC76" i="29"/>
  <c r="AC77" i="29"/>
  <c r="AC78" i="29"/>
  <c r="AC79" i="29"/>
  <c r="AC80" i="29"/>
  <c r="AC81" i="29"/>
  <c r="AC82" i="29"/>
  <c r="AC83" i="29"/>
  <c r="AC84" i="29"/>
  <c r="AC85" i="29"/>
  <c r="AC86" i="29"/>
  <c r="AC87" i="29"/>
  <c r="AC88" i="29"/>
  <c r="AC89" i="29"/>
  <c r="AC90" i="29"/>
  <c r="AC91" i="29"/>
  <c r="AC92" i="29"/>
  <c r="AC93" i="29"/>
  <c r="AC94" i="29"/>
  <c r="AC95" i="29"/>
  <c r="AC96" i="29"/>
  <c r="AC97" i="29"/>
  <c r="AC98" i="29"/>
  <c r="AC99" i="29"/>
  <c r="AC100" i="29"/>
  <c r="AC101" i="29"/>
  <c r="AC102" i="29"/>
  <c r="AC103" i="29"/>
  <c r="AC104" i="29"/>
  <c r="AC105" i="29"/>
  <c r="AC106" i="29"/>
  <c r="AC107" i="29"/>
  <c r="AC108" i="29"/>
  <c r="AC109" i="29"/>
  <c r="AC110" i="29"/>
  <c r="AC111" i="29"/>
  <c r="AC112" i="29"/>
  <c r="AC113" i="29"/>
  <c r="AC114" i="29"/>
  <c r="AC115" i="29"/>
  <c r="AC116" i="29"/>
  <c r="AC117" i="29"/>
  <c r="AC118" i="29"/>
  <c r="AC119" i="29"/>
  <c r="AC120" i="29"/>
  <c r="AC121" i="29"/>
  <c r="AC122" i="29"/>
  <c r="AC123" i="29"/>
  <c r="AC124" i="29"/>
  <c r="AC125" i="29"/>
  <c r="AC126" i="29"/>
  <c r="AC127" i="29"/>
  <c r="AC128" i="29"/>
  <c r="AC129" i="29"/>
  <c r="AC130" i="29"/>
  <c r="AC131" i="29"/>
  <c r="AC132" i="29"/>
  <c r="AC133" i="29"/>
  <c r="AC134" i="29"/>
  <c r="AC135" i="29"/>
  <c r="AC136" i="29"/>
  <c r="AC137" i="29"/>
  <c r="AC138" i="29"/>
  <c r="AC139" i="29"/>
  <c r="AC140" i="29"/>
  <c r="AC141" i="29"/>
  <c r="AC142" i="29"/>
  <c r="AC143" i="29"/>
  <c r="AC144" i="29"/>
  <c r="AC145" i="29"/>
  <c r="AC146" i="29"/>
  <c r="AC147" i="29"/>
  <c r="AC148" i="29"/>
  <c r="AC149" i="29"/>
  <c r="AC150" i="29"/>
  <c r="AC151" i="29"/>
  <c r="AC152" i="29"/>
  <c r="AC153" i="29"/>
  <c r="AC154" i="29"/>
  <c r="AC155" i="29"/>
  <c r="AC156" i="29"/>
  <c r="AC157" i="29"/>
  <c r="AC158" i="29"/>
  <c r="AC159" i="29"/>
  <c r="AC160" i="29"/>
  <c r="AC161" i="29"/>
  <c r="AC162" i="29"/>
  <c r="AC5" i="29"/>
  <c r="D16" i="32" l="1"/>
  <c r="D15" i="32"/>
  <c r="D6" i="32"/>
  <c r="D11" i="32" l="1"/>
  <c r="D9" i="32" l="1"/>
  <c r="D8" i="32" l="1"/>
  <c r="D17" i="32" l="1"/>
  <c r="D18" i="32" s="1"/>
  <c r="L4" i="32" s="1"/>
  <c r="L5" i="32" s="1"/>
</calcChain>
</file>

<file path=xl/comments1.xml><?xml version="1.0" encoding="utf-8"?>
<comments xmlns="http://schemas.openxmlformats.org/spreadsheetml/2006/main">
  <authors>
    <author>Mackeová Drahoslava</author>
  </authors>
  <commentList>
    <comment ref="F25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MŠ: BT+ST
S 1-01, odd. III 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ZŠ: BT+ST+PT+PS, bez §38a41
M3, odd. III+IIIA+IIIB,
S 4c-01, odd. III 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SŠ+KON dfv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SŠ+KON: DFV+OFV dle keoficientů
M8, odd.VII,
M9, odd. VII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SŠ+KON dfv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ZŠ: BT+ST+PT+PS, bez §38a41
M3, odd. III+IIIA+IIIB,
S 4c-01, odd. III 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 u 6letých 1.-2.roč.+u 8letých 1.-4.roč.
M8, odd. VII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žáci I.st. všech zřizovatelů, bez §38 a 41, bez PT a PS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ZŠ: pouze BT
(bez ST, PT, PS, bez §38a41)
M3, odd. III
PI za všechzny zřiz/výkony všichni zřizovatelé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SŠ - pouze BT, dfv + ofv dle koef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ZŠ: pouze BT
(bez ST, PT, PS, bez §38a41)
M3, odd. III
PI za všechzny zřiz/výkony všichni zřizovatelé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SŠ - pouze BT, dfv + ofv dle koef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údaj o lůžkové kapacitě (k 30.9.2020) ve výkazech: 
1) Výkaz Z 14 – 01 – pro DD, DDŠ, VÚ, DÚ – část XI – lůžková kapacita celkem 
2) Výkaz Z 34 – 01 – pro pobytová SVP – XXVI – lůžková kapacita
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ZŠ: pouze BT
(bez ST, PT, PS, bez §38a41)
M3, odd. III
PI za všechzny zřiz/výkony všichni zřizovatelé
962348
</t>
        </r>
      </text>
    </comment>
  </commentList>
</comments>
</file>

<file path=xl/sharedStrings.xml><?xml version="1.0" encoding="utf-8"?>
<sst xmlns="http://schemas.openxmlformats.org/spreadsheetml/2006/main" count="7105" uniqueCount="4695">
  <si>
    <t>Potravinářská výroba</t>
  </si>
  <si>
    <t>Cukrář</t>
  </si>
  <si>
    <t>Krejčí</t>
  </si>
  <si>
    <t>Truhlář</t>
  </si>
  <si>
    <t>Tiskař na polygrafických strojích</t>
  </si>
  <si>
    <t>Reprodukční grafik pro média</t>
  </si>
  <si>
    <t>Knihař</t>
  </si>
  <si>
    <t>Instalatér</t>
  </si>
  <si>
    <t>Kominík</t>
  </si>
  <si>
    <t>Malířské a natěračské práce</t>
  </si>
  <si>
    <t>Tesař</t>
  </si>
  <si>
    <t>Montér suchých staveb</t>
  </si>
  <si>
    <t>Zedník</t>
  </si>
  <si>
    <t>Autotronik</t>
  </si>
  <si>
    <t>Včelař</t>
  </si>
  <si>
    <t>Ošetřovatel</t>
  </si>
  <si>
    <t>Prodavač</t>
  </si>
  <si>
    <t>Operátor skladování</t>
  </si>
  <si>
    <t>Rekondiční a sportovní masér</t>
  </si>
  <si>
    <t>Starožitník</t>
  </si>
  <si>
    <t>Zlatník a klenotník</t>
  </si>
  <si>
    <t>Umělecký štukatér</t>
  </si>
  <si>
    <t>Umělecký pozlacovač</t>
  </si>
  <si>
    <t>Vlásenkář a maskér</t>
  </si>
  <si>
    <t>Informační technologie</t>
  </si>
  <si>
    <t>ONIV</t>
  </si>
  <si>
    <t>Elektrotechnika</t>
  </si>
  <si>
    <t>Provozní elektrotechnika</t>
  </si>
  <si>
    <t>Tesařské práce</t>
  </si>
  <si>
    <t>Stavební práce</t>
  </si>
  <si>
    <t>Technologie potravin</t>
  </si>
  <si>
    <t>Analýza potravin</t>
  </si>
  <si>
    <t>Nábytkářská a dřevařská výroba</t>
  </si>
  <si>
    <t>Ubytovaného v domově mládeže</t>
  </si>
  <si>
    <t>Školní jídelně - výdejně, jde-li o dítě mateřské školy</t>
  </si>
  <si>
    <t>Stavebnictví</t>
  </si>
  <si>
    <t>Požární ochrana</t>
  </si>
  <si>
    <t>Rostlinolékařství</t>
  </si>
  <si>
    <t>Chovatelství</t>
  </si>
  <si>
    <t>Zahradnictví</t>
  </si>
  <si>
    <t>Zdravotnický asistent</t>
  </si>
  <si>
    <t>Nutriční asistent</t>
  </si>
  <si>
    <t>Laboratorní asistent</t>
  </si>
  <si>
    <t>Ortoticko-protetický technik</t>
  </si>
  <si>
    <t>Obchodní akademie</t>
  </si>
  <si>
    <t>Ekonomika a podnikání</t>
  </si>
  <si>
    <t>Podnikání</t>
  </si>
  <si>
    <t>Knihkupecké a nakladatelské činnosti</t>
  </si>
  <si>
    <t>Bezpečnostně právní činnost</t>
  </si>
  <si>
    <t>Veřejnosprávní činnost</t>
  </si>
  <si>
    <t>Vlasová kosmetika</t>
  </si>
  <si>
    <t>Masér sportovní a rekondiční</t>
  </si>
  <si>
    <t>Pedagogika pro asistenty ve školství</t>
  </si>
  <si>
    <t>Předškolní a mimoškolní pedagogika</t>
  </si>
  <si>
    <t>Sociální činnost</t>
  </si>
  <si>
    <t>Ekonomické lyceum</t>
  </si>
  <si>
    <t>Zdravotnické lyceum</t>
  </si>
  <si>
    <t>Přírodovědné lyceum</t>
  </si>
  <si>
    <t>Výtvarné zpracování kovů a drahých kamenů</t>
  </si>
  <si>
    <t>Výtvarné zpracování keramiky a porcelánu</t>
  </si>
  <si>
    <t>Modelářství a návrhářství oděvů</t>
  </si>
  <si>
    <t>Uměleckořemeslná stavba varhan</t>
  </si>
  <si>
    <t>Hudba</t>
  </si>
  <si>
    <t>Zpěv</t>
  </si>
  <si>
    <t>Tanec</t>
  </si>
  <si>
    <t>Hudebně dramatické umění</t>
  </si>
  <si>
    <t>Provoz a ekonomika dopravy</t>
  </si>
  <si>
    <t>Cestovní ruch</t>
  </si>
  <si>
    <t>odvody</t>
  </si>
  <si>
    <t>NIV celkem</t>
  </si>
  <si>
    <t>Užitá malba</t>
  </si>
  <si>
    <t>Strojírenství</t>
  </si>
  <si>
    <t>část I.</t>
  </si>
  <si>
    <t>Aplikovaná chemie</t>
  </si>
  <si>
    <t>Školním klubu</t>
  </si>
  <si>
    <t>Školní jídelně, jde-li o žáka střední školy nebo konzervatoře (včetně nižších stupňů gymnázií a odpovídajících ročníků konzervatoře) a studenta VOŠ</t>
  </si>
  <si>
    <t>Školní jídelně - vývařovně, jde-li o žáka střední školy nebo konzervatoře (včetně nižších stupňů gymnázií a odpovídajících ročníků konzervatoře) a studenta VOŠ</t>
  </si>
  <si>
    <t>Školní jídelně - výdejně, jde-li o žáka střední školy nebo konzervatoře (včetně nižších stupňů gymnázií a odpovídajících ročníků konzervatoře) a studenta VOŠ</t>
  </si>
  <si>
    <t>Speciálně pedagogickém centru (SPC)</t>
  </si>
  <si>
    <t>Středisku volného času (SVČ)</t>
  </si>
  <si>
    <t xml:space="preserve">                pro SPC: 5% dětí a žáků v MŠ,ZŠ a denní formě vzdělávání v  SŠ </t>
  </si>
  <si>
    <t xml:space="preserve">                pro SVČ: 100% žáků v ZŠ a v denní formě vzdělávání v SŠ </t>
  </si>
  <si>
    <t xml:space="preserve">                pro PPP: 95% dětí a žáků v MŠ, ZŠ a denní formě vzdělávání v SŠ</t>
  </si>
  <si>
    <t xml:space="preserve">Školní jídelně, jde-li o dítě mateřské školy </t>
  </si>
  <si>
    <t>Školní jídelně - vývařovně, jde-li o dítě mateřské školy</t>
  </si>
  <si>
    <t xml:space="preserve">Dětském domově </t>
  </si>
  <si>
    <t>Pedagogicko-psychologické poradně (PPP)</t>
  </si>
  <si>
    <t>Žák, jemuž středisko volného času zajišťuje naplnění volného času zájmovou činností se zaměřením na různé oblasti:</t>
  </si>
  <si>
    <t>část II.</t>
  </si>
  <si>
    <t>část III.</t>
  </si>
  <si>
    <t>část IV.</t>
  </si>
  <si>
    <t>v mateřské škole</t>
  </si>
  <si>
    <t>v základní škole</t>
  </si>
  <si>
    <t>MP</t>
  </si>
  <si>
    <t>Hutník operátor</t>
  </si>
  <si>
    <t>Hutník</t>
  </si>
  <si>
    <t>Mechanik seřizovač</t>
  </si>
  <si>
    <t>Letecký mechanik</t>
  </si>
  <si>
    <t>Obráběč kovů</t>
  </si>
  <si>
    <t>Elektrikář</t>
  </si>
  <si>
    <t>Elektrikář - silnoproud</t>
  </si>
  <si>
    <t>Autoelektrikář</t>
  </si>
  <si>
    <t>Spojový mechanik</t>
  </si>
  <si>
    <t>Keramická výroba</t>
  </si>
  <si>
    <t>Mechanik opravář motorových vozidel</t>
  </si>
  <si>
    <t>Elektromechanik pro zařízení a přístroje</t>
  </si>
  <si>
    <t>Obchodník</t>
  </si>
  <si>
    <t>Kuchař - číšník</t>
  </si>
  <si>
    <t>Aranžér</t>
  </si>
  <si>
    <t>Kadeřník</t>
  </si>
  <si>
    <t>Hotelnictví</t>
  </si>
  <si>
    <t>Design interiéru</t>
  </si>
  <si>
    <t>79-41-K/41</t>
  </si>
  <si>
    <t>79-41-K/61</t>
  </si>
  <si>
    <t>79-41-K/81</t>
  </si>
  <si>
    <t>Multimediální tvorba</t>
  </si>
  <si>
    <t>Gymnázium - 4 leté</t>
  </si>
  <si>
    <t>Gymnázium - 6 leté - nižší stupeň</t>
  </si>
  <si>
    <t>Gymnázium - 6 leté - vyšší stupeň</t>
  </si>
  <si>
    <t>Gymnázium - 8 leté - nižší stupeň</t>
  </si>
  <si>
    <t>Gymnázium - 8 leté - vyšší stupeň</t>
  </si>
  <si>
    <t>NIV 
celkem</t>
  </si>
  <si>
    <t>Užitá fotografie a média</t>
  </si>
  <si>
    <t>Mechanik strojů a zařízení</t>
  </si>
  <si>
    <t>Strojní mechanik</t>
  </si>
  <si>
    <t>Nástrojař</t>
  </si>
  <si>
    <t>Klempíř</t>
  </si>
  <si>
    <t>Karosář</t>
  </si>
  <si>
    <t>Autolakýrník</t>
  </si>
  <si>
    <t>Mechanik elektrotechnik</t>
  </si>
  <si>
    <t>Výrobce potravin</t>
  </si>
  <si>
    <t>Pekař</t>
  </si>
  <si>
    <t>Řezník - uzenář</t>
  </si>
  <si>
    <t>Výrobce kožedělného zboží</t>
  </si>
  <si>
    <t>Výrobce obuvi</t>
  </si>
  <si>
    <t>Čalouník</t>
  </si>
  <si>
    <t>Reprodukční grafik</t>
  </si>
  <si>
    <t>Pokrývač</t>
  </si>
  <si>
    <t>Manipulant poštovního provozu a přepravy</t>
  </si>
  <si>
    <t>Malíř a lakýrník</t>
  </si>
  <si>
    <t>Zemědělec - farmář</t>
  </si>
  <si>
    <t>Zahradník</t>
  </si>
  <si>
    <t>Jezdec a chovatel koní</t>
  </si>
  <si>
    <t>Lesní mechanizátor</t>
  </si>
  <si>
    <t>Opravář lesnických strojů</t>
  </si>
  <si>
    <t>Gastronomie</t>
  </si>
  <si>
    <t>Kosmetické služby</t>
  </si>
  <si>
    <t>Umělecký kovář a zámečník, pasíř</t>
  </si>
  <si>
    <t>Umělecký truhlář a řezbář</t>
  </si>
  <si>
    <t>Umělecký keramik</t>
  </si>
  <si>
    <t>Umělecký sklenář</t>
  </si>
  <si>
    <t>Umělecký rytec</t>
  </si>
  <si>
    <t>Uměleckořemeslná stavba hudebních nástrojů</t>
  </si>
  <si>
    <t>Ekologie a životní prostředí</t>
  </si>
  <si>
    <t>Obalová technika</t>
  </si>
  <si>
    <t>Logistické a finanční služby</t>
  </si>
  <si>
    <t>Veterinářství</t>
  </si>
  <si>
    <t>Technické lyceum</t>
  </si>
  <si>
    <t>Kombinované lyceum</t>
  </si>
  <si>
    <t>Scénická a výstavní tvorba</t>
  </si>
  <si>
    <t>Průmyslový design</t>
  </si>
  <si>
    <t>Grafický design</t>
  </si>
  <si>
    <t>Kamenosochařství</t>
  </si>
  <si>
    <t xml:space="preserve">Umělecké řemeslné práce </t>
  </si>
  <si>
    <t>Pečovatelské služby</t>
  </si>
  <si>
    <t>Potravinářské práce</t>
  </si>
  <si>
    <t>Textilní a oděvní výroba</t>
  </si>
  <si>
    <t>Šití oděvů</t>
  </si>
  <si>
    <t>Zednické práce</t>
  </si>
  <si>
    <t>Zahradnické práce</t>
  </si>
  <si>
    <t>Stravovací a ubytovací služby</t>
  </si>
  <si>
    <t>Práce ve stravování</t>
  </si>
  <si>
    <t>Prodavačské práce</t>
  </si>
  <si>
    <t>Provozní služby</t>
  </si>
  <si>
    <t>82-44-P/01</t>
  </si>
  <si>
    <t>82-45-P/01</t>
  </si>
  <si>
    <t>82-46-P/01</t>
  </si>
  <si>
    <t>82-47-P/01</t>
  </si>
  <si>
    <t>78-62-C/01</t>
  </si>
  <si>
    <t>Praktická škola jednoletá</t>
  </si>
  <si>
    <t>78-62-C/02</t>
  </si>
  <si>
    <t>Praktická škola dvouletá</t>
  </si>
  <si>
    <t>ONIV
celkem</t>
  </si>
  <si>
    <t>21-43-L/01</t>
  </si>
  <si>
    <t>21-52-H/01</t>
  </si>
  <si>
    <t>23-44-L/01</t>
  </si>
  <si>
    <t>23-45-L/01</t>
  </si>
  <si>
    <t>23-45-L/02</t>
  </si>
  <si>
    <t>23-51-H/01</t>
  </si>
  <si>
    <t>23-52-H/01</t>
  </si>
  <si>
    <t>23-55-H/01</t>
  </si>
  <si>
    <t>23-55-H/02</t>
  </si>
  <si>
    <t>23-56-H/01</t>
  </si>
  <si>
    <t>23-61-H/01</t>
  </si>
  <si>
    <t>23-68-H/01</t>
  </si>
  <si>
    <t>26-41-L/01</t>
  </si>
  <si>
    <t>26-51-H/01</t>
  </si>
  <si>
    <t>26-51-H/02</t>
  </si>
  <si>
    <t>26-52-H/01</t>
  </si>
  <si>
    <t>26-57-H/01</t>
  </si>
  <si>
    <t>26-59-H/01</t>
  </si>
  <si>
    <t>29-51-H/01</t>
  </si>
  <si>
    <t>29-53-H/01</t>
  </si>
  <si>
    <t>29-54-H/01</t>
  </si>
  <si>
    <t>29-56-H/01</t>
  </si>
  <si>
    <t>31-58-H/01</t>
  </si>
  <si>
    <t>32-52-H/01</t>
  </si>
  <si>
    <t>32-54-H/01</t>
  </si>
  <si>
    <t>33-56-H/01</t>
  </si>
  <si>
    <t>33-59-H/01</t>
  </si>
  <si>
    <t>34-52-H/01</t>
  </si>
  <si>
    <t>34-52-L/01</t>
  </si>
  <si>
    <t>34-53-H/01</t>
  </si>
  <si>
    <t>34-53-L/01</t>
  </si>
  <si>
    <t>34-57-H/01</t>
  </si>
  <si>
    <t>36-52-H/01</t>
  </si>
  <si>
    <t>36-56-H/01</t>
  </si>
  <si>
    <t>36-64-H/01</t>
  </si>
  <si>
    <t>36-66-H/01</t>
  </si>
  <si>
    <t>36-67-H/01</t>
  </si>
  <si>
    <t>36-69-H/01</t>
  </si>
  <si>
    <t>37-51-H/01</t>
  </si>
  <si>
    <t>39-41-H/01</t>
  </si>
  <si>
    <t>39-41-L/01</t>
  </si>
  <si>
    <t>41-51-H/01</t>
  </si>
  <si>
    <t>41-51-H/02</t>
  </si>
  <si>
    <t>41-52-H/01</t>
  </si>
  <si>
    <t>41-53-H/02</t>
  </si>
  <si>
    <t>41-56-H/01</t>
  </si>
  <si>
    <t>41-56-H/02</t>
  </si>
  <si>
    <t>53-41-H/01</t>
  </si>
  <si>
    <t>65-41-L/01</t>
  </si>
  <si>
    <t>65-51-H/01</t>
  </si>
  <si>
    <t>66-41-L/01</t>
  </si>
  <si>
    <t>66-51-H/01</t>
  </si>
  <si>
    <t>66-52-H/01</t>
  </si>
  <si>
    <t>66-53-H/01</t>
  </si>
  <si>
    <t>69-41-L/01</t>
  </si>
  <si>
    <t>69-41-L/02</t>
  </si>
  <si>
    <t>69-51-H/01</t>
  </si>
  <si>
    <t>69-53-H/01</t>
  </si>
  <si>
    <t>82-48-L/01</t>
  </si>
  <si>
    <t>82-51-H/01</t>
  </si>
  <si>
    <t>82-51-H/02</t>
  </si>
  <si>
    <t>82-51-H/03</t>
  </si>
  <si>
    <t>82-51-H/04</t>
  </si>
  <si>
    <t>82-51-H/05</t>
  </si>
  <si>
    <t>82-51-H/06</t>
  </si>
  <si>
    <t>82-51-H/07</t>
  </si>
  <si>
    <t>82-51-H/08</t>
  </si>
  <si>
    <t>82-51-H/09</t>
  </si>
  <si>
    <t>82-51-L/06</t>
  </si>
  <si>
    <t>16-01-M/01</t>
  </si>
  <si>
    <t>18-20-M/01</t>
  </si>
  <si>
    <t>23-41-M/01</t>
  </si>
  <si>
    <t>26-41-M/01</t>
  </si>
  <si>
    <t>28-44-M/01</t>
  </si>
  <si>
    <t>29-42-M/01</t>
  </si>
  <si>
    <t>34-42-M/01</t>
  </si>
  <si>
    <t>36-47-M/01</t>
  </si>
  <si>
    <t>37-41-M/01</t>
  </si>
  <si>
    <t>37-42-M/01</t>
  </si>
  <si>
    <t>39-08-M/01</t>
  </si>
  <si>
    <t>41-04-M/01</t>
  </si>
  <si>
    <t>41-43-M/02</t>
  </si>
  <si>
    <t>41-44-M/01</t>
  </si>
  <si>
    <t>43-41-M/01</t>
  </si>
  <si>
    <t>53-41-M/01</t>
  </si>
  <si>
    <t>53-41-M/02</t>
  </si>
  <si>
    <t>53-43-M/01</t>
  </si>
  <si>
    <t>53-44-M/01</t>
  </si>
  <si>
    <t>63-41-M/01</t>
  </si>
  <si>
    <t>63-41-M/02</t>
  </si>
  <si>
    <t>65-42-M/01</t>
  </si>
  <si>
    <t>65-42-M/02</t>
  </si>
  <si>
    <t>66-43-M/01</t>
  </si>
  <si>
    <t>68-42-M/01</t>
  </si>
  <si>
    <t>68-43-M/01</t>
  </si>
  <si>
    <t>75-31-M/01</t>
  </si>
  <si>
    <t>75-31-M/02</t>
  </si>
  <si>
    <t>75-41-M/01</t>
  </si>
  <si>
    <t>78-42-M/01</t>
  </si>
  <si>
    <t>78-42-M/02</t>
  </si>
  <si>
    <t>78-42-M/03</t>
  </si>
  <si>
    <t>78-42-M/04</t>
  </si>
  <si>
    <t>78-42-M/05</t>
  </si>
  <si>
    <t>78-42-M/06</t>
  </si>
  <si>
    <t>82-41-M/01</t>
  </si>
  <si>
    <t>82-41-M/02</t>
  </si>
  <si>
    <t>82-41-M/03</t>
  </si>
  <si>
    <t>82-41-M/04</t>
  </si>
  <si>
    <t>82-41-M/05</t>
  </si>
  <si>
    <t>82-41-M/06</t>
  </si>
  <si>
    <t>82-41-M/07</t>
  </si>
  <si>
    <t>82-41-M/11</t>
  </si>
  <si>
    <t>82-41-M/12</t>
  </si>
  <si>
    <t>82-41-M/16</t>
  </si>
  <si>
    <t>82-41-M/17</t>
  </si>
  <si>
    <t>82-41-M/18</t>
  </si>
  <si>
    <t>23-43-L/51</t>
  </si>
  <si>
    <t>26-41-L/52</t>
  </si>
  <si>
    <t>29-41-L/51</t>
  </si>
  <si>
    <t>33-42-L/51</t>
  </si>
  <si>
    <t>53-41-L/51</t>
  </si>
  <si>
    <t>64-41-L/51</t>
  </si>
  <si>
    <t>65-41-L/51</t>
  </si>
  <si>
    <t>66-42-L/51</t>
  </si>
  <si>
    <t>68-42-L/51</t>
  </si>
  <si>
    <t>69-41-L/51</t>
  </si>
  <si>
    <t>82-51-L/51</t>
  </si>
  <si>
    <t>75-31-J/01</t>
  </si>
  <si>
    <t>75-41-J/01</t>
  </si>
  <si>
    <t>Pedagogické lyceum</t>
  </si>
  <si>
    <t xml:space="preserve">Provozní technika </t>
  </si>
  <si>
    <t xml:space="preserve">Propagace </t>
  </si>
  <si>
    <t>Bezpečnostní služby</t>
  </si>
  <si>
    <t>23-51-E/01</t>
  </si>
  <si>
    <t>28-57-E/01</t>
  </si>
  <si>
    <t>29-51-E/01</t>
  </si>
  <si>
    <t>29-51-E/02</t>
  </si>
  <si>
    <t>31-57-E/01</t>
  </si>
  <si>
    <t>31-59-E/01</t>
  </si>
  <si>
    <t>33-56-E/01</t>
  </si>
  <si>
    <t>33-58-E/01</t>
  </si>
  <si>
    <t>36-57-E/01</t>
  </si>
  <si>
    <t>36-64-E/01</t>
  </si>
  <si>
    <t>36-67-E/01</t>
  </si>
  <si>
    <t>36-67-E/02</t>
  </si>
  <si>
    <t>41-52-E/01</t>
  </si>
  <si>
    <t>65-51-E/01</t>
  </si>
  <si>
    <t>65-51-E/02</t>
  </si>
  <si>
    <t>66-51-E/01</t>
  </si>
  <si>
    <t>69-54-E/01</t>
  </si>
  <si>
    <t>Strojírenské práce</t>
  </si>
  <si>
    <t>Truhlářská a čalounická výroba</t>
  </si>
  <si>
    <t>Zpracovatel přírodních pletiv</t>
  </si>
  <si>
    <t>75-41-E/01</t>
  </si>
  <si>
    <t>69-41-L/52</t>
  </si>
  <si>
    <t>75-41-L/51</t>
  </si>
  <si>
    <t xml:space="preserve">Středisku výchovné péče poskytujícím celodenní služby (SVP) </t>
  </si>
  <si>
    <t xml:space="preserve">Středisku výchovné péče poskytujícím ambulantní nebo terénní služby (SVP) </t>
  </si>
  <si>
    <t xml:space="preserve">Poznámka: Normativy na PPP, SPC a SVČ odpovídají financování na počet jednotek výkonu daný rozdělením celkového počtu dětí a žáků v kraji, který tvoří:  </t>
  </si>
  <si>
    <t>NIV
celkem</t>
  </si>
  <si>
    <t>79-43-K/61</t>
  </si>
  <si>
    <t>Dvojjazyčné gymnázium - nižší stupeň</t>
  </si>
  <si>
    <t>Dvojjazyčné gymnázium - vyšší stupeň</t>
  </si>
  <si>
    <t>02020AA01</t>
  </si>
  <si>
    <t>Úprava obsahu vzdělávání v předškolním vzdělávání (jazyk)</t>
  </si>
  <si>
    <t>02020BA03</t>
  </si>
  <si>
    <t>Úprava obsahu vzdělávání v základním vzdělávání (jazyk)</t>
  </si>
  <si>
    <t>02020CA03</t>
  </si>
  <si>
    <t>Úprava obsahu vzdělávání ve středním vzdělávání (jazyk)</t>
  </si>
  <si>
    <t>020601A01</t>
  </si>
  <si>
    <t>Pedagogická intervence ve škole (1 hodina)</t>
  </si>
  <si>
    <t>020601B01</t>
  </si>
  <si>
    <t>Pedagogická intervence ve školském zařízení (1 hodina)</t>
  </si>
  <si>
    <t>020602A01</t>
  </si>
  <si>
    <t>Předmět speciálně pedagogické péče (1 hodina)</t>
  </si>
  <si>
    <t>020603A02</t>
  </si>
  <si>
    <t>Metodická podpora školského poradenského zařízení škole</t>
  </si>
  <si>
    <t>020603B02</t>
  </si>
  <si>
    <t>Metodická podpora školského poradenského zařízení školskému zařízení</t>
  </si>
  <si>
    <t>03020AA01</t>
  </si>
  <si>
    <t>03020BA03</t>
  </si>
  <si>
    <t>03020CA03</t>
  </si>
  <si>
    <t>Úprava obsahu a výstupů vzdělávání ve středním vzdělávání (jazyk)</t>
  </si>
  <si>
    <t>030301B10</t>
  </si>
  <si>
    <t>Organizace výuky ve školském zařízení při škole (úvazek 0,25)</t>
  </si>
  <si>
    <t>030501A10</t>
  </si>
  <si>
    <t>Asistent pedagoga sdílený ve škole (úvazek 0,25)</t>
  </si>
  <si>
    <t>030501A20</t>
  </si>
  <si>
    <t>Asistent pedagoga sdílený ve škole (úvazek 0,50)</t>
  </si>
  <si>
    <t>030501A30</t>
  </si>
  <si>
    <t>Asistent pedagoga sdílený ve škole (úvazek 0,75)</t>
  </si>
  <si>
    <t>030501B10</t>
  </si>
  <si>
    <t>Asistent pedagoga ve školském zařízení zřízeném mimo školu žáka (úvazek 0,25)</t>
  </si>
  <si>
    <t>030502A20</t>
  </si>
  <si>
    <t>Další pedagogický pracovník (úvazek 0,50)</t>
  </si>
  <si>
    <t>03053AA20</t>
  </si>
  <si>
    <t>Školní psycholog (úvazek 0,50)</t>
  </si>
  <si>
    <t>03053BA20</t>
  </si>
  <si>
    <t>Školní speciální pedagog (úvazek 0,50)</t>
  </si>
  <si>
    <t>030701A02</t>
  </si>
  <si>
    <t>Předmět speciálně pedagogické péče (2 hodiny)</t>
  </si>
  <si>
    <t>030701A03</t>
  </si>
  <si>
    <t>Předmět speciálně pedagogické péče (3 hodiny)</t>
  </si>
  <si>
    <t>030702A02</t>
  </si>
  <si>
    <t>Pedagogická intervence ve škole (2 hodiny)</t>
  </si>
  <si>
    <t>030702A03</t>
  </si>
  <si>
    <t>Pedagogická intervence ve škole (3 hodiny)</t>
  </si>
  <si>
    <t>030702B01</t>
  </si>
  <si>
    <t>030703A03</t>
  </si>
  <si>
    <t>030703B03</t>
  </si>
  <si>
    <t>040501A40</t>
  </si>
  <si>
    <t>Asistent pedagoga (úvazek 1,0)</t>
  </si>
  <si>
    <t>040503A01</t>
  </si>
  <si>
    <t>Přepisovatel pro neslyšící ve škole (1 hodina)</t>
  </si>
  <si>
    <t>040503A02</t>
  </si>
  <si>
    <t>Přepisovatel pro neslyšící ve škole (2 hodiny)</t>
  </si>
  <si>
    <t>040503A03</t>
  </si>
  <si>
    <t>Přepisovatel pro neslyšící ve škole (3 hodiny)</t>
  </si>
  <si>
    <t>040503A04</t>
  </si>
  <si>
    <t>040503A05</t>
  </si>
  <si>
    <t>040503A06</t>
  </si>
  <si>
    <t>040503A07</t>
  </si>
  <si>
    <t>040503A08</t>
  </si>
  <si>
    <t>040503A09</t>
  </si>
  <si>
    <t>040503A10</t>
  </si>
  <si>
    <t>040503A11</t>
  </si>
  <si>
    <t>040503A12</t>
  </si>
  <si>
    <t>040503A13</t>
  </si>
  <si>
    <t>040503A14</t>
  </si>
  <si>
    <t>040503A15</t>
  </si>
  <si>
    <t>040503A16</t>
  </si>
  <si>
    <t>040503A17</t>
  </si>
  <si>
    <t>040503A18</t>
  </si>
  <si>
    <t>040503A19</t>
  </si>
  <si>
    <t>040503A20</t>
  </si>
  <si>
    <t>040503A21</t>
  </si>
  <si>
    <t>040503A22</t>
  </si>
  <si>
    <t>040503A23</t>
  </si>
  <si>
    <t>040503A24</t>
  </si>
  <si>
    <t>040503A25</t>
  </si>
  <si>
    <t>040503A26</t>
  </si>
  <si>
    <t>040503A27</t>
  </si>
  <si>
    <t>040503A28</t>
  </si>
  <si>
    <t>040503A29</t>
  </si>
  <si>
    <t>040503A30</t>
  </si>
  <si>
    <t>040503A31</t>
  </si>
  <si>
    <t>040503A32</t>
  </si>
  <si>
    <t>040503A33</t>
  </si>
  <si>
    <t>040503A34</t>
  </si>
  <si>
    <t>040503A35</t>
  </si>
  <si>
    <t>040503A36</t>
  </si>
  <si>
    <t>040503A37</t>
  </si>
  <si>
    <t>040503A38</t>
  </si>
  <si>
    <t>040503A39</t>
  </si>
  <si>
    <t>040503A40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</si>
  <si>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</si>
  <si>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</si>
  <si>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</si>
  <si>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</si>
  <si>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</si>
  <si>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</si>
  <si>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</si>
  <si>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</si>
  <si>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</si>
  <si>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</si>
  <si>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</si>
  <si>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</si>
  <si>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</si>
  <si>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</si>
  <si>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</si>
  <si>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</si>
  <si>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</si>
  <si>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</si>
  <si>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</si>
  <si>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</si>
  <si>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</si>
  <si>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</si>
  <si>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</si>
  <si>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</si>
  <si>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</si>
  <si>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</si>
  <si>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</si>
  <si>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</si>
  <si>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</si>
  <si>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</si>
  <si>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</si>
  <si>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</si>
  <si>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</si>
  <si>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</si>
  <si>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</si>
  <si>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</si>
  <si>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</si>
  <si>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</si>
  <si>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</si>
  <si>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</si>
  <si>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</si>
  <si>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</si>
  <si>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</si>
  <si>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</si>
  <si>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</si>
  <si>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</si>
  <si>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</si>
  <si>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</si>
  <si>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</si>
  <si>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</si>
  <si>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</si>
  <si>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</si>
  <si>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04052AA01</t>
  </si>
  <si>
    <t>04052AA02</t>
  </si>
  <si>
    <t>04052AA03</t>
  </si>
  <si>
    <t>04052AA04</t>
  </si>
  <si>
    <t>04052AA05</t>
  </si>
  <si>
    <t>04052AA06</t>
  </si>
  <si>
    <t>04052AA07</t>
  </si>
  <si>
    <t>04052AA08</t>
  </si>
  <si>
    <t>04052AA09</t>
  </si>
  <si>
    <t>04052AA10</t>
  </si>
  <si>
    <t>04052AA11</t>
  </si>
  <si>
    <t>04052AA12</t>
  </si>
  <si>
    <t>04052AA13</t>
  </si>
  <si>
    <t>04052AA14</t>
  </si>
  <si>
    <t>04052AA15</t>
  </si>
  <si>
    <t>04052AA16</t>
  </si>
  <si>
    <t>04052AA17</t>
  </si>
  <si>
    <t>04052AA18</t>
  </si>
  <si>
    <t>04052AA19</t>
  </si>
  <si>
    <t>04052AA20</t>
  </si>
  <si>
    <t>04052AA21</t>
  </si>
  <si>
    <t>04052AA22</t>
  </si>
  <si>
    <t>04052AA23</t>
  </si>
  <si>
    <t>04052AA24</t>
  </si>
  <si>
    <t>04052AA25</t>
  </si>
  <si>
    <t>04052AA26</t>
  </si>
  <si>
    <t>04052AA27</t>
  </si>
  <si>
    <t>04052AA28</t>
  </si>
  <si>
    <t>04052AA29</t>
  </si>
  <si>
    <t>04052AA30</t>
  </si>
  <si>
    <t>04052AA31</t>
  </si>
  <si>
    <t>04052AA32</t>
  </si>
  <si>
    <t>04052AA33</t>
  </si>
  <si>
    <t>04052AA34</t>
  </si>
  <si>
    <t>04052AA35</t>
  </si>
  <si>
    <t>04052AA36</t>
  </si>
  <si>
    <t>04052AA37</t>
  </si>
  <si>
    <t>04052AA38</t>
  </si>
  <si>
    <t>04052AA39</t>
  </si>
  <si>
    <t>04052AA40</t>
  </si>
  <si>
    <t>Tlumočník českého znakového jazyka ve škole (ČZJ preferován) (40 hodin)</t>
  </si>
  <si>
    <t>04052AB01</t>
  </si>
  <si>
    <t>04052AB02</t>
  </si>
  <si>
    <t>04052AB03</t>
  </si>
  <si>
    <t>04052AB04</t>
  </si>
  <si>
    <t>04052AB05</t>
  </si>
  <si>
    <t>04052AB06</t>
  </si>
  <si>
    <t>04052AB07</t>
  </si>
  <si>
    <t>04052AB08</t>
  </si>
  <si>
    <t>04052AB09</t>
  </si>
  <si>
    <t>04052AB10</t>
  </si>
  <si>
    <t>04052AB11</t>
  </si>
  <si>
    <t>04052AB12</t>
  </si>
  <si>
    <t>04052AB13</t>
  </si>
  <si>
    <t>04052AB14</t>
  </si>
  <si>
    <t>04052AB15</t>
  </si>
  <si>
    <t>04052AB16</t>
  </si>
  <si>
    <t>04052AB17</t>
  </si>
  <si>
    <t>04052AB18</t>
  </si>
  <si>
    <t>04052AB19</t>
  </si>
  <si>
    <t>04052AB20</t>
  </si>
  <si>
    <t>04052AB21</t>
  </si>
  <si>
    <t>04052AB22</t>
  </si>
  <si>
    <t>04052AB23</t>
  </si>
  <si>
    <t>04052AB24</t>
  </si>
  <si>
    <t>04052AB25</t>
  </si>
  <si>
    <t>04052BA01</t>
  </si>
  <si>
    <t>04052BA02</t>
  </si>
  <si>
    <t>04052BA03</t>
  </si>
  <si>
    <t>04052BA04</t>
  </si>
  <si>
    <t>04052BA05</t>
  </si>
  <si>
    <t>04052BA06</t>
  </si>
  <si>
    <t>04052BA07</t>
  </si>
  <si>
    <t>04052BA08</t>
  </si>
  <si>
    <t>04052BA09</t>
  </si>
  <si>
    <t>04052BA10</t>
  </si>
  <si>
    <t>04052BA11</t>
  </si>
  <si>
    <t>04052BA12</t>
  </si>
  <si>
    <t>04052BA13</t>
  </si>
  <si>
    <t>04052BA14</t>
  </si>
  <si>
    <t>04052BA15</t>
  </si>
  <si>
    <t>04052BA16</t>
  </si>
  <si>
    <t>04052BA17</t>
  </si>
  <si>
    <t>04052BA18</t>
  </si>
  <si>
    <t>04052BA19</t>
  </si>
  <si>
    <t>04052BA20</t>
  </si>
  <si>
    <t>04052BA21</t>
  </si>
  <si>
    <t>04052BA22</t>
  </si>
  <si>
    <t>04052BA23</t>
  </si>
  <si>
    <t>04052BA24</t>
  </si>
  <si>
    <t>04052BA25</t>
  </si>
  <si>
    <t>04052BA26</t>
  </si>
  <si>
    <t>04052BA27</t>
  </si>
  <si>
    <t>04052BA28</t>
  </si>
  <si>
    <t>04052BA29</t>
  </si>
  <si>
    <t>04052BA30</t>
  </si>
  <si>
    <t>04052BA31</t>
  </si>
  <si>
    <t>04052BA32</t>
  </si>
  <si>
    <t>04052BA33</t>
  </si>
  <si>
    <t>04052BA34</t>
  </si>
  <si>
    <t>04052BA35</t>
  </si>
  <si>
    <t>04052BA36</t>
  </si>
  <si>
    <t>04052BA37</t>
  </si>
  <si>
    <t>04052BA38</t>
  </si>
  <si>
    <t>04052BA39</t>
  </si>
  <si>
    <t>04052BA40</t>
  </si>
  <si>
    <t>Tlumočník českého znakového jazyka ve škole (ČZJ nepreferován) (40 hodin)</t>
  </si>
  <si>
    <t>04054AB10</t>
  </si>
  <si>
    <t>04054BB01</t>
  </si>
  <si>
    <t>Tlumočník čes. znak. jazyka v ŠZ mimo školu žáka (1 hodina)</t>
  </si>
  <si>
    <t>04054BB02</t>
  </si>
  <si>
    <t>Tlumočník čes. znak. jazyka v ŠZ mimo školu žáka (2 hodiny)</t>
  </si>
  <si>
    <t>04054BB03</t>
  </si>
  <si>
    <t>Tlumočník čes. znak. jazyka v ŠZ mimo školu žáka (3 hodiny)</t>
  </si>
  <si>
    <t>04054BB04</t>
  </si>
  <si>
    <t>Tlumočník čes. znak. jazyka v ŠZ mimo školu žáka (4 hodiny)</t>
  </si>
  <si>
    <t>04054BB05</t>
  </si>
  <si>
    <t>Tlumočník čes. znak. jazyka v ŠZ mimo školu žáka (5 hodin)</t>
  </si>
  <si>
    <t>04054BB06</t>
  </si>
  <si>
    <t>Tlumočník čes. znak. jazyka v ŠZ mimo školu žáka (6 hodin)</t>
  </si>
  <si>
    <t>04054BB07</t>
  </si>
  <si>
    <t>Tlumočník čes. znak. jazyka v ŠZ mimo školu žáka (7 hodin)</t>
  </si>
  <si>
    <t>04054BB08</t>
  </si>
  <si>
    <t>Tlumočník čes. znak. jazyka v ŠZ mimo školu žáka (8 hodin)</t>
  </si>
  <si>
    <t>04054BB09</t>
  </si>
  <si>
    <t>Tlumočník čes. znak. jazyka v ŠZ mimo školu žáka (9 hodin)</t>
  </si>
  <si>
    <t>04054BB10</t>
  </si>
  <si>
    <t>Tlumočník čes. znak. jazyka v ŠZ mimo školu žáka (10 hodin)</t>
  </si>
  <si>
    <t>04054BB11</t>
  </si>
  <si>
    <t>Tlumočník čes. znak. jazyka v ŠZ mimo školu žáka (11 hodin)</t>
  </si>
  <si>
    <t>04054BB12</t>
  </si>
  <si>
    <t>Tlumočník čes. znak. jazyka v ŠZ mimo školu žáka (12 hodin)</t>
  </si>
  <si>
    <t>04054BB13</t>
  </si>
  <si>
    <t>Tlumočník čes. znak. jazyka v ŠZ mimo školu žáka (13 hodin)</t>
  </si>
  <si>
    <t>04054BB14</t>
  </si>
  <si>
    <t>Tlumočník čes. znak. jazyka v ŠZ mimo školu žáka (14 hodin)</t>
  </si>
  <si>
    <t>04054BB15</t>
  </si>
  <si>
    <t>Tlumočník čes. znak. jazyka v ŠZ mimo školu žáka (15 hodin)</t>
  </si>
  <si>
    <t>04054BB16</t>
  </si>
  <si>
    <t>Tlumočník čes. znak. jazyka v ŠZ mimo školu žáka (16 hodin)</t>
  </si>
  <si>
    <t>04054BB17</t>
  </si>
  <si>
    <t>Tlumočník čes. znak. jazyka v ŠZ mimo školu žáka (17 hodin)</t>
  </si>
  <si>
    <t>04054BB18</t>
  </si>
  <si>
    <t>Tlumočník čes. znak. jazyka v ŠZ mimo školu žáka (18 hodin)</t>
  </si>
  <si>
    <t>04054BB19</t>
  </si>
  <si>
    <t>Tlumočník čes. znak. jazyka v ŠZ mimo školu žáka (19 hodin)</t>
  </si>
  <si>
    <t>04054BB20</t>
  </si>
  <si>
    <t>Tlumočník čes. znak. jazyka v ŠZ mimo školu žáka (20 hodin)</t>
  </si>
  <si>
    <t>04054BB21</t>
  </si>
  <si>
    <t>Tlumočník čes. znak. jazyka v ŠZ mimo školu žáka (21 hodin)</t>
  </si>
  <si>
    <t>04054BB22</t>
  </si>
  <si>
    <t>Tlumočník čes. znak. jazyka v ŠZ mimo školu žáka (22 hodin)</t>
  </si>
  <si>
    <t>04054BB23</t>
  </si>
  <si>
    <t>Tlumočník čes. znak. jazyka v ŠZ mimo školu žáka (23 hodin)</t>
  </si>
  <si>
    <t>04054BB24</t>
  </si>
  <si>
    <t>Tlumočník čes. znak. jazyka v ŠZ mimo školu žáka (24 hodin)</t>
  </si>
  <si>
    <t>04054BB25</t>
  </si>
  <si>
    <t>Tlumočník čes. znak. jazyka v ŠZ mimo školu žáka (25 hodin)</t>
  </si>
  <si>
    <t>04054CB01</t>
  </si>
  <si>
    <t>Přepisovatel pro neslyšící v ŠZ mimo školu žáka (1 hodina)</t>
  </si>
  <si>
    <t>04054CB02</t>
  </si>
  <si>
    <t>Přepisovatel pro neslyšící v ŠZ mimo školu žáka (2 hodiny)</t>
  </si>
  <si>
    <t>04054CB03</t>
  </si>
  <si>
    <t>Přepisovatel pro neslyšící v ŠZ mimo školu žáka (3 hodiny)</t>
  </si>
  <si>
    <t>04054CB04</t>
  </si>
  <si>
    <t>Přepisovatel pro neslyšící v ŠZ mimo školu žáka (4 hodiny)</t>
  </si>
  <si>
    <t>04054CB05</t>
  </si>
  <si>
    <t>Přepisovatel pro neslyšící v ŠZ mimo školu žáka (5 hodin)</t>
  </si>
  <si>
    <t>04054CB06</t>
  </si>
  <si>
    <t>Přepisovatel pro neslyšící v ŠZ mimo školu žáka (6 hodin)</t>
  </si>
  <si>
    <t>04054CB07</t>
  </si>
  <si>
    <t>Přepisovatel pro neslyšící v ŠZ mimo školu žáka (7 hodin)</t>
  </si>
  <si>
    <t>04054CB08</t>
  </si>
  <si>
    <t>Přepisovatel pro neslyšící v ŠZ mimo školu žáka (8 hodin)</t>
  </si>
  <si>
    <t>04054CB09</t>
  </si>
  <si>
    <t>Přepisovatel pro neslyšící v ŠZ mimo školu žáka (9 hodin)</t>
  </si>
  <si>
    <t>04054CB10</t>
  </si>
  <si>
    <t>Přepisovatel pro neslyšící v ŠZ mimo školu žáka (10 hodin)</t>
  </si>
  <si>
    <t>04054CB11</t>
  </si>
  <si>
    <t>Přepisovatel pro neslyšící v ŠZ mimo školu žáka (11 hodin)</t>
  </si>
  <si>
    <t>04054CB12</t>
  </si>
  <si>
    <t>Přepisovatel pro neslyšící v ŠZ mimo školu žáka (12 hodin)</t>
  </si>
  <si>
    <t>04054CB13</t>
  </si>
  <si>
    <t>Přepisovatel pro neslyšící v ŠZ mimo školu žáka (13 hodin)</t>
  </si>
  <si>
    <t>04054CB14</t>
  </si>
  <si>
    <t>Přepisovatel pro neslyšící v ŠZ mimo školu žáka (14 hodin)</t>
  </si>
  <si>
    <t>04054CB15</t>
  </si>
  <si>
    <t>Přepisovatel pro neslyšící v ŠZ mimo školu žáka (15 hodin)</t>
  </si>
  <si>
    <t>04054CB16</t>
  </si>
  <si>
    <t>Přepisovatel pro neslyšící v ŠZ mimo školu žáka (16 hodin)</t>
  </si>
  <si>
    <t>04054CB17</t>
  </si>
  <si>
    <t>Přepisovatel pro neslyšící v ŠZ mimo školu žáka (17 hodin)</t>
  </si>
  <si>
    <t>04054CB18</t>
  </si>
  <si>
    <t>Přepisovatel pro neslyšící v ŠZ mimo školu žáka (18 hodin)</t>
  </si>
  <si>
    <t>04054CB19</t>
  </si>
  <si>
    <t>Přepisovatel pro neslyšící v ŠZ mimo školu žáka (19 hodin)</t>
  </si>
  <si>
    <t>04054CB20</t>
  </si>
  <si>
    <t>Přepisovatel pro neslyšící v ŠZ mimo školu žáka (20 hodin)</t>
  </si>
  <si>
    <t>04054CB21</t>
  </si>
  <si>
    <t>Přepisovatel pro neslyšící v ŠZ mimo školu žáka (21 hodin)</t>
  </si>
  <si>
    <t>04054CB22</t>
  </si>
  <si>
    <t>Přepisovatel pro neslyšící v ŠZ mimo školu žáka (22 hodin)</t>
  </si>
  <si>
    <t>04054CB23</t>
  </si>
  <si>
    <t>Přepisovatel pro neslyšící v ŠZ mimo školu žáka (23 hodin)</t>
  </si>
  <si>
    <t>04054CB24</t>
  </si>
  <si>
    <t>Přepisovatel pro neslyšící v ŠZ mimo školu žáka (24 hodin)</t>
  </si>
  <si>
    <t>04054CB25</t>
  </si>
  <si>
    <t>Přepisovatel pro neslyšící v ŠZ mimo školu žáka (25 hodin)</t>
  </si>
  <si>
    <t>04056AA20</t>
  </si>
  <si>
    <t>Školní psycholog</t>
  </si>
  <si>
    <t>04056BA20</t>
  </si>
  <si>
    <t>Školní speciální pedagog</t>
  </si>
  <si>
    <t>040701A02</t>
  </si>
  <si>
    <t>040701A03</t>
  </si>
  <si>
    <t>040702A02</t>
  </si>
  <si>
    <t>040702B01</t>
  </si>
  <si>
    <t>040703A03</t>
  </si>
  <si>
    <t>040703B03</t>
  </si>
  <si>
    <t>050302A40</t>
  </si>
  <si>
    <t>050501A40</t>
  </si>
  <si>
    <t>050503A01</t>
  </si>
  <si>
    <t>050503A02</t>
  </si>
  <si>
    <t>050503A03</t>
  </si>
  <si>
    <t>050503A04</t>
  </si>
  <si>
    <t>Přepisovatel pro neslyšící ve škole (4 hodiny)</t>
  </si>
  <si>
    <t>050503A05</t>
  </si>
  <si>
    <t>Přepisovatel pro neslyšící ve škole (5 hodin)</t>
  </si>
  <si>
    <t>050503A06</t>
  </si>
  <si>
    <t>Přepisovatel pro neslyšící ve škole (6 hodin)</t>
  </si>
  <si>
    <t>050503A07</t>
  </si>
  <si>
    <t>Přepisovatel pro neslyšící ve škole (7 hodin)</t>
  </si>
  <si>
    <t>050503A08</t>
  </si>
  <si>
    <t>Přepisovatel pro neslyšící ve škole (8 hodin)</t>
  </si>
  <si>
    <t>050503A09</t>
  </si>
  <si>
    <t>Přepisovatel pro neslyšící ve škole (9 hodin)</t>
  </si>
  <si>
    <t>050503A10</t>
  </si>
  <si>
    <t>Přepisovatel pro neslyšící ve škole (10 hodin)</t>
  </si>
  <si>
    <t>050503A11</t>
  </si>
  <si>
    <t>Přepisovatel pro neslyšící ve škole (11 hodin)</t>
  </si>
  <si>
    <t>050503A12</t>
  </si>
  <si>
    <t>Přepisovatel pro neslyšící ve škole (12 hodin)</t>
  </si>
  <si>
    <t>050503A13</t>
  </si>
  <si>
    <t>Přepisovatel pro neslyšící ve škole (13 hodin)</t>
  </si>
  <si>
    <t>050503A14</t>
  </si>
  <si>
    <t>Přepisovatel pro neslyšící ve škole (14 hodin)</t>
  </si>
  <si>
    <t>050503A15</t>
  </si>
  <si>
    <t>Přepisovatel pro neslyšící ve škole (15 hodin)</t>
  </si>
  <si>
    <t>050503A16</t>
  </si>
  <si>
    <t>Přepisovatel pro neslyšící ve škole (16 hodin)</t>
  </si>
  <si>
    <t>050503A17</t>
  </si>
  <si>
    <t>Přepisovatel pro neslyšící ve škole (17 hodin)</t>
  </si>
  <si>
    <t>050503A18</t>
  </si>
  <si>
    <t>Přepisovatel pro neslyšící ve škole (18 hodin)</t>
  </si>
  <si>
    <t>050503A19</t>
  </si>
  <si>
    <t>Přepisovatel pro neslyšící ve škole (19 hodin)</t>
  </si>
  <si>
    <t>050503A20</t>
  </si>
  <si>
    <t>Přepisovatel pro neslyšící ve škole (20 hodin)</t>
  </si>
  <si>
    <t>050503A21</t>
  </si>
  <si>
    <t>Přepisovatel pro neslyšící ve škole (21 hodin)</t>
  </si>
  <si>
    <t>050503A22</t>
  </si>
  <si>
    <t>Přepisovatel pro neslyšící ve škole (22 hodin)</t>
  </si>
  <si>
    <t>050503A23</t>
  </si>
  <si>
    <t>Přepisovatel pro neslyšící ve škole (23 hodin)</t>
  </si>
  <si>
    <t>050503A24</t>
  </si>
  <si>
    <t>Přepisovatel pro neslyšící ve škole (24 hodin)</t>
  </si>
  <si>
    <t>050503A25</t>
  </si>
  <si>
    <t>Přepisovatel pro neslyšící ve škole (25 hodin)</t>
  </si>
  <si>
    <t>050503A26</t>
  </si>
  <si>
    <t>Přepisovatel pro neslyšící ve škole (26 hodin)</t>
  </si>
  <si>
    <t>050503A27</t>
  </si>
  <si>
    <t>Přepisovatel pro neslyšící ve škole (27 hodin)</t>
  </si>
  <si>
    <t>050503A28</t>
  </si>
  <si>
    <t>Přepisovatel pro neslyšící ve škole (28 hodin)</t>
  </si>
  <si>
    <t>050503A29</t>
  </si>
  <si>
    <t>Přepisovatel pro neslyšící ve škole (29 hodin)</t>
  </si>
  <si>
    <t>050503A30</t>
  </si>
  <si>
    <t>Přepisovatel pro neslyšící ve škole (30 hodin)</t>
  </si>
  <si>
    <t>050503A31</t>
  </si>
  <si>
    <t>Přepisovatel pro neslyšící ve škole (31 hodin)</t>
  </si>
  <si>
    <t>050503A32</t>
  </si>
  <si>
    <t>Přepisovatel pro neslyšící ve škole (32 hodin)</t>
  </si>
  <si>
    <t>050503A33</t>
  </si>
  <si>
    <t>Přepisovatel pro neslyšící ve škole (33 hodin)</t>
  </si>
  <si>
    <t>050503A34</t>
  </si>
  <si>
    <t>Přepisovatel pro neslyšící ve škole (34 hodin)</t>
  </si>
  <si>
    <t>050503A35</t>
  </si>
  <si>
    <t>Přepisovatel pro neslyšící ve škole (35 hodin)</t>
  </si>
  <si>
    <t>050503A36</t>
  </si>
  <si>
    <t>Přepisovatel pro neslyšící ve škole (36 hodin)</t>
  </si>
  <si>
    <t>050503A37</t>
  </si>
  <si>
    <t>Přepisovatel pro neslyšící ve škole (37 hodin)</t>
  </si>
  <si>
    <t>050503A38</t>
  </si>
  <si>
    <t>Přepisovatel pro neslyšící ve škole (38 hodin)</t>
  </si>
  <si>
    <t>050503A39</t>
  </si>
  <si>
    <t>Přepisovatel pro neslyšící ve škole (39 hodin)</t>
  </si>
  <si>
    <t>050503A40</t>
  </si>
  <si>
    <t>Přepisovatel pro neslyšící ve škole (40 hodin)</t>
  </si>
  <si>
    <t>050506A20</t>
  </si>
  <si>
    <t>050505A40</t>
  </si>
  <si>
    <t>Další pedagogický pracovník</t>
  </si>
  <si>
    <t>05052AA01</t>
  </si>
  <si>
    <t>05052AA02</t>
  </si>
  <si>
    <t>05052AA03</t>
  </si>
  <si>
    <t>05052AA04</t>
  </si>
  <si>
    <t>05052AA05</t>
  </si>
  <si>
    <t>05052AA06</t>
  </si>
  <si>
    <t>05052AA07</t>
  </si>
  <si>
    <t>05052AA08</t>
  </si>
  <si>
    <t>05052AA09</t>
  </si>
  <si>
    <t>05052AA10</t>
  </si>
  <si>
    <t>05052AA11</t>
  </si>
  <si>
    <t>05052AA12</t>
  </si>
  <si>
    <t>05052AA13</t>
  </si>
  <si>
    <t>05052AA14</t>
  </si>
  <si>
    <t>05052AA15</t>
  </si>
  <si>
    <t>05052AA16</t>
  </si>
  <si>
    <t>05052AA17</t>
  </si>
  <si>
    <t>05052AA18</t>
  </si>
  <si>
    <t>05052AA19</t>
  </si>
  <si>
    <t>05052AA20</t>
  </si>
  <si>
    <t>05052AA21</t>
  </si>
  <si>
    <t>05052AA22</t>
  </si>
  <si>
    <t>05052AA23</t>
  </si>
  <si>
    <t>05052AA24</t>
  </si>
  <si>
    <t>05052AA25</t>
  </si>
  <si>
    <t>05052AA26</t>
  </si>
  <si>
    <t>05052AA27</t>
  </si>
  <si>
    <t>05052AA28</t>
  </si>
  <si>
    <t>05052AA29</t>
  </si>
  <si>
    <t>05052AA30</t>
  </si>
  <si>
    <t>05052AA31</t>
  </si>
  <si>
    <t>05052AA32</t>
  </si>
  <si>
    <t>05052AA33</t>
  </si>
  <si>
    <t>05052AA34</t>
  </si>
  <si>
    <t>05052AA35</t>
  </si>
  <si>
    <t>05052AA36</t>
  </si>
  <si>
    <t>05052AA37</t>
  </si>
  <si>
    <t>05052AA38</t>
  </si>
  <si>
    <t>05052AA39</t>
  </si>
  <si>
    <t>05052AA40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</si>
  <si>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</si>
  <si>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</si>
  <si>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</si>
  <si>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</si>
  <si>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</si>
  <si>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</si>
  <si>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</si>
  <si>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</si>
  <si>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</si>
  <si>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</si>
  <si>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</si>
  <si>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</si>
  <si>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</si>
  <si>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</si>
  <si>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</si>
  <si>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</si>
  <si>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</si>
  <si>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</si>
  <si>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</si>
  <si>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</si>
  <si>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</si>
  <si>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</si>
  <si>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</si>
  <si>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</si>
  <si>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</si>
  <si>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</si>
  <si>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Tlumočník českého znakového jazyka ve škole (ČZJ nepreferován) (1 hodina)</t>
  </si>
  <si>
    <t>05052BA02</t>
  </si>
  <si>
    <t>Tlumočník českého znakového jazyka ve škole (ČZJ nepreferován) (2 hodiny)</t>
  </si>
  <si>
    <t>05052BA03</t>
  </si>
  <si>
    <t>Tlumočník českého znakového jazyka ve škole (ČZJ nepreferován) (3 hodiny)</t>
  </si>
  <si>
    <t>05052BA04</t>
  </si>
  <si>
    <t>Tlumočník českého znakového jazyka ve škole (ČZJ nepreferován) (4 hodiny)</t>
  </si>
  <si>
    <t>05052BA05</t>
  </si>
  <si>
    <t>Tlumočník českého znakového jazyka ve škole (ČZJ nepreferován) (5 hodin)</t>
  </si>
  <si>
    <t>05052BA06</t>
  </si>
  <si>
    <t>Tlumočník českého znakového jazyka ve škole (ČZJ nepreferován) (6 hodin)</t>
  </si>
  <si>
    <t>05052BA07</t>
  </si>
  <si>
    <t>Tlumočník českého znakového jazyka ve škole (ČZJ nepreferován) (7 hodin)</t>
  </si>
  <si>
    <t>05052BA08</t>
  </si>
  <si>
    <t>Tlumočník českého znakového jazyka ve škole (ČZJ nepreferován) (8 hodin)</t>
  </si>
  <si>
    <t>05052BA09</t>
  </si>
  <si>
    <t>Tlumočník českého znakového jazyka ve škole (ČZJ nepreferován) (9 hodin)</t>
  </si>
  <si>
    <t>05052BA10</t>
  </si>
  <si>
    <t>Tlumočník českého znakového jazyka ve škole (ČZJ nepreferován) (10 hodin)</t>
  </si>
  <si>
    <t>05052BA11</t>
  </si>
  <si>
    <t>Tlumočník českého znakového jazyka ve škole (ČZJ nepreferován) (11 hodin)</t>
  </si>
  <si>
    <t>05052BA12</t>
  </si>
  <si>
    <t>Tlumočník českého znakového jazyka ve škole (ČZJ nepreferován) (12 hodin)</t>
  </si>
  <si>
    <t>05052BA13</t>
  </si>
  <si>
    <t>Tlumočník českého znakového jazyka ve škole (ČZJ nepreferován) (13 hodin)</t>
  </si>
  <si>
    <t>05052BA14</t>
  </si>
  <si>
    <t>Tlumočník českého znakového jazyka ve škole (ČZJ nepreferován) (14 hodin)</t>
  </si>
  <si>
    <t>05052BA15</t>
  </si>
  <si>
    <t>Tlumočník českého znakového jazyka ve škole (ČZJ nepreferován) (15 hodin)</t>
  </si>
  <si>
    <t>05052BA16</t>
  </si>
  <si>
    <t>Tlumočník českého znakového jazyka ve škole (ČZJ nepreferován) (16 hodin)</t>
  </si>
  <si>
    <t>05052BA17</t>
  </si>
  <si>
    <t>Tlumočník českého znakového jazyka ve škole (ČZJ nepreferován) (17 hodin)</t>
  </si>
  <si>
    <t>05052BA18</t>
  </si>
  <si>
    <t>Tlumočník českého znakového jazyka ve škole (ČZJ nepreferován) (18 hodin)</t>
  </si>
  <si>
    <t>05052BA19</t>
  </si>
  <si>
    <t>Tlumočník českého znakového jazyka ve škole (ČZJ nepreferován) (19 hodin)</t>
  </si>
  <si>
    <t>05052BA20</t>
  </si>
  <si>
    <t>Tlumočník českého znakového jazyka ve škole (ČZJ nepreferován) (20 hodin)</t>
  </si>
  <si>
    <t>05052BA21</t>
  </si>
  <si>
    <t>Tlumočník českého znakového jazyka ve škole (ČZJ nepreferován) (21 hodin)</t>
  </si>
  <si>
    <t>05052BA22</t>
  </si>
  <si>
    <t>Tlumočník českého znakového jazyka ve škole (ČZJ nepreferován) (22 hodin)</t>
  </si>
  <si>
    <t>05052BA23</t>
  </si>
  <si>
    <t>Tlumočník českého znakového jazyka ve škole (ČZJ nepreferován) (23 hodin)</t>
  </si>
  <si>
    <t>05052BA24</t>
  </si>
  <si>
    <t>Tlumočník českého znakového jazyka ve škole (ČZJ nepreferován) (24 hodin)</t>
  </si>
  <si>
    <t>05052BA25</t>
  </si>
  <si>
    <t>Tlumočník českého znakového jazyka ve škole (ČZJ nepreferován) (25 hodin)</t>
  </si>
  <si>
    <t>05052BA26</t>
  </si>
  <si>
    <t>Tlumočník českého znakového jazyka ve škole (ČZJ nepreferován) (26 hodin)</t>
  </si>
  <si>
    <t>05052BA27</t>
  </si>
  <si>
    <t>Tlumočník českého znakového jazyka ve škole (ČZJ nepreferován) (27 hodin)</t>
  </si>
  <si>
    <t>05052BA28</t>
  </si>
  <si>
    <t>Tlumočník českého znakového jazyka ve škole (ČZJ nepreferován) (28 hodin)</t>
  </si>
  <si>
    <t>05052BA29</t>
  </si>
  <si>
    <t>Tlumočník českého znakového jazyka ve škole (ČZJ nepreferován) (29 hodin)</t>
  </si>
  <si>
    <t>05052BA30</t>
  </si>
  <si>
    <t>Tlumočník českého znakového jazyka ve škole (ČZJ nepreferován) (30 hodin)</t>
  </si>
  <si>
    <t>05052BA31</t>
  </si>
  <si>
    <t>Tlumočník českého znakového jazyka ve škole (ČZJ nepreferován) (31 hodin)</t>
  </si>
  <si>
    <t>05052BA32</t>
  </si>
  <si>
    <t>Tlumočník českého znakového jazyka ve škole (ČZJ nepreferován) (32 hodin)</t>
  </si>
  <si>
    <t>05052BA33</t>
  </si>
  <si>
    <t>Tlumočník českého znakového jazyka ve škole (ČZJ nepreferován) (33 hodin)</t>
  </si>
  <si>
    <t>05052BA34</t>
  </si>
  <si>
    <t>Tlumočník českého znakového jazyka ve škole (ČZJ nepreferován) (34 hodin)</t>
  </si>
  <si>
    <t>05052BA35</t>
  </si>
  <si>
    <t>Tlumočník českého znakového jazyka ve škole (ČZJ nepreferován) (35 hodin)</t>
  </si>
  <si>
    <t>05052BA36</t>
  </si>
  <si>
    <t>Tlumočník českého znakového jazyka ve škole (ČZJ nepreferován) (36 hodin)</t>
  </si>
  <si>
    <t>05052BA37</t>
  </si>
  <si>
    <t>Tlumočník českého znakového jazyka ve škole (ČZJ nepreferován) (37 hodin)</t>
  </si>
  <si>
    <t>05052BA38</t>
  </si>
  <si>
    <t>Tlumočník českého znakového jazyka ve škole (ČZJ nepreferován) (38 hodin)</t>
  </si>
  <si>
    <t>05052BA39</t>
  </si>
  <si>
    <t>Tlumočník českého znakového jazyka ve škole (ČZJ nepreferován) (39 hodin)</t>
  </si>
  <si>
    <t>05052BA40</t>
  </si>
  <si>
    <t>05054AB10</t>
  </si>
  <si>
    <t>Asistent pedagoga v ŠZ mimo školu žáka (úvazek 0,25)</t>
  </si>
  <si>
    <t>05054BB01</t>
  </si>
  <si>
    <t>05054BB02</t>
  </si>
  <si>
    <t>05054BB03</t>
  </si>
  <si>
    <t>05054BB04</t>
  </si>
  <si>
    <t>05054BB05</t>
  </si>
  <si>
    <t>05054BB06</t>
  </si>
  <si>
    <t>05054BB07</t>
  </si>
  <si>
    <t>05054BB08</t>
  </si>
  <si>
    <t>05054BB09</t>
  </si>
  <si>
    <t>05054BB10</t>
  </si>
  <si>
    <t>05054BB11</t>
  </si>
  <si>
    <t>05054BB12</t>
  </si>
  <si>
    <t>05054BB13</t>
  </si>
  <si>
    <t>05054BB14</t>
  </si>
  <si>
    <t>05054BB15</t>
  </si>
  <si>
    <t>05054BB16</t>
  </si>
  <si>
    <t>05054BB17</t>
  </si>
  <si>
    <t>05054BB18</t>
  </si>
  <si>
    <t>05054BB19</t>
  </si>
  <si>
    <t>05054BB20</t>
  </si>
  <si>
    <t>05054BB21</t>
  </si>
  <si>
    <t>05054BB22</t>
  </si>
  <si>
    <t>05054BB23</t>
  </si>
  <si>
    <t>05054BB24</t>
  </si>
  <si>
    <t>05054BB25</t>
  </si>
  <si>
    <t>05054CB01</t>
  </si>
  <si>
    <t>05054CB02</t>
  </si>
  <si>
    <t>05054CB03</t>
  </si>
  <si>
    <t>05054CB04</t>
  </si>
  <si>
    <t>05054CB05</t>
  </si>
  <si>
    <t>05054CB06</t>
  </si>
  <si>
    <t>05054CB07</t>
  </si>
  <si>
    <t>05054CB08</t>
  </si>
  <si>
    <t>05054CB09</t>
  </si>
  <si>
    <t>05054CB10</t>
  </si>
  <si>
    <t>05054CB11</t>
  </si>
  <si>
    <t>05054CB12</t>
  </si>
  <si>
    <t>05054CB13</t>
  </si>
  <si>
    <t>05054CB14</t>
  </si>
  <si>
    <t>05054CB15</t>
  </si>
  <si>
    <t>05054CB16</t>
  </si>
  <si>
    <t>05054CB17</t>
  </si>
  <si>
    <t>05054CB18</t>
  </si>
  <si>
    <t>05054CB19</t>
  </si>
  <si>
    <t>05054CB20</t>
  </si>
  <si>
    <t>05054CB21</t>
  </si>
  <si>
    <t>05054CB22</t>
  </si>
  <si>
    <t>05054CB23</t>
  </si>
  <si>
    <t>05054CB24</t>
  </si>
  <si>
    <t>05054CB25</t>
  </si>
  <si>
    <t>050701A03</t>
  </si>
  <si>
    <t>Předměty speciálně pedagogické péče (3 hodiny)</t>
  </si>
  <si>
    <t>050701A04</t>
  </si>
  <si>
    <t>Předměty speciálně pedagogické péče (4 hodiny)</t>
  </si>
  <si>
    <t>050702A02</t>
  </si>
  <si>
    <t>050703A03</t>
  </si>
  <si>
    <t>050703B03</t>
  </si>
  <si>
    <t>A20101A01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</si>
  <si>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</si>
  <si>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</si>
  <si>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</si>
  <si>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</si>
  <si>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A20201B01</t>
  </si>
  <si>
    <t>A20202A01</t>
  </si>
  <si>
    <t>A20202B01</t>
  </si>
  <si>
    <t>Pomůcky pro rozvoj myšlení, paměti a pozornosti (ŠZ)</t>
  </si>
  <si>
    <t>A20203A01</t>
  </si>
  <si>
    <t>A20203B01</t>
  </si>
  <si>
    <t>Speciální učebnice/učební materiály na rozvoj čtení (ŠZ)</t>
  </si>
  <si>
    <t>A20204A01</t>
  </si>
  <si>
    <t>A20204B01</t>
  </si>
  <si>
    <t>Speciální učební materiály na rozvoj smyslového vnímání (ŠZ)</t>
  </si>
  <si>
    <t>A20301A01</t>
  </si>
  <si>
    <t>A20301B01</t>
  </si>
  <si>
    <t>Software na rozvoj komunikačních schopností (ŠZ)</t>
  </si>
  <si>
    <t>A30101A01</t>
  </si>
  <si>
    <t>A30101B01</t>
  </si>
  <si>
    <t>Pomůcky pro podporu sluchového vnímání a rozlišování (ŠZ)</t>
  </si>
  <si>
    <t>A30201A01</t>
  </si>
  <si>
    <t>A30201B01</t>
  </si>
  <si>
    <t>A30202A01</t>
  </si>
  <si>
    <t>A30202B01</t>
  </si>
  <si>
    <t>Pomůcky pro rozvoj myšlení, paměti, pozornosti (ŠZ)</t>
  </si>
  <si>
    <t>A30203A01</t>
  </si>
  <si>
    <t>A30203B01</t>
  </si>
  <si>
    <t>Speciální učební materiály na rozvoj čtení (ŠZ)</t>
  </si>
  <si>
    <t>A30204A01</t>
  </si>
  <si>
    <t>A30204B01</t>
  </si>
  <si>
    <t>Speciální učební materiály na rozvoj smyslového vnímání (ŠZ)</t>
  </si>
  <si>
    <t>A30301A01</t>
  </si>
  <si>
    <t>A30301B01</t>
  </si>
  <si>
    <t>Počítačové programy pro alternativní a augmentativní komunikaci (ŠZ)</t>
  </si>
  <si>
    <t>A30302A01</t>
  </si>
  <si>
    <t>A30302B01</t>
  </si>
  <si>
    <t>A30303A01</t>
  </si>
  <si>
    <t>A30303B01</t>
  </si>
  <si>
    <t>Software na rozvoj komunikačních schopností a smyslového vnímání (ŠZ)</t>
  </si>
  <si>
    <t>A30401A01</t>
  </si>
  <si>
    <t>A30401B01</t>
  </si>
  <si>
    <t>A40101A01</t>
  </si>
  <si>
    <t>A40101B01</t>
  </si>
  <si>
    <t>Pomůcky pro alternativní komunikaci (ŠZ)</t>
  </si>
  <si>
    <t>A40102A01</t>
  </si>
  <si>
    <t>A40102B01</t>
  </si>
  <si>
    <t>A40103A01</t>
  </si>
  <si>
    <t>A40103B01</t>
  </si>
  <si>
    <t>Komunikátor (ŠZ)</t>
  </si>
  <si>
    <t>A40201A01</t>
  </si>
  <si>
    <t>A40201B01</t>
  </si>
  <si>
    <t>Speciální učební materiály pro rozvoj čtení (ŠZ)</t>
  </si>
  <si>
    <t>A40202A01</t>
  </si>
  <si>
    <t>A40202B01</t>
  </si>
  <si>
    <t>Speciální pomůcky pro rozvoj komunikačních funkcí a jazykových kompetencí (ŠZ)</t>
  </si>
  <si>
    <t>A40203A01</t>
  </si>
  <si>
    <t>A40203B01</t>
  </si>
  <si>
    <t>A40204A01</t>
  </si>
  <si>
    <t>A40204B01</t>
  </si>
  <si>
    <t>Speciální pomůcky pro rozvoj myšlení, paměti a pozornosti (ŠZ)</t>
  </si>
  <si>
    <t>A40301A01</t>
  </si>
  <si>
    <t>A40301B01</t>
  </si>
  <si>
    <t>Software na přepis psané řeči do hlasového výstupu (ŠZ)</t>
  </si>
  <si>
    <t>A40302A01</t>
  </si>
  <si>
    <t>A40302B01</t>
  </si>
  <si>
    <t>Software pro alternativní komunikaci (ŠZ)</t>
  </si>
  <si>
    <t>A40401A01</t>
  </si>
  <si>
    <t>A40401B01</t>
  </si>
  <si>
    <t>A50101A01</t>
  </si>
  <si>
    <t>A50101B01</t>
  </si>
  <si>
    <t>A50102A01</t>
  </si>
  <si>
    <t>A50102B01</t>
  </si>
  <si>
    <t>Pomůcky pro podporu sluchového vnímání a rozlišování (ŠZ)</t>
  </si>
  <si>
    <t>A50103A01</t>
  </si>
  <si>
    <t>A50103B01</t>
  </si>
  <si>
    <t>A50201A01</t>
  </si>
  <si>
    <t>A50201B01</t>
  </si>
  <si>
    <t>Speciální učební materiály pro rozvoj čtení (ŠZ)</t>
  </si>
  <si>
    <t>A50202A01</t>
  </si>
  <si>
    <t>A50202B01</t>
  </si>
  <si>
    <t>Speciální pomůcky pro rozvoj komunikačních funkcí a jazykových kompetencí (ŠZ)</t>
  </si>
  <si>
    <t>A50203A01</t>
  </si>
  <si>
    <t>A50203B01</t>
  </si>
  <si>
    <t>A50204A01</t>
  </si>
  <si>
    <t>A50204B01</t>
  </si>
  <si>
    <t>A50205A01</t>
  </si>
  <si>
    <t>A50205B01</t>
  </si>
  <si>
    <t>A50301A01</t>
  </si>
  <si>
    <t>A50301B01</t>
  </si>
  <si>
    <t>A50302A01</t>
  </si>
  <si>
    <t>A50302B01</t>
  </si>
  <si>
    <t>Software pro alternativní komunikaci (ŠZ)</t>
  </si>
  <si>
    <t>A50401A01</t>
  </si>
  <si>
    <t>A50401B01</t>
  </si>
  <si>
    <t>B30201A01</t>
  </si>
  <si>
    <t>B30201B01</t>
  </si>
  <si>
    <t>Názorné didaktické pomůcky pro výuku čtení a psaní (ŠZ)</t>
  </si>
  <si>
    <t>B30202A01</t>
  </si>
  <si>
    <t>B30202B01</t>
  </si>
  <si>
    <t>Názorné didaktické pomůcky pro výuku matematiky (ŠZ)</t>
  </si>
  <si>
    <t>B30203A01</t>
  </si>
  <si>
    <t>B30203B01</t>
  </si>
  <si>
    <t>Názorné didaktické manipulační pomůcky pro výuku naukových předmětů (ŠZ)</t>
  </si>
  <si>
    <t>B30204A01</t>
  </si>
  <si>
    <t>B30204B01</t>
  </si>
  <si>
    <t>Demonstrační obrázky (ŠZ)</t>
  </si>
  <si>
    <t>B30205A01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</si>
  <si>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</si>
  <si>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</si>
  <si>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</si>
  <si>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</si>
  <si>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B30206B01</t>
  </si>
  <si>
    <t>B30207A01</t>
  </si>
  <si>
    <t>B30207B01</t>
  </si>
  <si>
    <t>Speciální didaktické pomůcky pro rozvoj hrubé motoriky (ŠZ)</t>
  </si>
  <si>
    <t>B30208A01</t>
  </si>
  <si>
    <t>B30208B01</t>
  </si>
  <si>
    <t>Speciální učebnice pro výuku žáků s mentálním postižením (ŠZ)</t>
  </si>
  <si>
    <t>B30209A01</t>
  </si>
  <si>
    <t>B30209B01</t>
  </si>
  <si>
    <t>Názorné didaktické manipulační pomůcky pro rozvoj dílčích funkcí (ŠZ)</t>
  </si>
  <si>
    <t>B30210A01</t>
  </si>
  <si>
    <t>B30210B01</t>
  </si>
  <si>
    <t>Pomůcky pro nácvik sebeobsluhy (ŠZ)</t>
  </si>
  <si>
    <t>B30211A01</t>
  </si>
  <si>
    <t>B30211B01</t>
  </si>
  <si>
    <t>Bubny, Orffovy nástroje, perkuse (ŠZ)</t>
  </si>
  <si>
    <t>B30301A01</t>
  </si>
  <si>
    <t>B30301B01</t>
  </si>
  <si>
    <t>Výukový software (ŠZ)</t>
  </si>
  <si>
    <t>B30401A01</t>
  </si>
  <si>
    <t>B30401B01</t>
  </si>
  <si>
    <t>Multidotykový počítač (ŠZ)</t>
  </si>
  <si>
    <t>B40101A01</t>
  </si>
  <si>
    <t>B40101B01</t>
  </si>
  <si>
    <t>B40102A01</t>
  </si>
  <si>
    <t>B40102B01</t>
  </si>
  <si>
    <t>B40201A01</t>
  </si>
  <si>
    <t>B40201B01</t>
  </si>
  <si>
    <t>Názorné didaktické (manipulační) pomůcky (ŠZ)</t>
  </si>
  <si>
    <t>B40202A01</t>
  </si>
  <si>
    <t>B40202B01</t>
  </si>
  <si>
    <t>Speciální učebnice pro žáky základní školy speciální (ŠZ)</t>
  </si>
  <si>
    <t>B40203A01</t>
  </si>
  <si>
    <t>B40203B01</t>
  </si>
  <si>
    <t>Soubor pomůcek pro nácvik sociálních dovedností (ŠZ)</t>
  </si>
  <si>
    <t>B40204A01</t>
  </si>
  <si>
    <t>B40204B01</t>
  </si>
  <si>
    <t>Pomůcky pro senzomotorickou stimulaci (ŠZ)</t>
  </si>
  <si>
    <t>B40205A01</t>
  </si>
  <si>
    <t>B40205B01</t>
  </si>
  <si>
    <t>Pomůcky pro rozvoj hrubé a jemné motoriky (ŠZ)</t>
  </si>
  <si>
    <t>B40206A01</t>
  </si>
  <si>
    <t>B40206B01</t>
  </si>
  <si>
    <t>Montessori pomůcky (ŠZ)</t>
  </si>
  <si>
    <t>B40301A01</t>
  </si>
  <si>
    <t>B40301B01</t>
  </si>
  <si>
    <t>Výukové programy (ŠZ)</t>
  </si>
  <si>
    <t>B40302A01</t>
  </si>
  <si>
    <t>B40302B01</t>
  </si>
  <si>
    <t>Software pro alternativní a augmentativní komunikaci (ŠZ)</t>
  </si>
  <si>
    <t>B40401A01</t>
  </si>
  <si>
    <t>B40401B01</t>
  </si>
  <si>
    <t>B50301A01</t>
  </si>
  <si>
    <t>B50301B01</t>
  </si>
  <si>
    <t>Speciální softwarové vybavení (ŠZ)</t>
  </si>
  <si>
    <t>B50401A01</t>
  </si>
  <si>
    <t>B50401B01</t>
  </si>
  <si>
    <t>Tablet nebo multidotykový monitor (podle potřeb žáka) (ŠZ)</t>
  </si>
  <si>
    <t>C20101A01</t>
  </si>
  <si>
    <t>C20101B01</t>
  </si>
  <si>
    <t>C20102A01</t>
  </si>
  <si>
    <t>C20102B01</t>
  </si>
  <si>
    <t>C20201A01</t>
  </si>
  <si>
    <t>C20201B01</t>
  </si>
  <si>
    <t>Názorné didaktické pomůcky (ŠZ)</t>
  </si>
  <si>
    <t>C20202A01</t>
  </si>
  <si>
    <t>Pomůcky usnadňující tvoření a rozvíjení řeči</t>
  </si>
  <si>
    <t>C20202B01</t>
  </si>
  <si>
    <t>Pomůcky usnadňující tvoření a rozvíjení řeči (ŠZ)</t>
  </si>
  <si>
    <t>C20301A01</t>
  </si>
  <si>
    <t>C20301B01</t>
  </si>
  <si>
    <t>Software pro rozvoj sluchového vnímání (ŠZ)</t>
  </si>
  <si>
    <t>C20401A01</t>
  </si>
  <si>
    <t>C20401B01</t>
  </si>
  <si>
    <t>C30102A01</t>
  </si>
  <si>
    <t>C30102B01</t>
  </si>
  <si>
    <t>Pomůcky pro rozvoj řeči (ŠZ)</t>
  </si>
  <si>
    <t>C30201A01</t>
  </si>
  <si>
    <t>C30201B01</t>
  </si>
  <si>
    <t>C30202A01</t>
  </si>
  <si>
    <t>C30202B01</t>
  </si>
  <si>
    <t>Didaktické materiály pro rozvoj sluchového vnímání (ŠZ)</t>
  </si>
  <si>
    <t>C30203A01</t>
  </si>
  <si>
    <t>Speciální učebnice pro žáky se sluchovým postižením</t>
  </si>
  <si>
    <t>C30203B01</t>
  </si>
  <si>
    <t>Speciální učebnice pro žáky se sluchovým postižením (ŠZ)</t>
  </si>
  <si>
    <t>C30301A01</t>
  </si>
  <si>
    <t>C30301B01</t>
  </si>
  <si>
    <t>CD učebnice pro výuku českého znakového jazyka (ŠZ)</t>
  </si>
  <si>
    <t>C30302A01</t>
  </si>
  <si>
    <t>C30302B01</t>
  </si>
  <si>
    <t>C40101A01</t>
  </si>
  <si>
    <t>C40101B01</t>
  </si>
  <si>
    <t>Pomůcky pro podporu dalších komunikačních systémů (ŠZ)</t>
  </si>
  <si>
    <t>C40301A01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</si>
  <si>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</si>
  <si>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</si>
  <si>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</si>
  <si>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</si>
  <si>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C40302B01</t>
  </si>
  <si>
    <t>SW a HW pro automatický přepis mluvené řeči v reálném čase (ŠZ)</t>
  </si>
  <si>
    <t>C40401A01</t>
  </si>
  <si>
    <t>C40401B01</t>
  </si>
  <si>
    <t>Tablet (ŠZ)</t>
  </si>
  <si>
    <t>C50101A01</t>
  </si>
  <si>
    <t>C50101B01</t>
  </si>
  <si>
    <t>C50102A01</t>
  </si>
  <si>
    <t>Spotřební materiál na výrobu pomůcek pro augmentativní a alternativní komunikaci</t>
  </si>
  <si>
    <t>C50102B01</t>
  </si>
  <si>
    <t>C50301A01</t>
  </si>
  <si>
    <t>Komunikační program pro alternativní komunikaci</t>
  </si>
  <si>
    <t>C50301B01</t>
  </si>
  <si>
    <t>Komunikační program pro alternativní komunikaci (ŠZ)</t>
  </si>
  <si>
    <t>D20101A01</t>
  </si>
  <si>
    <t>D20101B01</t>
  </si>
  <si>
    <t>Stůl s výškově a úhlově nastavitelnou plochou (ŠZ)</t>
  </si>
  <si>
    <t>D20102A01</t>
  </si>
  <si>
    <t>D20102B01</t>
  </si>
  <si>
    <t>Protiskluzová podložka (ŠZ)</t>
  </si>
  <si>
    <t>D20103A01</t>
  </si>
  <si>
    <t>D20103B01</t>
  </si>
  <si>
    <t>Židle s pevnou podnožkou (ŠZ)</t>
  </si>
  <si>
    <t>D20104A01</t>
  </si>
  <si>
    <t>D20104B01</t>
  </si>
  <si>
    <t>Přenosné stojany pro práci na lavici (ŠZ)</t>
  </si>
  <si>
    <t>D20105A01</t>
  </si>
  <si>
    <t>D20105B01</t>
  </si>
  <si>
    <t>D20106A01</t>
  </si>
  <si>
    <t>D20106B01</t>
  </si>
  <si>
    <t>Speciální nůžky (ŠZ)</t>
  </si>
  <si>
    <t>D20107A10</t>
  </si>
  <si>
    <t>Bezpečné kelímky na vodu (10 ks)</t>
  </si>
  <si>
    <t>D20107B10</t>
  </si>
  <si>
    <t>Bezpečné kelímky na vodu (10 ks) (ŠZ)</t>
  </si>
  <si>
    <t>D20108A01</t>
  </si>
  <si>
    <t>D20108A02</t>
  </si>
  <si>
    <t>D20108B01</t>
  </si>
  <si>
    <t>D20108B02</t>
  </si>
  <si>
    <t>Nástavce na štětce a tužky pro správný úchop (2x) (ŠZ)</t>
  </si>
  <si>
    <t>D20201A01</t>
  </si>
  <si>
    <t>Didaktické manipulační pomůcky</t>
  </si>
  <si>
    <t>D20201B01</t>
  </si>
  <si>
    <t>Didaktické manipulační pomůcky (ŠZ)</t>
  </si>
  <si>
    <t>D20202A01</t>
  </si>
  <si>
    <t>Manipulační pomůcky pro rozvoj grafomotoriky</t>
  </si>
  <si>
    <t>D20202B01</t>
  </si>
  <si>
    <t>Manipulační pomůcky pro rozvoj grafomotoriky (ŠZ)</t>
  </si>
  <si>
    <t>D20203A01</t>
  </si>
  <si>
    <t>Pracovní listy pro rozvoj grafomotoriky</t>
  </si>
  <si>
    <t>D20203B01</t>
  </si>
  <si>
    <t>Pracovní listy pro rozvoj grafomotoriky (ŠZ)</t>
  </si>
  <si>
    <t>D20301A01</t>
  </si>
  <si>
    <t>Výukový software</t>
  </si>
  <si>
    <t>D20301B01</t>
  </si>
  <si>
    <t>D30101A01</t>
  </si>
  <si>
    <t>Speciální komponenty osobního počítače (alternativní myš, klávesnice aj.)</t>
  </si>
  <si>
    <t>D30101B01</t>
  </si>
  <si>
    <t>Speciální komponenty osobního počítače (alternativní myš, klávesnice aj.) (ŠZ)</t>
  </si>
  <si>
    <t>D30102A01</t>
  </si>
  <si>
    <t>D30102B01</t>
  </si>
  <si>
    <t>Židle (sedačka) pro žáky, kteří potřebují podporu sedu (ŠZ)</t>
  </si>
  <si>
    <t>D30103A01</t>
  </si>
  <si>
    <t>Madla k WC</t>
  </si>
  <si>
    <t>D30103B01</t>
  </si>
  <si>
    <t>Madla k WC (ŠZ)</t>
  </si>
  <si>
    <t>D30104A01</t>
  </si>
  <si>
    <t>D30104B01</t>
  </si>
  <si>
    <t>Polohovací pytle (ŠZ)</t>
  </si>
  <si>
    <t>D30105A01</t>
  </si>
  <si>
    <t>D30105B01</t>
  </si>
  <si>
    <t>Držák berlí na lavici (ŠZ)</t>
  </si>
  <si>
    <t>D30201A01</t>
  </si>
  <si>
    <t>D30201B01</t>
  </si>
  <si>
    <t>Speciální rýsovací pomůcky (ŠZ)</t>
  </si>
  <si>
    <t>D30202A01</t>
  </si>
  <si>
    <t>D30202B01</t>
  </si>
  <si>
    <t>D30401A01</t>
  </si>
  <si>
    <t>D30401B01</t>
  </si>
  <si>
    <t>Dotykový monitor (ŠZ)</t>
  </si>
  <si>
    <t>D40101A01</t>
  </si>
  <si>
    <t>Vozík mechanický</t>
  </si>
  <si>
    <t>D40101B01</t>
  </si>
  <si>
    <t>Vozík mechanický (ŠZ)</t>
  </si>
  <si>
    <t>D40102A01</t>
  </si>
  <si>
    <t>D40102B01</t>
  </si>
  <si>
    <t>D40104A01</t>
  </si>
  <si>
    <t>Nástavce na WC</t>
  </si>
  <si>
    <t>D40104B01</t>
  </si>
  <si>
    <t>Nástavce na WC (ŠZ)</t>
  </si>
  <si>
    <t>D40105A01</t>
  </si>
  <si>
    <t>D40105B01</t>
  </si>
  <si>
    <t>Stůl vhodný k vozíku (ŠZ)</t>
  </si>
  <si>
    <t>D40106A01</t>
  </si>
  <si>
    <t>D40106B01</t>
  </si>
  <si>
    <t>D40201A01</t>
  </si>
  <si>
    <t>D40201B01</t>
  </si>
  <si>
    <t>Taktilně haptické didaktické pomůcky (ŠZ)</t>
  </si>
  <si>
    <t>D40202A01</t>
  </si>
  <si>
    <t>Pomůcky pro senzomotorickou stimulaci</t>
  </si>
  <si>
    <t>D40202B01</t>
  </si>
  <si>
    <t>D40203A01</t>
  </si>
  <si>
    <t>Pomůcky pro rozvoj motoriky</t>
  </si>
  <si>
    <t>D40203B01</t>
  </si>
  <si>
    <t>Pomůcky pro rozvoj motoriky (ŠZ)</t>
  </si>
  <si>
    <t>D40301A01</t>
  </si>
  <si>
    <t>Software pro alternativní komunikaci</t>
  </si>
  <si>
    <t>D40301B01</t>
  </si>
  <si>
    <t>D40401A01</t>
  </si>
  <si>
    <t>Kamery připevněné na monitoru PC k snímání pohybů hlavy (včetně SW)</t>
  </si>
  <si>
    <t>D40401B01</t>
  </si>
  <si>
    <t>Kamery připevněné na monitoru PC k snímání pohybů hlavy (včetně SW) (ŠZ)</t>
  </si>
  <si>
    <t>D50101A01</t>
  </si>
  <si>
    <t>D50101B01</t>
  </si>
  <si>
    <t>Polohovací sedačka/lehátko (ŠZ)</t>
  </si>
  <si>
    <t>D50102A01</t>
  </si>
  <si>
    <t>Zvedák</t>
  </si>
  <si>
    <t>D50102B01</t>
  </si>
  <si>
    <t>Zvedák (ŠZ)</t>
  </si>
  <si>
    <t>D50301A01</t>
  </si>
  <si>
    <t>Software pro augmentativní a alternativní komunikaci (komunikační tabulky apod.)</t>
  </si>
  <si>
    <t>D50301B01</t>
  </si>
  <si>
    <t>D50401A01</t>
  </si>
  <si>
    <t>Držák na tablet včetně ochranného obalu</t>
  </si>
  <si>
    <t>D50401B01</t>
  </si>
  <si>
    <t>Držák na tablet včetně ochranného obalu (ŠZ)</t>
  </si>
  <si>
    <t>D50402A01</t>
  </si>
  <si>
    <t>Joystick pro alternativní ovládání tabletu</t>
  </si>
  <si>
    <t>D50402B01</t>
  </si>
  <si>
    <t>Joystick pro alternativní ovládání tabletu (ŠZ)</t>
  </si>
  <si>
    <t>E20201A01</t>
  </si>
  <si>
    <t>Laminátor a laminovací fólie</t>
  </si>
  <si>
    <t>E20201B01</t>
  </si>
  <si>
    <t>Laminátor a laminovací fólie (ŠZ)</t>
  </si>
  <si>
    <t>E20202A01</t>
  </si>
  <si>
    <t>E20202B01</t>
  </si>
  <si>
    <t>Názorné manipulační pomůcky (čísla, písmena, tabulky) (ŠZ)</t>
  </si>
  <si>
    <t>E20203A01</t>
  </si>
  <si>
    <t>E20203B01</t>
  </si>
  <si>
    <t>Listy na výrobu denních režimů a rozvrhů (ŠZ)</t>
  </si>
  <si>
    <t>E20204A01</t>
  </si>
  <si>
    <t>E20204B01</t>
  </si>
  <si>
    <t>E20301A01</t>
  </si>
  <si>
    <t>E20301B01</t>
  </si>
  <si>
    <t>E30101A01</t>
  </si>
  <si>
    <t>E30101B01</t>
  </si>
  <si>
    <t>E30201A01</t>
  </si>
  <si>
    <t>E30201B01</t>
  </si>
  <si>
    <t>Sada strukturovaných krabic (ŠZ)</t>
  </si>
  <si>
    <t>E30202A01</t>
  </si>
  <si>
    <t>E30202B01</t>
  </si>
  <si>
    <t>Soubor pomůcek pro nácvik sociálních dovedností (ŠZ)</t>
  </si>
  <si>
    <t>E30203A01</t>
  </si>
  <si>
    <t>E30203B01</t>
  </si>
  <si>
    <t>E30204A01</t>
  </si>
  <si>
    <t>E30204B01</t>
  </si>
  <si>
    <t>E30205A01</t>
  </si>
  <si>
    <t>E30205B01</t>
  </si>
  <si>
    <t>E30301A01</t>
  </si>
  <si>
    <t>E30301B01</t>
  </si>
  <si>
    <t>Komunikační programy pro alternativní komunikaci (ŠZ)</t>
  </si>
  <si>
    <t>E30401A01</t>
  </si>
  <si>
    <t>E30401B01</t>
  </si>
  <si>
    <t>E30402A01</t>
  </si>
  <si>
    <t>E30402B01</t>
  </si>
  <si>
    <t>E40101A01</t>
  </si>
  <si>
    <t>E40101B01</t>
  </si>
  <si>
    <t>E40102A01</t>
  </si>
  <si>
    <t>E40102B01</t>
  </si>
  <si>
    <t>Programy pro alternativní komunikaci (ŠZ)</t>
  </si>
  <si>
    <t>E40103A01</t>
  </si>
  <si>
    <t>E40103B01</t>
  </si>
  <si>
    <t>E40104A01</t>
  </si>
  <si>
    <t>E40104B01</t>
  </si>
  <si>
    <t>E40201A01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</si>
  <si>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</si>
  <si>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</si>
  <si>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</si>
  <si>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</si>
  <si>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E40202B01</t>
  </si>
  <si>
    <t>E40401A01</t>
  </si>
  <si>
    <t>E40401B01</t>
  </si>
  <si>
    <t>F20101A01</t>
  </si>
  <si>
    <t>F20101B01</t>
  </si>
  <si>
    <t>Manipulační pomůcky pro podporu pozornosti (např. mačkací míčky) (ŠZ)</t>
  </si>
  <si>
    <t>F20102A01</t>
  </si>
  <si>
    <t>F20102B01</t>
  </si>
  <si>
    <t>F20201A01</t>
  </si>
  <si>
    <t>F20201B01</t>
  </si>
  <si>
    <t>F20202A01</t>
  </si>
  <si>
    <t>F20202B01</t>
  </si>
  <si>
    <t>Přehledy učiva (ŠZ)</t>
  </si>
  <si>
    <t>F20203A01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</si>
  <si>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</si>
  <si>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</si>
  <si>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</si>
  <si>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</si>
  <si>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F20204B01</t>
  </si>
  <si>
    <t>F30101A01</t>
  </si>
  <si>
    <t>F30101B01</t>
  </si>
  <si>
    <t>Pomůcky pro relaxaci (koberec, overball aj.) (ŠZ)</t>
  </si>
  <si>
    <t>F30102A01</t>
  </si>
  <si>
    <t>F30102B01</t>
  </si>
  <si>
    <t>Pomůcky pro organizaci času, prostoru a postupu práce (ŠZ)</t>
  </si>
  <si>
    <t>F30201A01</t>
  </si>
  <si>
    <t>F30201B01</t>
  </si>
  <si>
    <t>Pomůcky pro nácvik sociálních kompetencí (ŠZ)</t>
  </si>
  <si>
    <t>F30301A01</t>
  </si>
  <si>
    <t>F30301B01</t>
  </si>
  <si>
    <t>F30401A01</t>
  </si>
  <si>
    <t>F30401B01</t>
  </si>
  <si>
    <t>F30402A01</t>
  </si>
  <si>
    <t>F30402B01</t>
  </si>
  <si>
    <t>Notebook (ŠZ)</t>
  </si>
  <si>
    <t>G20201A01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</si>
  <si>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</si>
  <si>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</si>
  <si>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</si>
  <si>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</si>
  <si>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G20202A02</t>
  </si>
  <si>
    <t>Speciální pomůcky pro vyvození a upevnění správného úchopu (2x)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</si>
  <si>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</si>
  <si>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</si>
  <si>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</si>
  <si>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</si>
  <si>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</si>
  <si>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>G20203B01</t>
  </si>
  <si>
    <t>Speciální didaktické (manipulační) pomůcky pro výuku čtení a psaní (ŠZ)</t>
  </si>
  <si>
    <t>G20204A01</t>
  </si>
  <si>
    <t>Čtecí záložka, čtecí okénko (1x)</t>
  </si>
  <si>
    <t>G20204A05</t>
  </si>
  <si>
    <t>Čtecí záložka, čtecí okénko (5x)</t>
  </si>
  <si>
    <t>G20204B01</t>
  </si>
  <si>
    <t>Čtecí záložka, čtecí okénko (1x) (ŠZ)</t>
  </si>
  <si>
    <t>G20204B05</t>
  </si>
  <si>
    <t>Čtecí záložka, čtecí okénko (5x) (ŠZ)</t>
  </si>
  <si>
    <t>G20205A01</t>
  </si>
  <si>
    <t>G20205B01</t>
  </si>
  <si>
    <t>Pracovní sešity pro výuku naukových předmětů (ŠZ)</t>
  </si>
  <si>
    <t>G20206A01</t>
  </si>
  <si>
    <t>G20206B01</t>
  </si>
  <si>
    <t>Speciální učebnice pro výuku čtení (ŠZ)</t>
  </si>
  <si>
    <t>G20207A01</t>
  </si>
  <si>
    <t>G20207B01</t>
  </si>
  <si>
    <t>Speciální učebnice pro výuku matematiky (ŠZ)</t>
  </si>
  <si>
    <t>G20208A01</t>
  </si>
  <si>
    <t>G20208B01</t>
  </si>
  <si>
    <t>Pracovní materiály pro rozvoj koncentrace pozornosti (ŠZ)</t>
  </si>
  <si>
    <t>G20301A01</t>
  </si>
  <si>
    <t>G20301B01</t>
  </si>
  <si>
    <t>G30201A01</t>
  </si>
  <si>
    <t>G30201B01</t>
  </si>
  <si>
    <t>G30202A01</t>
  </si>
  <si>
    <t>G30202A02</t>
  </si>
  <si>
    <t>G30202B01</t>
  </si>
  <si>
    <t>G30202B02</t>
  </si>
  <si>
    <t>G30203A01</t>
  </si>
  <si>
    <t>G30203B01</t>
  </si>
  <si>
    <t>G30204A01</t>
  </si>
  <si>
    <t>G30204A05</t>
  </si>
  <si>
    <t>G30204B01</t>
  </si>
  <si>
    <t>G30204B05</t>
  </si>
  <si>
    <t>G30205A01</t>
  </si>
  <si>
    <t>G30205B01</t>
  </si>
  <si>
    <t>G30206A01</t>
  </si>
  <si>
    <t>G30206B01</t>
  </si>
  <si>
    <t>G30207A01</t>
  </si>
  <si>
    <t>G30207B01</t>
  </si>
  <si>
    <t>G30301A01</t>
  </si>
  <si>
    <t>G30301B01</t>
  </si>
  <si>
    <t>G30401A01</t>
  </si>
  <si>
    <t>G30401B01</t>
  </si>
  <si>
    <t>H20201A01</t>
  </si>
  <si>
    <t>H20201B01</t>
  </si>
  <si>
    <t>Pomůcky na výtvarnou/tělesnou výchovu k zapůjčení (ŠZ)</t>
  </si>
  <si>
    <t>H20202A01</t>
  </si>
  <si>
    <t>H20202B01</t>
  </si>
  <si>
    <t>Psací a rýsovací náčiní (ŠZ)</t>
  </si>
  <si>
    <t>H20203A01</t>
  </si>
  <si>
    <t>H20203B01</t>
  </si>
  <si>
    <t>Speciální učebnice pro výuku čtení a českého jazyka (ŠZ)</t>
  </si>
  <si>
    <t>H20204A01</t>
  </si>
  <si>
    <t>H20204B01</t>
  </si>
  <si>
    <t>Knihy a encyklopedie pro rozvoj všeobecného přehledu (ŠZ)</t>
  </si>
  <si>
    <t>H20205A01</t>
  </si>
  <si>
    <t>H20205B01</t>
  </si>
  <si>
    <t>Pomůcky pro rozvoj sociálních dovedností (ŠZ)</t>
  </si>
  <si>
    <t>H20206A01</t>
  </si>
  <si>
    <t>H20206B01</t>
  </si>
  <si>
    <t>Pracovní sešity pro rozvoj dílčích funkcí (ŠZ)</t>
  </si>
  <si>
    <t>H20207A01</t>
  </si>
  <si>
    <t>H20207B01</t>
  </si>
  <si>
    <t>Didaktické manipulační pomůcky pro rozvoj čtení, českého jazyka, matematiky (ŠZ)</t>
  </si>
  <si>
    <t>H30201A01</t>
  </si>
  <si>
    <t>H30201B01</t>
  </si>
  <si>
    <t>H30202A01</t>
  </si>
  <si>
    <t>H30202B01</t>
  </si>
  <si>
    <t>H30203A01</t>
  </si>
  <si>
    <t>H30203B01</t>
  </si>
  <si>
    <t>H30204A01</t>
  </si>
  <si>
    <t>H30204B01</t>
  </si>
  <si>
    <t>Knihy a encyklopedie pro rozvoj všeobecného rozhledu (ŠZ)</t>
  </si>
  <si>
    <t>H30205A01</t>
  </si>
  <si>
    <t>H30205B01</t>
  </si>
  <si>
    <t>Speciální učebnice pro výuku českého jazyka (ŠZ)</t>
  </si>
  <si>
    <t>H30206A01</t>
  </si>
  <si>
    <t>H30206B01</t>
  </si>
  <si>
    <t>H30207A01</t>
  </si>
  <si>
    <t>H30207B01</t>
  </si>
  <si>
    <t>H30208A01</t>
  </si>
  <si>
    <t>Didaktické manipulační pomůcky pro rozvoj čtení, dílčích funkcí, ČJ, matematiky)</t>
  </si>
  <si>
    <t>H30208B01</t>
  </si>
  <si>
    <t>H30301A01</t>
  </si>
  <si>
    <t>H30301B01</t>
  </si>
  <si>
    <t>H30401A01</t>
  </si>
  <si>
    <t>Tablet</t>
  </si>
  <si>
    <t>H30401B01</t>
  </si>
  <si>
    <t>I20101A01</t>
  </si>
  <si>
    <t>I20101B01</t>
  </si>
  <si>
    <t>Sklopná deska s protiskluzovou fólií (ŠZ)</t>
  </si>
  <si>
    <t>I20102A01</t>
  </si>
  <si>
    <t>I20102B01</t>
  </si>
  <si>
    <t>Programy a aplikace pro pleoptiku (v mateřské škole) (ŠZ)</t>
  </si>
  <si>
    <t>I20103A01</t>
  </si>
  <si>
    <t>I20103B01</t>
  </si>
  <si>
    <t>Vhodné osvětlení pracovního místa (ŠZ)</t>
  </si>
  <si>
    <t>I20104A01</t>
  </si>
  <si>
    <t>I20104B01</t>
  </si>
  <si>
    <t>I20105A01</t>
  </si>
  <si>
    <t>Lokální zastínění místnosti</t>
  </si>
  <si>
    <t>I20105B01</t>
  </si>
  <si>
    <t>Lokální zastínění místnosti (ŠZ)</t>
  </si>
  <si>
    <t>I20106A01</t>
  </si>
  <si>
    <t>Relaxační koberec</t>
  </si>
  <si>
    <t>I20106B01</t>
  </si>
  <si>
    <t>Relaxační koberec (ŠZ)</t>
  </si>
  <si>
    <t>I20201A01</t>
  </si>
  <si>
    <t>Vhodně upravené výukové materiály (širší nebo výraznější kontury apod.)</t>
  </si>
  <si>
    <t>I20201B01</t>
  </si>
  <si>
    <t>Vhodně upravené výukové materiály (širší nebo výraznější kontury apod.) (ŠZ)</t>
  </si>
  <si>
    <t>I20202A01</t>
  </si>
  <si>
    <t>I20202B01</t>
  </si>
  <si>
    <t>Pracovní sešity s výraznou konturou (ŠZ)</t>
  </si>
  <si>
    <t>I20203A01</t>
  </si>
  <si>
    <t>I20203B01</t>
  </si>
  <si>
    <t>Pomůcky pro rozvoj smyslů a vizuomotorické koordinace (ŠZ)</t>
  </si>
  <si>
    <t>I20204A01</t>
  </si>
  <si>
    <t>I20204B01</t>
  </si>
  <si>
    <t>I30101A01</t>
  </si>
  <si>
    <t>Hardware a software na kompenzaci zrakových funkcí (zvětš. zaříz., optické pom.)</t>
  </si>
  <si>
    <t>I30101B01</t>
  </si>
  <si>
    <t>I30102A01</t>
  </si>
  <si>
    <t>I30102B01</t>
  </si>
  <si>
    <t>I30103A01</t>
  </si>
  <si>
    <t>I30103B01</t>
  </si>
  <si>
    <t>Vodící lišty (ŠZ)</t>
  </si>
  <si>
    <t>I30104A01</t>
  </si>
  <si>
    <t>Klávesnice pro slabozraké</t>
  </si>
  <si>
    <t>I30104B01</t>
  </si>
  <si>
    <t>Klávesnice pro slabozraké (ŠZ)</t>
  </si>
  <si>
    <t>I30105A01</t>
  </si>
  <si>
    <t>I30105B01</t>
  </si>
  <si>
    <t>Osvětlení (ŠZ)</t>
  </si>
  <si>
    <t>I30201A01</t>
  </si>
  <si>
    <t>I30201B01</t>
  </si>
  <si>
    <t>Elektronická verze učebnic (ŠZ)</t>
  </si>
  <si>
    <t>I30202A01</t>
  </si>
  <si>
    <t>I30202B01</t>
  </si>
  <si>
    <t>I30203A01</t>
  </si>
  <si>
    <t>I30203B01</t>
  </si>
  <si>
    <t>I30204A01</t>
  </si>
  <si>
    <t>I30204B01</t>
  </si>
  <si>
    <t>I30205A01</t>
  </si>
  <si>
    <t>Kalkulátor s velkým displejem a hlasovým výstupem</t>
  </si>
  <si>
    <t>I30205B01</t>
  </si>
  <si>
    <t>Kalkulátor s velkým displejem a hlasovým výstupem (ŠZ)</t>
  </si>
  <si>
    <t>I30206A01</t>
  </si>
  <si>
    <t>Sešity v odpovídajícím formátu</t>
  </si>
  <si>
    <t>I30206B01</t>
  </si>
  <si>
    <t>Sešity v odpovídajícím formátu (ŠZ)</t>
  </si>
  <si>
    <t>I30207A01</t>
  </si>
  <si>
    <t>Tabulky na psaní Braillova písma a pomůcky pro výuku Braillova písma</t>
  </si>
  <si>
    <t>I30207B01</t>
  </si>
  <si>
    <t>Tabulky na psaní Braillova písma a pomůcky pro výuku Braillova písma (ŠZ)</t>
  </si>
  <si>
    <t>I30208A01</t>
  </si>
  <si>
    <t>Zy-Tex papír A4</t>
  </si>
  <si>
    <t>I30208B01</t>
  </si>
  <si>
    <t>Zy-Tex papír A4 (ŠZ)</t>
  </si>
  <si>
    <t>I30401A01</t>
  </si>
  <si>
    <t>Notebook</t>
  </si>
  <si>
    <t>I30401B01</t>
  </si>
  <si>
    <t>I40102A01</t>
  </si>
  <si>
    <t>Pichtův psací stroj</t>
  </si>
  <si>
    <t>I40102B01</t>
  </si>
  <si>
    <t>Pichtův psací stroj (ŠZ)</t>
  </si>
  <si>
    <t>I40103A01</t>
  </si>
  <si>
    <t>Software na přepis psané řeči do hlasového výstupu</t>
  </si>
  <si>
    <t>I40103B01</t>
  </si>
  <si>
    <t>I40104A01</t>
  </si>
  <si>
    <t>Diktafon</t>
  </si>
  <si>
    <t>I40104B01</t>
  </si>
  <si>
    <t>Diktafon (ŠZ)</t>
  </si>
  <si>
    <t>I40105A01</t>
  </si>
  <si>
    <t>I40105B01</t>
  </si>
  <si>
    <t>I40107A01</t>
  </si>
  <si>
    <t>Kalkulátor s hlasovým výstupem</t>
  </si>
  <si>
    <t>I40107B01</t>
  </si>
  <si>
    <t>Kalkulátor s hlasovým výstupem (ŠZ)</t>
  </si>
  <si>
    <t>I40201A1M</t>
  </si>
  <si>
    <t>I40201A2M</t>
  </si>
  <si>
    <t>I40201A5C</t>
  </si>
  <si>
    <t>I40201B1M</t>
  </si>
  <si>
    <t>I40201B2M</t>
  </si>
  <si>
    <t>I40201B5C</t>
  </si>
  <si>
    <t>Učebnice v Braill. písmu, alikvót. částka na přepis do Braill. pís. (500s.) (ŠZ)</t>
  </si>
  <si>
    <t>I40202A01</t>
  </si>
  <si>
    <t>Braillský papír</t>
  </si>
  <si>
    <t>I40202B01</t>
  </si>
  <si>
    <t>Braillský papír (ŠZ)</t>
  </si>
  <si>
    <t>I40203A01</t>
  </si>
  <si>
    <t>I40203B01</t>
  </si>
  <si>
    <t>I40204A01</t>
  </si>
  <si>
    <t>I40204B01</t>
  </si>
  <si>
    <t>Rýsovací souprava pro nevidomé (ŠZ)</t>
  </si>
  <si>
    <t>I40205A01</t>
  </si>
  <si>
    <t>Atlasy, reliéfní plánky a 3D modely</t>
  </si>
  <si>
    <t>I40205B01</t>
  </si>
  <si>
    <t>Atlasy, reliéfní plánky a 3D modely (ŠZ)</t>
  </si>
  <si>
    <t>I40206A01</t>
  </si>
  <si>
    <t>Speciální pomůcky na tělesnou výchovu</t>
  </si>
  <si>
    <t>I40206B01</t>
  </si>
  <si>
    <t>Speciální pomůcky na tělesnou výchovu (ŠZ)</t>
  </si>
  <si>
    <t>I40207A01</t>
  </si>
  <si>
    <t>Pomůcky pro rozvoj smyslového vnímání a prostorové orientace</t>
  </si>
  <si>
    <t>I40207B01</t>
  </si>
  <si>
    <t>Pomůcky pro rozvoj smyslového vnímání a prostorové orientace (ŠZ)</t>
  </si>
  <si>
    <t>I40301A01</t>
  </si>
  <si>
    <t>I40301B01</t>
  </si>
  <si>
    <t>Čtecí a odečítací programy (ŠZ)</t>
  </si>
  <si>
    <t>79-41-K/610</t>
  </si>
  <si>
    <t>Gymnázium - vybrané předměty v cizím jazyce - nižší stupeň</t>
  </si>
  <si>
    <t>Gymnázium - vybrané předměty v cizím jazyce - vyšší stupeň</t>
  </si>
  <si>
    <t>Ubytovaného v internátu, ve kterém jsou ubytovány děti nebo žáci škol zřízených podle § 16 odst. 9 školského zákona pro děti nebo žáky s jiným než těžkým zdravotním postižením</t>
  </si>
  <si>
    <t>část V.</t>
  </si>
  <si>
    <t>UUII. 2 a)</t>
  </si>
  <si>
    <t>UUII. 2 b)</t>
  </si>
  <si>
    <t>UUII. 2 c)</t>
  </si>
  <si>
    <t>UUII. 6 A) 1</t>
  </si>
  <si>
    <t>UUII. 6 B) 1</t>
  </si>
  <si>
    <t>UUII. 6 A) 2</t>
  </si>
  <si>
    <t>UUII. 6 AB)3</t>
  </si>
  <si>
    <t>UUIII. 2 a)</t>
  </si>
  <si>
    <t>UUIII. 2 b)</t>
  </si>
  <si>
    <t>UUIII. 2 c)</t>
  </si>
  <si>
    <t>UUIII. 3. 1 B)</t>
  </si>
  <si>
    <t>UUIII. 5. 1 A a)</t>
  </si>
  <si>
    <t>UUIII. 5. 1 A b)</t>
  </si>
  <si>
    <t>UUIII. 5. 1 A c)</t>
  </si>
  <si>
    <t>UUIII. 5. 1 B)</t>
  </si>
  <si>
    <t>UUIII. 5. 2 A)</t>
  </si>
  <si>
    <t>UUIII. 5. 3 A)</t>
  </si>
  <si>
    <t>Předmět speciálně pedagogické péče (2 hodiny) (doporučeno před 12/2017)</t>
  </si>
  <si>
    <t>UUIII. 7. 1 A)</t>
  </si>
  <si>
    <t>Pedagogická intervence ve škole (2 hodiny) (doporučeno před 12/2017)</t>
  </si>
  <si>
    <t>UUIII. 7. 2 A)</t>
  </si>
  <si>
    <t>UUIII. 7. 2 B)</t>
  </si>
  <si>
    <t>UUIII. 7. 3 AB</t>
  </si>
  <si>
    <t>03A701A02</t>
  </si>
  <si>
    <t>Předmět speciálně pedagogické péče (2 hodiny) (doporučeno od 12/2017)</t>
  </si>
  <si>
    <t>UUIII. 7. 1 A</t>
  </si>
  <si>
    <t>03A702A02</t>
  </si>
  <si>
    <t>Pedagogická intervence ve škole (2 hodiny) (doporučeno od 12/2017)</t>
  </si>
  <si>
    <t>UUIII. 7. 2 A</t>
  </si>
  <si>
    <t>UUIV. 5. 1 A</t>
  </si>
  <si>
    <t>UUIV. 5. 3 AB 1</t>
  </si>
  <si>
    <t>UUIV. 5. 3 AB 2</t>
  </si>
  <si>
    <t>UUIV. 5. 3 AB 3</t>
  </si>
  <si>
    <t>UUIV. 5. 3 AB 4</t>
  </si>
  <si>
    <t>UUIV. 5. 3 AB 5</t>
  </si>
  <si>
    <t>UUIV. 5. 3 AB 6</t>
  </si>
  <si>
    <t>UUIV. 5. 3 AB 7</t>
  </si>
  <si>
    <t>UUIV. 5. 3 AB 8</t>
  </si>
  <si>
    <t>UUIV. 5. 3 AB 9</t>
  </si>
  <si>
    <t>UUIV. 5. 3 AB 10</t>
  </si>
  <si>
    <t>UUIV. 5. 3 AB 11</t>
  </si>
  <si>
    <t>UUIV. 5. 3 AB 12</t>
  </si>
  <si>
    <t>UUIV. 5. 3 AB 13</t>
  </si>
  <si>
    <t>UUIV. 5. 3 AB 14</t>
  </si>
  <si>
    <t>UUIV. 5. 3 AB 15</t>
  </si>
  <si>
    <t>UUIV. 5. 3 AB 16</t>
  </si>
  <si>
    <t>UUIV. 5. 3 AB 17</t>
  </si>
  <si>
    <t>UUIV. 5. 3 AB 18</t>
  </si>
  <si>
    <t>UUIV. 5. 3 AB 19</t>
  </si>
  <si>
    <t>UUIV. 5. 3 AB 20</t>
  </si>
  <si>
    <t>UUIV. 5. 3 AB 21</t>
  </si>
  <si>
    <t>UUIV. 5. 3 AB 22</t>
  </si>
  <si>
    <t>UUIV. 5. 3 AB 23</t>
  </si>
  <si>
    <t>UUIV. 5. 3 AB 24</t>
  </si>
  <si>
    <t>UUIV. 5. 3 AB 25</t>
  </si>
  <si>
    <t>UUIV. 5. 3 AB 26</t>
  </si>
  <si>
    <t>UUIV. 5. 3 AB 27</t>
  </si>
  <si>
    <t>UUIV. 5. 3 AB 28</t>
  </si>
  <si>
    <t>UUIV. 5. 3 AB 29</t>
  </si>
  <si>
    <t>UUIV. 5. 3 AB 30</t>
  </si>
  <si>
    <t>UUIV. 5. 3 AB 31</t>
  </si>
  <si>
    <t>UUIV. 5. 3 AB 32</t>
  </si>
  <si>
    <t>UUIV. 5. 3 AB 33</t>
  </si>
  <si>
    <t>UUIV. 5. 3 AB 34</t>
  </si>
  <si>
    <t>UUIV. 5. 3 AB 35</t>
  </si>
  <si>
    <t>UUIV. 5. 3 AB 36</t>
  </si>
  <si>
    <t>UUIV. 5. 3 AB 37</t>
  </si>
  <si>
    <t>UUIV. 5. 3 AB 38</t>
  </si>
  <si>
    <t>UUIV. 5. 3 AB 39</t>
  </si>
  <si>
    <t>UUIV. 5. 3 AB 40</t>
  </si>
  <si>
    <t>UUIV. 5. 5</t>
  </si>
  <si>
    <t>Tlumočník českého znakového jazyka ve škole (ČZJ preferován) (1 hodina)</t>
  </si>
  <si>
    <t>UUIV. 5. 2 AB a) 1</t>
  </si>
  <si>
    <t>Tlumočník českého znakového jazyka ve škole (ČZJ preferován) (2 hodiny)</t>
  </si>
  <si>
    <t>UUIV. 5. 2 AB a) 2</t>
  </si>
  <si>
    <t>Tlumočník českého znakového jazyka ve škole (ČZJ preferován) (3 hodiny)</t>
  </si>
  <si>
    <t>UUIV. 5. 2 AB a) 3</t>
  </si>
  <si>
    <t>Tlumočník českého znakového jazyka ve škole (ČZJ preferován) (4 hodiny)</t>
  </si>
  <si>
    <t>UUIV. 5. 2 AB a) 4</t>
  </si>
  <si>
    <t>Tlumočník českého znakového jazyka ve škole (ČZJ preferován) (5 hodin)</t>
  </si>
  <si>
    <t>UUIV. 5. 2 AB a) 5</t>
  </si>
  <si>
    <t>Tlumočník českého znakového jazyka ve škole (ČZJ preferován) (6 hodin)</t>
  </si>
  <si>
    <t>UUIV. 5. 2 AB a) 6</t>
  </si>
  <si>
    <t>Tlumočník českého znakového jazyka ve škole (ČZJ preferován) (7 hodin)</t>
  </si>
  <si>
    <t>UUIV. 5. 2 AB a) 7</t>
  </si>
  <si>
    <t>Tlumočník českého znakového jazyka ve škole (ČZJ preferován) (8 hodin)</t>
  </si>
  <si>
    <t>UUIV. 5. 2 AB a) 8</t>
  </si>
  <si>
    <t>Tlumočník českého znakového jazyka ve škole (ČZJ preferován) (9 hodin)</t>
  </si>
  <si>
    <t>UUIV. 5. 2 AB a) 9</t>
  </si>
  <si>
    <t>Tlumočník českého znakového jazyka ve škole (ČZJ preferován) (10 hodin)</t>
  </si>
  <si>
    <t>UUIV. 5. 2 AB a) 10</t>
  </si>
  <si>
    <t>Tlumočník českého znakového jazyka ve škole (ČZJ preferován) (11 hodin)</t>
  </si>
  <si>
    <t>UUIV. 5. 2 AB a) 11</t>
  </si>
  <si>
    <t>Tlumočník českého znakového jazyka ve škole (ČZJ preferován) (12 hodin)</t>
  </si>
  <si>
    <t>UUIV. 5. 2 AB a) 12</t>
  </si>
  <si>
    <t>Tlumočník českého znakového jazyka ve škole (ČZJ preferován) (13 hodin)</t>
  </si>
  <si>
    <t>UUIV. 5. 2 AB a) 13</t>
  </si>
  <si>
    <t>Tlumočník českého znakového jazyka ve škole (ČZJ preferován) (14 hodin)</t>
  </si>
  <si>
    <t>UUIV. 5. 2 AB a) 14</t>
  </si>
  <si>
    <t>Tlumočník českého znakového jazyka ve škole (ČZJ preferován) (15 hodin)</t>
  </si>
  <si>
    <t>UUIV. 5. 2 AB a) 15</t>
  </si>
  <si>
    <t>Tlumočník českého znakového jazyka ve škole (ČZJ preferován) (16 hodin)</t>
  </si>
  <si>
    <t>UUIV. 5. 2 AB a) 16</t>
  </si>
  <si>
    <t>Tlumočník českého znakového jazyka ve škole (ČZJ preferován) (17 hodin)</t>
  </si>
  <si>
    <t>UUIV. 5. 2 AB a) 17</t>
  </si>
  <si>
    <t>Tlumočník českého znakového jazyka ve škole (ČZJ preferován) (18 hodin)</t>
  </si>
  <si>
    <t>UUIV. 5. 2 AB a) 18</t>
  </si>
  <si>
    <t>Tlumočník českého znakového jazyka ve škole (ČZJ preferován) (19 hodin)</t>
  </si>
  <si>
    <t>UUIV. 5. 2 AB a) 19</t>
  </si>
  <si>
    <t>Tlumočník českého znakového jazyka ve škole (ČZJ preferován) (20 hodin)</t>
  </si>
  <si>
    <t>UUIV. 5. 2 AB a) 20</t>
  </si>
  <si>
    <t>Tlumočník českého znakového jazyka ve škole (ČZJ preferován) (21 hodin)</t>
  </si>
  <si>
    <t>UUIV. 5. 2 AB a) 21</t>
  </si>
  <si>
    <t>Tlumočník českého znakového jazyka ve škole (ČZJ preferován) (22 hodin)</t>
  </si>
  <si>
    <t>UUIV. 5. 2 AB a) 22</t>
  </si>
  <si>
    <t>Tlumočník českého znakového jazyka ve škole (ČZJ preferován) (23 hodin)</t>
  </si>
  <si>
    <t>UUIV. 5. 2 AB a) 23</t>
  </si>
  <si>
    <t>Tlumočník českého znakového jazyka ve škole (ČZJ preferován) (24 hodin)</t>
  </si>
  <si>
    <t>UUIV. 5. 2 AB a) 24</t>
  </si>
  <si>
    <t>Tlumočník českého znakového jazyka ve škole (ČZJ preferován) (25 hodin)</t>
  </si>
  <si>
    <t>UUIV. 5. 2 AB a) 25</t>
  </si>
  <si>
    <t>Tlumočník českého znakového jazyka ve škole (ČZJ preferován) (26 hodin)</t>
  </si>
  <si>
    <t>UUIV. 5. 2 AB a) 26</t>
  </si>
  <si>
    <t>Tlumočník českého znakového jazyka ve škole (ČZJ preferován) (27 hodin)</t>
  </si>
  <si>
    <t>UUIV. 5. 2 AB a) 27</t>
  </si>
  <si>
    <t>Tlumočník českého znakového jazyka ve škole (ČZJ preferován) (28 hodin)</t>
  </si>
  <si>
    <t>UUIV. 5. 2 AB a) 28</t>
  </si>
  <si>
    <t>Tlumočník českého znakového jazyka ve škole (ČZJ preferován) (29 hodin)</t>
  </si>
  <si>
    <t>UUIV. 5. 2 AB a) 29</t>
  </si>
  <si>
    <t>Tlumočník českého znakového jazyka ve škole (ČZJ preferován) (30 hodin)</t>
  </si>
  <si>
    <t>UUIV. 5. 2 AB a) 30</t>
  </si>
  <si>
    <t>Tlumočník českého znakového jazyka ve škole (ČZJ preferován) (31 hodin)</t>
  </si>
  <si>
    <t>UUIV. 5. 2 AB a) 31</t>
  </si>
  <si>
    <t>Tlumočník českého znakového jazyka ve škole (ČZJ preferován) (32 hodin)</t>
  </si>
  <si>
    <t>UUIV. 5. 2 AB a) 32</t>
  </si>
  <si>
    <t>Tlumočník českého znakového jazyka ve škole (ČZJ preferován) (33 hodin)</t>
  </si>
  <si>
    <t>UUIV. 5. 2 AB a) 33</t>
  </si>
  <si>
    <t>Tlumočník českého znakového jazyka ve škole (ČZJ preferován) (34 hodin)</t>
  </si>
  <si>
    <t>UUIV. 5. 2 AB a) 34</t>
  </si>
  <si>
    <t>Tlumočník českého znakového jazyka ve škole (ČZJ preferován) (35 hodin)</t>
  </si>
  <si>
    <t>UUIV. 5. 2 AB a) 35</t>
  </si>
  <si>
    <t>Tlumočník českého znakového jazyka ve škole (ČZJ preferován) (36 hodin)</t>
  </si>
  <si>
    <t>UUIV. 5. 2 AB a) 36</t>
  </si>
  <si>
    <t>Tlumočník českého znakového jazyka ve škole (ČZJ preferován) (37 hodin)</t>
  </si>
  <si>
    <t>UUIV. 5. 2 AB a) 37</t>
  </si>
  <si>
    <t>Tlumočník českého znakového jazyka ve škole (ČZJ preferován) (38 hodin)</t>
  </si>
  <si>
    <t>UUIV. 5. 2 AB a) 38</t>
  </si>
  <si>
    <t>Tlumočník českého znakového jazyka ve škole (ČZJ preferován) (39 hodin)</t>
  </si>
  <si>
    <t>UUIV. 5. 2 AB a) 39</t>
  </si>
  <si>
    <t>UUIV. 5. 2 AB a) 40</t>
  </si>
  <si>
    <t>Tlumočník českého znakového jazyka v ŠZ při škole žáka (ČZJ preferován) (1 h)</t>
  </si>
  <si>
    <t>Tlumočník českého znakového jazyka v ŠZ při škole žáka (ČZJ preferován) (2 h)</t>
  </si>
  <si>
    <t>Tlumočník českého znakového jazyka v ŠZ při škole žáka (ČZJ preferován) (3 h)</t>
  </si>
  <si>
    <t>Tlumočník českého znakového jazyka v ŠZ při škole žáka (ČZJ preferován) (4 h)</t>
  </si>
  <si>
    <t>Tlumočník českého znakového jazyka v ŠZ při škole žáka (ČZJ preferován) (5 h)</t>
  </si>
  <si>
    <t>Tlumočník českého znakového jazyka v ŠZ při škole žáka (ČZJ preferován) (6 h)</t>
  </si>
  <si>
    <t>Tlumočník českého znakového jazyka v ŠZ při škole žáka (ČZJ preferován) (7 h)</t>
  </si>
  <si>
    <t>Tlumočník českého znakového jazyka v ŠZ při škole žáka (ČZJ preferován) (8 h)</t>
  </si>
  <si>
    <t>Tlumočník českého znakového jazyka v ŠZ při škole žáka (ČZJ preferován) (9 h)</t>
  </si>
  <si>
    <t>Tlumočník českého znakového jazyka v ŠZ při škole žáka (ČZJ preferován) (10 h)</t>
  </si>
  <si>
    <t>Tlumočník českého znakového jazyka v ŠZ při škole žáka (ČZJ preferován) (11 h)</t>
  </si>
  <si>
    <t>Tlumočník českého znakového jazyka v ŠZ při škole žáka (ČZJ preferován) (12 h)</t>
  </si>
  <si>
    <t>Tlumočník českého znakového jazyka v ŠZ při škole žáka (ČZJ preferován) (13 h)</t>
  </si>
  <si>
    <t>Tlumočník českého znakového jazyka v ŠZ při škole žáka (ČZJ preferován) (14 h)</t>
  </si>
  <si>
    <t>Tlumočník českého znakového jazyka v ŠZ při škole žáka (ČZJ preferován) (15 h)</t>
  </si>
  <si>
    <t>Tlumočník českého znakového jazyka v ŠZ při škole žáka (ČZJ preferován) (16 h)</t>
  </si>
  <si>
    <t>Tlumočník českého znakového jazyka v ŠZ při škole žáka (ČZJ preferován) (17 h)</t>
  </si>
  <si>
    <t>Tlumočník českého znakového jazyka v ŠZ při škole žáka (ČZJ preferován) (18 h)</t>
  </si>
  <si>
    <t>Tlumočník českého znakového jazyka v ŠZ při škole žáka (ČZJ preferován) (19 h)</t>
  </si>
  <si>
    <t>Tlumočník českého znakového jazyka v ŠZ při škole žáka (ČZJ preferován) (20 h)</t>
  </si>
  <si>
    <t>Tlumočník českého znakového jazyka v ŠZ při škole žáka (ČZJ preferován) (21 h)</t>
  </si>
  <si>
    <t>Tlumočník českého znakového jazyka v ŠZ při škole žáka (ČZJ preferován) (22 h)</t>
  </si>
  <si>
    <t>Tlumočník českého znakového jazyka v ŠZ při škole žáka (ČZJ preferován) (23 h)</t>
  </si>
  <si>
    <t>Tlumočník českého znakového jazyka v ŠZ při škole žáka (ČZJ preferován) (24 h)</t>
  </si>
  <si>
    <t>Tlumočník českého znakového jazyka v ŠZ při škole žáka (ČZJ preferován) (25 h)</t>
  </si>
  <si>
    <t>UUIV. 5. 2 A b) 1</t>
  </si>
  <si>
    <t>UUIV. 5. 2 A b) 2</t>
  </si>
  <si>
    <t>UUIV. 5. 2 A b) 3</t>
  </si>
  <si>
    <t>UUIV. 5. 2 A b) 4</t>
  </si>
  <si>
    <t>UUIV. 5. 2 A b) 5</t>
  </si>
  <si>
    <t>UUIV. 5. 2 A b) 6</t>
  </si>
  <si>
    <t>UUIV. 5. 2 A b) 7</t>
  </si>
  <si>
    <t>UUIV. 5. 2 A b) 8</t>
  </si>
  <si>
    <t>UUIV. 5. 2 A b) 9</t>
  </si>
  <si>
    <t>UUIV. 5. 2 A b) 10</t>
  </si>
  <si>
    <t>UUIV. 5. 2 A b) 11</t>
  </si>
  <si>
    <t>UUIV. 5. 2 A b) 12</t>
  </si>
  <si>
    <t>UUIV. 5. 2 A b) 13</t>
  </si>
  <si>
    <t>UUIV. 5. 2 A b) 14</t>
  </si>
  <si>
    <t>UUIV. 5. 2 A b) 15</t>
  </si>
  <si>
    <t>UUIV. 5. 2 A b) 16</t>
  </si>
  <si>
    <t>UUIV. 5. 2 A b) 17</t>
  </si>
  <si>
    <t>UUIV. 5. 2 A b) 18</t>
  </si>
  <si>
    <t>UUIV. 5. 2 A b) 19</t>
  </si>
  <si>
    <t>UUIV. 5. 2 A b) 20</t>
  </si>
  <si>
    <t>UUIV. 5. 2 A b) 21</t>
  </si>
  <si>
    <t>UUIV. 5. 2 A b) 22</t>
  </si>
  <si>
    <t>UUIV. 5. 2 A b) 23</t>
  </si>
  <si>
    <t>UUIV. 5. 2 A b) 24</t>
  </si>
  <si>
    <t>UUIV. 5. 2 A b) 25</t>
  </si>
  <si>
    <t>UUIV. 5. 2 A b) 26</t>
  </si>
  <si>
    <t>UUIV. 5. 2 A b) 27</t>
  </si>
  <si>
    <t>UUIV. 5. 2 A b) 28</t>
  </si>
  <si>
    <t>UUIV. 5. 2 A b) 29</t>
  </si>
  <si>
    <t>UUIV. 5. 2 A b) 30</t>
  </si>
  <si>
    <t>UUIV. 5. 2 A b) 31</t>
  </si>
  <si>
    <t>UUIV. 5. 2 A b) 32</t>
  </si>
  <si>
    <t>UUIV. 5. 2 A b) 33</t>
  </si>
  <si>
    <t>UUIV. 5. 2 A b) 34</t>
  </si>
  <si>
    <t>UUIV. 5. 2 A b) 35</t>
  </si>
  <si>
    <t>UUIV. 5. 2 A b) 36</t>
  </si>
  <si>
    <t>UUIV. 5. 2 A b) 37</t>
  </si>
  <si>
    <t>UUIV. 5. 2 A b) 38</t>
  </si>
  <si>
    <t>UUIV. 5. 2 A b) 39</t>
  </si>
  <si>
    <t>UUIV. 5. 2 A b) 40</t>
  </si>
  <si>
    <t>UUIV. 5. 4 B a)</t>
  </si>
  <si>
    <t>UUIV. 5. 4 B b) 1</t>
  </si>
  <si>
    <t>UUIV. 5. 4 B b) 2</t>
  </si>
  <si>
    <t>UUIV. 5. 4 B b) 3</t>
  </si>
  <si>
    <t>UUIV. 5. 4 B b) 4</t>
  </si>
  <si>
    <t>UUIV. 5. 4 B b) 5</t>
  </si>
  <si>
    <t>UUIV. 5. 4 B b) 6</t>
  </si>
  <si>
    <t>UUIV. 5. 4 B b) 7</t>
  </si>
  <si>
    <t>UUIV. 5. 4 B b) 8</t>
  </si>
  <si>
    <t>UUIV. 5. 4 B b) 9</t>
  </si>
  <si>
    <t>UUIV. 5. 4 B b) 10</t>
  </si>
  <si>
    <t>UUIV. 5. 4 B b) 11</t>
  </si>
  <si>
    <t>UUIV. 5. 4 B b) 12</t>
  </si>
  <si>
    <t>UUIV. 5. 4 B b) 13</t>
  </si>
  <si>
    <t>UUIV. 5. 4 B b) 14</t>
  </si>
  <si>
    <t>UUIV. 5. 4 B b) 15</t>
  </si>
  <si>
    <t>UUIV. 5. 4 B b) 16</t>
  </si>
  <si>
    <t>UUIV. 5. 4 B b) 17</t>
  </si>
  <si>
    <t>UUIV. 5. 4 B b) 18</t>
  </si>
  <si>
    <t>UUIV. 5. 4 B b) 19</t>
  </si>
  <si>
    <t>UUIV. 5. 4 B b) 20</t>
  </si>
  <si>
    <t>UUIV. 5. 4 B b) 21</t>
  </si>
  <si>
    <t>UUIV. 5. 4 B b) 22</t>
  </si>
  <si>
    <t>UUIV. 5. 4 B b) 23</t>
  </si>
  <si>
    <t>UUIV. 5. 4 B b) 24</t>
  </si>
  <si>
    <t>UUIV. 5. 4 B b) 25</t>
  </si>
  <si>
    <t>UUIV. 5. 4 B c) 1</t>
  </si>
  <si>
    <t>UUIV. 5. 4 B c) 2</t>
  </si>
  <si>
    <t>UUIV. 5. 4 B c) 3</t>
  </si>
  <si>
    <t>UUIV. 5. 4 B c) 4</t>
  </si>
  <si>
    <t>UUIV. 5. 4 B c) 5</t>
  </si>
  <si>
    <t>UUIV. 5. 4 B c) 6</t>
  </si>
  <si>
    <t>UUIV. 5. 4 B c) 7</t>
  </si>
  <si>
    <t>UUIV. 5. 4 B c) 8</t>
  </si>
  <si>
    <t>UUIV. 5. 4 B c) 9</t>
  </si>
  <si>
    <t>UUIV. 5. 4 B c) 10</t>
  </si>
  <si>
    <t>UUIV. 5. 4 B c) 11</t>
  </si>
  <si>
    <t>UUIV. 5. 4 B c) 12</t>
  </si>
  <si>
    <t>UUIV. 5. 4 B c) 13</t>
  </si>
  <si>
    <t>UUIV. 5. 4 B c) 14</t>
  </si>
  <si>
    <t>UUIV. 5. 4 B c) 15</t>
  </si>
  <si>
    <t>UUIV. 5. 4 B c) 16</t>
  </si>
  <si>
    <t>UUIV. 5. 4 B c) 17</t>
  </si>
  <si>
    <t>UUIV. 5. 4 B c) 18</t>
  </si>
  <si>
    <t>UUIV. 5. 4 B c) 19</t>
  </si>
  <si>
    <t>UUIV. 5. 4 B c) 20</t>
  </si>
  <si>
    <t>UUIV. 5. 4 B c) 21</t>
  </si>
  <si>
    <t>UUIV. 5. 4 B c) 22</t>
  </si>
  <si>
    <t>UUIV. 5. 4 B c) 23</t>
  </si>
  <si>
    <t>UUIV. 5. 4 B c) 24</t>
  </si>
  <si>
    <t>UUIV. 5. 4 B c) 25</t>
  </si>
  <si>
    <t>UUIV. 5. 6</t>
  </si>
  <si>
    <t>UUIV. 7. 1 A</t>
  </si>
  <si>
    <t>UUIV. 7. 2 A</t>
  </si>
  <si>
    <t>040702A03</t>
  </si>
  <si>
    <t>UUIV. 7. 2 B</t>
  </si>
  <si>
    <t>UUIV. 7. 3 AB</t>
  </si>
  <si>
    <t>Snížení počtu žáků ve třídě (4-6 žáků /třídu) (1,0 úvazku)</t>
  </si>
  <si>
    <t>UUV. 3. 2</t>
  </si>
  <si>
    <t>UUV. 5. 1</t>
  </si>
  <si>
    <t>UUV. 5. 3 1</t>
  </si>
  <si>
    <t>UUV. 5. 3 2</t>
  </si>
  <si>
    <t>UUV. 5. 3 3</t>
  </si>
  <si>
    <t>UUV. 5. 3 4</t>
  </si>
  <si>
    <t>UUV. 5. 3 5</t>
  </si>
  <si>
    <t>UUV. 5. 3 6</t>
  </si>
  <si>
    <t>UUV. 5. 3 7</t>
  </si>
  <si>
    <t>UUV. 5. 3 8</t>
  </si>
  <si>
    <t>UUV. 5. 3 9</t>
  </si>
  <si>
    <t>UUV. 5. 3 10</t>
  </si>
  <si>
    <t>UUV. 5. 3 11</t>
  </si>
  <si>
    <t>UUV. 5. 3 12</t>
  </si>
  <si>
    <t>UUV. 5. 3 13</t>
  </si>
  <si>
    <t>UUV. 5. 3 14</t>
  </si>
  <si>
    <t>UUV. 5. 3 15</t>
  </si>
  <si>
    <t>UUV. 5. 3 16</t>
  </si>
  <si>
    <t>UUV. 5. 3 17</t>
  </si>
  <si>
    <t>UUV. 5. 3 18</t>
  </si>
  <si>
    <t>UUV. 5. 3 19</t>
  </si>
  <si>
    <t>UUV. 5. 3 20</t>
  </si>
  <si>
    <t>UUV. 5. 3 21</t>
  </si>
  <si>
    <t>UUV. 5. 3 22</t>
  </si>
  <si>
    <t>UUV. 5. 3 23</t>
  </si>
  <si>
    <t>UUV. 5. 3 24</t>
  </si>
  <si>
    <t>UUV. 5. 3 25</t>
  </si>
  <si>
    <t>UUV. 5. 3 26</t>
  </si>
  <si>
    <t>UUV. 5. 3 27</t>
  </si>
  <si>
    <t>UUV. 5. 3 28</t>
  </si>
  <si>
    <t>UUV. 5. 3 29</t>
  </si>
  <si>
    <t>UUV. 5. 3 30</t>
  </si>
  <si>
    <t>UUV. 5. 3 31</t>
  </si>
  <si>
    <t>UUV. 5. 3 32</t>
  </si>
  <si>
    <t>UUV. 5. 3 33</t>
  </si>
  <si>
    <t>UUV. 5. 3 34</t>
  </si>
  <si>
    <t>UUV. 5. 3 35</t>
  </si>
  <si>
    <t>UUV. 5. 3 36</t>
  </si>
  <si>
    <t>UUV. 5. 3 37</t>
  </si>
  <si>
    <t>UUV. 5. 3 38</t>
  </si>
  <si>
    <t>UUV. 5. 3 39</t>
  </si>
  <si>
    <t>UUV. 5. 3 40</t>
  </si>
  <si>
    <t>UUV. 5. 4</t>
  </si>
  <si>
    <t>UUV. 5. 5</t>
  </si>
  <si>
    <t>UUV. 5. 2 a) 1</t>
  </si>
  <si>
    <t>UUV. 5. 2 a) 2</t>
  </si>
  <si>
    <t>UUV. 5. 2 a) 3</t>
  </si>
  <si>
    <t>UUV. 5. 2 a) 4</t>
  </si>
  <si>
    <t>UUV. 5. 2 a) 5</t>
  </si>
  <si>
    <t>UUV. 5. 2 a) 6</t>
  </si>
  <si>
    <t>UUV. 5. 2 a) 7</t>
  </si>
  <si>
    <t>UUV. 5. 2 a) 8</t>
  </si>
  <si>
    <t>UUV. 5. 2 a) 9</t>
  </si>
  <si>
    <t>UUV. 5. 2 a) 10</t>
  </si>
  <si>
    <t>UUV. 5. 2 a) 11</t>
  </si>
  <si>
    <t>UUV. 5. 2 a) 12</t>
  </si>
  <si>
    <t>UUV. 5. 2 a) 13</t>
  </si>
  <si>
    <t>UUV. 5. 2 a) 14</t>
  </si>
  <si>
    <t>UUV. 5. 2 a) 15</t>
  </si>
  <si>
    <t>UUV. 5. 2 a) 16</t>
  </si>
  <si>
    <t>UUV. 5. 2 a) 17</t>
  </si>
  <si>
    <t>UUV. 5. 2 a) 18</t>
  </si>
  <si>
    <t>UUV. 5. 2 a) 19</t>
  </si>
  <si>
    <t>UUV. 5. 2 a) 20</t>
  </si>
  <si>
    <t>UUV. 5. 2 a) 21</t>
  </si>
  <si>
    <t>UUV. 5. 2 a) 22</t>
  </si>
  <si>
    <t>UUV. 5. 2 a) 23</t>
  </si>
  <si>
    <t>UUV. 5. 2 a) 24</t>
  </si>
  <si>
    <t>UUV. 5. 2 a) 25</t>
  </si>
  <si>
    <t>UUV. 5. 2 a) 26</t>
  </si>
  <si>
    <t>UUV. 5. 2 a) 27</t>
  </si>
  <si>
    <t>UUV. 5. 2 a) 28</t>
  </si>
  <si>
    <t>UUV. 5. 2 a) 29</t>
  </si>
  <si>
    <t>UUV. 5. 2 a) 30</t>
  </si>
  <si>
    <t>UUV. 5. 2 a) 31</t>
  </si>
  <si>
    <t>UUV. 5. 2 a) 32</t>
  </si>
  <si>
    <t>UUV. 5. 2 a) 33</t>
  </si>
  <si>
    <t>UUV. 5. 2 a) 34</t>
  </si>
  <si>
    <t>UUV. 5. 2 a) 35</t>
  </si>
  <si>
    <t>UUV. 5. 2 a) 36</t>
  </si>
  <si>
    <t>UUV. 5. 2 a) 37</t>
  </si>
  <si>
    <t>UUV. 5. 2 a) 38</t>
  </si>
  <si>
    <t>UUV. 5. 2 a) 39</t>
  </si>
  <si>
    <t>UUV. 5. 2 a) 40</t>
  </si>
  <si>
    <t>UUV. 5. 2 b) 1</t>
  </si>
  <si>
    <t>UUV. 5. 2 b) 2</t>
  </si>
  <si>
    <t>UUV. 5. 2 b) 3</t>
  </si>
  <si>
    <t>UUV. 5. 2 b) 4</t>
  </si>
  <si>
    <t>UUV. 5. 2 b) 5</t>
  </si>
  <si>
    <t>UUV. 5. 2 b) 6</t>
  </si>
  <si>
    <t>UUV. 5. 2 b) 7</t>
  </si>
  <si>
    <t>UUV. 5. 2 b) 8</t>
  </si>
  <si>
    <t>UUV. 5. 2 b) 9</t>
  </si>
  <si>
    <t>UUV. 5. 2 b) 10</t>
  </si>
  <si>
    <t>UUV. 5. 2 b) 11</t>
  </si>
  <si>
    <t>UUV. 5. 2 b) 12</t>
  </si>
  <si>
    <t>UUV. 5. 2 b) 13</t>
  </si>
  <si>
    <t>UUV. 5. 2 b) 14</t>
  </si>
  <si>
    <t>UUV. 5. 2 b) 15</t>
  </si>
  <si>
    <t>UUV. 5. 2 b) 16</t>
  </si>
  <si>
    <t>UUV. 5. 2 b) 17</t>
  </si>
  <si>
    <t>UUV. 5. 2 b) 18</t>
  </si>
  <si>
    <t>UUV. 5. 2 b) 19</t>
  </si>
  <si>
    <t>UUV. 5. 2 b) 20</t>
  </si>
  <si>
    <t>UUV. 5. 2 b) 21</t>
  </si>
  <si>
    <t>UUV. 5. 2 b) 22</t>
  </si>
  <si>
    <t>UUV. 5. 2 b) 23</t>
  </si>
  <si>
    <t>UUV. 5. 2 b) 24</t>
  </si>
  <si>
    <t>UUV. 5. 2 b) 25</t>
  </si>
  <si>
    <t>UUV. 5. 2 b) 26</t>
  </si>
  <si>
    <t>UUV. 5. 2 b) 27</t>
  </si>
  <si>
    <t>UUV. 5. 2 b) 28</t>
  </si>
  <si>
    <t>UUV. 5. 2 b) 29</t>
  </si>
  <si>
    <t>UUV. 5. 2 b) 30</t>
  </si>
  <si>
    <t>UUV. 5. 2 b) 31</t>
  </si>
  <si>
    <t>UUV. 5. 2 b) 32</t>
  </si>
  <si>
    <t>UUV. 5. 2 b) 33</t>
  </si>
  <si>
    <t>UUV. 5. 2 b) 34</t>
  </si>
  <si>
    <t>UUV. 5. 2 b) 35</t>
  </si>
  <si>
    <t>UUV. 5. 2 b) 36</t>
  </si>
  <si>
    <t>UUV. 5. 2 b) 37</t>
  </si>
  <si>
    <t>UUV. 5. 2 b) 38</t>
  </si>
  <si>
    <t>UUV. 5. 2 b) 39</t>
  </si>
  <si>
    <t>UUV. 5. 2 b) 40</t>
  </si>
  <si>
    <t>UUV. 5. 4 B a)</t>
  </si>
  <si>
    <t>UUV. 5. 4 B b) 1</t>
  </si>
  <si>
    <t>UUV. 5. 4 B b) 2</t>
  </si>
  <si>
    <t>UUV. 5. 4 B b) 3</t>
  </si>
  <si>
    <t>UUV. 5. 4 B b) 4</t>
  </si>
  <si>
    <t>UUV. 5. 4 B b) 5</t>
  </si>
  <si>
    <t>UUV. 5. 4 B b) 6</t>
  </si>
  <si>
    <t>UUV. 5. 4 B b) 7</t>
  </si>
  <si>
    <t>UUV. 5. 4 B b) 8</t>
  </si>
  <si>
    <t>UUV. 5. 4 B b) 9</t>
  </si>
  <si>
    <t>UUV. 5. 4 B b) 10</t>
  </si>
  <si>
    <t>UUV. 5. 4 B b) 11</t>
  </si>
  <si>
    <t>UUV. 5. 4 B b) 12</t>
  </si>
  <si>
    <t>UUV. 5. 4 B b) 13</t>
  </si>
  <si>
    <t>UUV. 5. 4 B b) 14</t>
  </si>
  <si>
    <t>UUV. 5. 4 B b) 15</t>
  </si>
  <si>
    <t>UUV. 5. 4 B b) 16</t>
  </si>
  <si>
    <t>UUV. 5. 4 B b) 17</t>
  </si>
  <si>
    <t>UUV. 5. 4 B b) 18</t>
  </si>
  <si>
    <t>UUV. 5. 4 B b) 19</t>
  </si>
  <si>
    <t>UUV. 5. 4 B b) 20</t>
  </si>
  <si>
    <t>UUV. 5. 4 B b) 21</t>
  </si>
  <si>
    <t>UUV. 5. 4 B b) 22</t>
  </si>
  <si>
    <t>UUV. 5. 4 B b) 23</t>
  </si>
  <si>
    <t>UUV. 5. 4 B b) 24</t>
  </si>
  <si>
    <t>UUV. 5. 4 B b) 25</t>
  </si>
  <si>
    <t>UUV. 5. 4 B c) 1</t>
  </si>
  <si>
    <t>UUV. 5. 4 B c) 2</t>
  </si>
  <si>
    <t>UUV. 5. 4 B c) 3</t>
  </si>
  <si>
    <t>UUV. 5. 4 B c) 4</t>
  </si>
  <si>
    <t>UUV. 5. 4 B c) 5</t>
  </si>
  <si>
    <t>UUV. 5. 4 B c) 6</t>
  </si>
  <si>
    <t>UUV. 5. 4 B c) 7</t>
  </si>
  <si>
    <t>UUV. 5. 4 B c) 8</t>
  </si>
  <si>
    <t>UUV. 5. 4 B c) 9</t>
  </si>
  <si>
    <t>UUV. 5. 4 B c) 10</t>
  </si>
  <si>
    <t>UUV. 5. 4 B c) 11</t>
  </si>
  <si>
    <t>UUV. 5. 4 B c) 12</t>
  </si>
  <si>
    <t>UUV. 5. 4 B c) 13</t>
  </si>
  <si>
    <t>UUV. 5. 4 B c) 14</t>
  </si>
  <si>
    <t>UUV. 5. 4 B c) 15</t>
  </si>
  <si>
    <t>UUV. 5. 4 B c) 16</t>
  </si>
  <si>
    <t>UUV. 5. 4 B c) 17</t>
  </si>
  <si>
    <t>UUV. 5. 4 B c) 18</t>
  </si>
  <si>
    <t>UUV. 5. 4 B c) 19</t>
  </si>
  <si>
    <t>UUV. 5. 4 B c) 20</t>
  </si>
  <si>
    <t>UUV. 5. 4 B c) 21</t>
  </si>
  <si>
    <t>UUV. 5. 4 B c) 22</t>
  </si>
  <si>
    <t>UUV. 5. 4 B c) 23</t>
  </si>
  <si>
    <t>UUV. 5. 4 B c) 24</t>
  </si>
  <si>
    <t>UUV. 5. 4 B c) 25</t>
  </si>
  <si>
    <t>UUV. 7. 1</t>
  </si>
  <si>
    <t>UUV. 7. 2</t>
  </si>
  <si>
    <t>UUV. 7. 3</t>
  </si>
  <si>
    <t>Pomůcky pro podporu sluchového vnímání a rozlišování</t>
  </si>
  <si>
    <t>PPA.II.1.1</t>
  </si>
  <si>
    <t>PPA.II.2.1</t>
  </si>
  <si>
    <t>Pomůcky pro rozvoj řeč. funkcí, nácvik jaz.kompetencí ve všech jaz.rovinách (ŠZ)</t>
  </si>
  <si>
    <t>Pomůcky pro rozvoj myšlení, paměti a pozornosti</t>
  </si>
  <si>
    <t>PPA.II.2.2</t>
  </si>
  <si>
    <t>Speciální učebnice/učební materiály na rozvoj čtení</t>
  </si>
  <si>
    <t>PPA.II.2.3</t>
  </si>
  <si>
    <t>Speciální učební materiály na rozvoj smyslového vnímání</t>
  </si>
  <si>
    <t>PPA.II.2.4</t>
  </si>
  <si>
    <t>A20205A01</t>
  </si>
  <si>
    <t>PPA.II.2.5</t>
  </si>
  <si>
    <t>A20205B01</t>
  </si>
  <si>
    <t>Software na rozvoj komunikačních schopností</t>
  </si>
  <si>
    <t>PPA.II.3.1</t>
  </si>
  <si>
    <t>Pomůcky pro podporu sluchového vnímání a rozlišování</t>
  </si>
  <si>
    <t>PPA.III.1.1</t>
  </si>
  <si>
    <t>PPA.III.2.1</t>
  </si>
  <si>
    <t>Pomůcky pro rozvoj myšlení, paměti, pozornosti</t>
  </si>
  <si>
    <t>PPA.III.2.2</t>
  </si>
  <si>
    <t>Speciální učební materiály na rozvoj čtení</t>
  </si>
  <si>
    <t>PPA.III.2.3</t>
  </si>
  <si>
    <t>Speciální učební materiály na rozvoj smyslového vnímání</t>
  </si>
  <si>
    <t>PPA.III.2.4</t>
  </si>
  <si>
    <t>Počítačové programy pro alternativní a augmentativní komunikaci</t>
  </si>
  <si>
    <t>PPA.III.3.1</t>
  </si>
  <si>
    <t>Software pro rozvoj českého jazyka - slovní zásoby, pravopisu, syntaxe</t>
  </si>
  <si>
    <t>PPA.III.3.2</t>
  </si>
  <si>
    <t>Software pro rozvoj českého jazyka - slovní zásoby, pravopisu, syntaxe (ŠZ)</t>
  </si>
  <si>
    <t>Software na rozvoj komunikačních schopností a smyslového vnímání</t>
  </si>
  <si>
    <t>PPA.III.3.3</t>
  </si>
  <si>
    <t>Počítač/tablet (podle potřeb žáka)</t>
  </si>
  <si>
    <t>PPA.III.4.1</t>
  </si>
  <si>
    <t>Počítač/tablet (podle potřeb žáka) (ŠZ)</t>
  </si>
  <si>
    <t>Pomůcky pro alternativní komunikaci</t>
  </si>
  <si>
    <t>PPA.IV.1.1</t>
  </si>
  <si>
    <t>PPA.IV.1.2</t>
  </si>
  <si>
    <t>Komunikátor</t>
  </si>
  <si>
    <t>PPA.IV.1.3</t>
  </si>
  <si>
    <t>Speciální učební materiály pro rozvoj čtení</t>
  </si>
  <si>
    <t>PPA.IV.2.1</t>
  </si>
  <si>
    <t>Speciální pomůcky pro rozvoj komunikačních funkcí a jazykových kompetencí</t>
  </si>
  <si>
    <t>PPA.IV.2.2</t>
  </si>
  <si>
    <t>PPA.IV.2.3</t>
  </si>
  <si>
    <t>Speciální pomůcky pro rozvoj myšlení, paměti a pozornosti</t>
  </si>
  <si>
    <t>PPA.IV.2.4</t>
  </si>
  <si>
    <t>PPA.IV.3.1</t>
  </si>
  <si>
    <t>PPA.IV.3.2</t>
  </si>
  <si>
    <t>PPA.IV.4.1</t>
  </si>
  <si>
    <t>PPA.V.1.1</t>
  </si>
  <si>
    <t>Pomůcky pro podporu sluchového vnímání a rozlišování</t>
  </si>
  <si>
    <t>PPA.V.1.2</t>
  </si>
  <si>
    <t>PPA.V.1.3</t>
  </si>
  <si>
    <t>Speciální učební materiály pro rozvoj čtení</t>
  </si>
  <si>
    <t>PPA.V.2.1</t>
  </si>
  <si>
    <t>Speciální pomůcky pro rozvoj komunikačních funkcí a jazykových kompetencí</t>
  </si>
  <si>
    <t>PPA.V.2.2</t>
  </si>
  <si>
    <t>PPA.V.2.3</t>
  </si>
  <si>
    <t>PPA.V.2.4</t>
  </si>
  <si>
    <t>Pomůcka pro myofunkční terapii a orofaciální stimulaci</t>
  </si>
  <si>
    <t>PPA.V.2.5</t>
  </si>
  <si>
    <t>Pomůcka pro myofunkční terapii a orofaciální stimulaci (ŠZ)</t>
  </si>
  <si>
    <t>PPA.V.3.1</t>
  </si>
  <si>
    <t>Software pro alternativní komunikaci</t>
  </si>
  <si>
    <t>PPA.V.3.2</t>
  </si>
  <si>
    <t>PPA.V.4.1</t>
  </si>
  <si>
    <t>Názorné didaktické pomůcky pro výuku čtení a psaní</t>
  </si>
  <si>
    <t>PPB.III.2.1</t>
  </si>
  <si>
    <t>Názorné didaktické pomůcky pro výuku matematiky</t>
  </si>
  <si>
    <t>PPB.III.2.2</t>
  </si>
  <si>
    <t>Názorné didaktické manipulační pomůcky pro výuku naukových předmětů</t>
  </si>
  <si>
    <t>PPB.III.2.3</t>
  </si>
  <si>
    <t>Demonstrační obrázky</t>
  </si>
  <si>
    <t>PPB.III.2.4</t>
  </si>
  <si>
    <t>Didaktické pomůcky pro činnostní učení</t>
  </si>
  <si>
    <t>PPB.III.2.5</t>
  </si>
  <si>
    <t>PPB.III.2.6</t>
  </si>
  <si>
    <t>Speciální didakt.pom. pro rozvoj jemné motoriky a vizuomotorické koordinace (ŠZ)</t>
  </si>
  <si>
    <t>Speciální didaktické pomůcky pro rozvoj hrubé motoriky</t>
  </si>
  <si>
    <t>PPB.III.2.7</t>
  </si>
  <si>
    <t>Speciální učebnice pro výuku žáků s mentálním postižením</t>
  </si>
  <si>
    <t>PPB.III.2.8</t>
  </si>
  <si>
    <t>Názorné didaktické manipulační pomůcky pro rozvoj dílčích funkcí</t>
  </si>
  <si>
    <t>PPB.III.2.9</t>
  </si>
  <si>
    <t>Pomůcky pro nácvik sebeobsluhy</t>
  </si>
  <si>
    <t>PPB.III.2.10</t>
  </si>
  <si>
    <t>Bubny, Orffovy nástroje, perkuse</t>
  </si>
  <si>
    <t>PPB.III.2.11</t>
  </si>
  <si>
    <t>PPB.III.3.1</t>
  </si>
  <si>
    <t>Multidotykový počítač</t>
  </si>
  <si>
    <t>PPB.III.4.1</t>
  </si>
  <si>
    <t>Úprava pracovního prostředí - strukturace (Paravan, barevné pásky, koberce aj.)</t>
  </si>
  <si>
    <t>PPB.IV.1.1</t>
  </si>
  <si>
    <t>Úprava prac. prostředí - strukturace (Paravan, barevné pásky, koberce aj.) (ŠZ)</t>
  </si>
  <si>
    <t>PPB.IV.1.2</t>
  </si>
  <si>
    <t>Názorné didaktické (manipulační) pomůcky</t>
  </si>
  <si>
    <t>PPB.IV.2.1</t>
  </si>
  <si>
    <t>Speciální učebnice pro žáky základní školy speciální</t>
  </si>
  <si>
    <t>PPB.IV.2.2</t>
  </si>
  <si>
    <t>Soubor pomůcek pro nácvik sociálních dovedností</t>
  </si>
  <si>
    <t>PPB.IV.2.3</t>
  </si>
  <si>
    <t>PPB.IV.2.4</t>
  </si>
  <si>
    <t>Pomůcky pro rozvoj hrubé a jemné motoriky</t>
  </si>
  <si>
    <t>PPB.IV.2.5</t>
  </si>
  <si>
    <t>Montessori pomůcky</t>
  </si>
  <si>
    <t>PPB.IV.2.6</t>
  </si>
  <si>
    <t>Výukové programy</t>
  </si>
  <si>
    <t>PPB.IV.3.1</t>
  </si>
  <si>
    <t>Software pro alternativní a augmentativní komunikaci</t>
  </si>
  <si>
    <t>PPB.IV.3.2</t>
  </si>
  <si>
    <t>PPB.IV.4.1</t>
  </si>
  <si>
    <t>Speciální softwarové vybavení</t>
  </si>
  <si>
    <t>PPB.V.3.1</t>
  </si>
  <si>
    <t>Tablet nebo multidotykový monitor (podle potřeb žáka)</t>
  </si>
  <si>
    <t>PPB.V.4.1</t>
  </si>
  <si>
    <t>Úprava prostředí - odhlučnění místnosti (koberce, závěsy)</t>
  </si>
  <si>
    <t>PPC.II.1.1</t>
  </si>
  <si>
    <t>Úprava prostředí - odhlučnění místnosti (koberce, závěsy) (ŠZ)</t>
  </si>
  <si>
    <t>Vhodné osvětlení - žaluzie, světlo</t>
  </si>
  <si>
    <t>PPC.II.1.2</t>
  </si>
  <si>
    <t>Vhodné osvětlení - žaluzie, světlo (ŠZ)</t>
  </si>
  <si>
    <t>Názorné didaktické pomůcky</t>
  </si>
  <si>
    <t>PPC.II.2.1</t>
  </si>
  <si>
    <t>PPC.II.2.2</t>
  </si>
  <si>
    <t>Software pro rozvoj sluchového vnímání</t>
  </si>
  <si>
    <t>PPC.II.3.1</t>
  </si>
  <si>
    <t>PPC.II.4.1</t>
  </si>
  <si>
    <t>Pomůcky pro rozvoj řeči</t>
  </si>
  <si>
    <t>PPC.III.1.2</t>
  </si>
  <si>
    <t>Speciální učebnice, učební texty, materiály pro rozvoj jaz. kompetencí v ČJ</t>
  </si>
  <si>
    <t>PPC.III.2.1</t>
  </si>
  <si>
    <t>Speciální učebnice, učební texty, materiály pro rozvoj jaz. kompetencí v ČJ (ŠZ)</t>
  </si>
  <si>
    <t>Didaktické materiály pro rozvoj sluchového vnímání</t>
  </si>
  <si>
    <t>PPC.III.2.2</t>
  </si>
  <si>
    <t>PPC.III.2.3</t>
  </si>
  <si>
    <t>CD učebnice pro výuku českého znakového jazyka</t>
  </si>
  <si>
    <t>PPC.III.3.1</t>
  </si>
  <si>
    <t>Software - podpora učebnic formou českého znakového jazyka</t>
  </si>
  <si>
    <t>PPC.III.3.2</t>
  </si>
  <si>
    <t>Software - podpora učebnic formou českého znakového jazyka (ŠZ)</t>
  </si>
  <si>
    <t>Pomůcky pro podporu dalších komunikačních systémů</t>
  </si>
  <si>
    <t>PPC.IV.1.1</t>
  </si>
  <si>
    <t>Multimediální učebnice s podporou českého znakového jazyka</t>
  </si>
  <si>
    <t>PPC.IV.3.1</t>
  </si>
  <si>
    <t>PPC.IV.3.2</t>
  </si>
  <si>
    <t>PPC.IV.4.1</t>
  </si>
  <si>
    <t>PPC.V.1.1</t>
  </si>
  <si>
    <t>PPC.V.1.2</t>
  </si>
  <si>
    <t>Spotřeb. mat. na výrobu pom. pro augmentativní a alternativní komunikaci (ŠZ)</t>
  </si>
  <si>
    <t>PPC.V.3.1</t>
  </si>
  <si>
    <t>Stůl s výškově a úhlově nastavitelnou plochou</t>
  </si>
  <si>
    <t>PPD.II.1.1</t>
  </si>
  <si>
    <t>Protiskluzová podložka</t>
  </si>
  <si>
    <t>PPD.II.1.2</t>
  </si>
  <si>
    <t>Židle s pevnou podnožkou</t>
  </si>
  <si>
    <t>PPD.II.1.3</t>
  </si>
  <si>
    <t>Přenosné stojany pro práci na lavici</t>
  </si>
  <si>
    <t>PPD.II.1.4</t>
  </si>
  <si>
    <t>Speciální židle s područkami - pro žáky, kteří mají bezpečný sed</t>
  </si>
  <si>
    <t>PPD.II.1.5</t>
  </si>
  <si>
    <t>Speciální židle s područkami - pro žáky, kteří mají bezpečný sed (ŠZ)</t>
  </si>
  <si>
    <t>Speciální nůžky</t>
  </si>
  <si>
    <t>PPD.II.1.6</t>
  </si>
  <si>
    <t>D20107A01</t>
  </si>
  <si>
    <t>Bezpečný kelímek na vodu (1 ks)</t>
  </si>
  <si>
    <t>PPD.II.1.7a)</t>
  </si>
  <si>
    <t>PPD.II.1.7b)</t>
  </si>
  <si>
    <t>D20107B01</t>
  </si>
  <si>
    <t>Bezpečný kelímek na vodu (1 ks) (ŠZ)</t>
  </si>
  <si>
    <t>PPD.II.1.7</t>
  </si>
  <si>
    <t>Nástavec na štětce a tužky pro správný úchop (1x)</t>
  </si>
  <si>
    <t>PPD.II.1.8a)</t>
  </si>
  <si>
    <t>Nástavce na štětce a tužky pro správný úchop (2x)</t>
  </si>
  <si>
    <t>PPD.II.1.8b)</t>
  </si>
  <si>
    <t>Nástavec na štětce a tužky pro správný úchop (1x) (ŠZ)</t>
  </si>
  <si>
    <t>PPD.II.2.1</t>
  </si>
  <si>
    <t>PPD.II.2.2</t>
  </si>
  <si>
    <t>PPD.II.2.3</t>
  </si>
  <si>
    <t>PPD.II.3.1</t>
  </si>
  <si>
    <t>PPD.III.1.1</t>
  </si>
  <si>
    <t>Židle (sedačka) pro žáky, kteří potřebují podporu sedu</t>
  </si>
  <si>
    <t>PPD.III.1.2</t>
  </si>
  <si>
    <t>PPD.III.1.3</t>
  </si>
  <si>
    <t>Polohovací pytle</t>
  </si>
  <si>
    <t>PPD.III.1.4</t>
  </si>
  <si>
    <t>Držák berlí na lavici</t>
  </si>
  <si>
    <t>PPD.III.1.5</t>
  </si>
  <si>
    <t>Speciální rýsovací pomůcky</t>
  </si>
  <si>
    <t>PPD.III.2.1</t>
  </si>
  <si>
    <t>Pomůcky pro výuku TV - rovnovážné a balanční pom. pro senzomotorickou simulaci</t>
  </si>
  <si>
    <t>PPD.III.2.2</t>
  </si>
  <si>
    <t>Pom. pro výuku TV - rovnovážné a balanční pom. pro senzomotorickou simulaci (ŠZ)</t>
  </si>
  <si>
    <t>Dotykový monitor</t>
  </si>
  <si>
    <t>PPD.III.4.1</t>
  </si>
  <si>
    <t>PPD.IV.1.1</t>
  </si>
  <si>
    <t>PPD.IV.1.2</t>
  </si>
  <si>
    <t>PPD.IV.1.4</t>
  </si>
  <si>
    <t>Stůl vhodný k vozíku</t>
  </si>
  <si>
    <t>PPD.IV.1.5</t>
  </si>
  <si>
    <t>Speciální hardware - myš, klávesnice</t>
  </si>
  <si>
    <t>PPD.IV.1.6</t>
  </si>
  <si>
    <t>Speciální hardware - myš, klávesnice (ŠZ)</t>
  </si>
  <si>
    <t>Taktilně haptické didaktické pomůcky</t>
  </si>
  <si>
    <t>PPD.IV.2.1</t>
  </si>
  <si>
    <t>PPD.IV.2.2</t>
  </si>
  <si>
    <t>PPD.IV.2.3</t>
  </si>
  <si>
    <t>PPD.IV.3.1</t>
  </si>
  <si>
    <t>PPD.IV.4.1</t>
  </si>
  <si>
    <t>Polohovací sedačka/lehátko</t>
  </si>
  <si>
    <t>PPD.V.1.1</t>
  </si>
  <si>
    <t>PPD.V.1.2</t>
  </si>
  <si>
    <t>PPD.V.3.1</t>
  </si>
  <si>
    <t>SW pro augmentativní a alternativní komunikaci (komunik. tabulky apod.) (ŠZ)</t>
  </si>
  <si>
    <t>PPD.V.4.1</t>
  </si>
  <si>
    <t>PPD.V.4.2</t>
  </si>
  <si>
    <t>PPE.II.2.1</t>
  </si>
  <si>
    <t>Názorné manipulační pomůcky (čísla, písmena, tabulky)</t>
  </si>
  <si>
    <t>PPE.II.2.2</t>
  </si>
  <si>
    <t>Listy na výrobu denních režimů a rozvrhů</t>
  </si>
  <si>
    <t>PPE.II.2.3</t>
  </si>
  <si>
    <t>Speciální učebnice</t>
  </si>
  <si>
    <t>PPE.II.2.4</t>
  </si>
  <si>
    <t>Speciální učebnice (ŠZ)</t>
  </si>
  <si>
    <t>PPE.II.3.1</t>
  </si>
  <si>
    <t>Nábytek ke strukturalizaci prostoru (policový regál, skříňky, koberce apod.)</t>
  </si>
  <si>
    <t>PPE.III.1.1</t>
  </si>
  <si>
    <t>Nábytek ke strukturalizaci prostoru (polic. regál, skříňky, koberce apod.) (ŠZ)</t>
  </si>
  <si>
    <t>Sada strukturovaných krabic</t>
  </si>
  <si>
    <t>PPE.III.2.1</t>
  </si>
  <si>
    <t>Soubor pomůcek pro nácvik sociálních dovedností</t>
  </si>
  <si>
    <t>PPE.III.2.2</t>
  </si>
  <si>
    <t>PPE.III.2.3</t>
  </si>
  <si>
    <t>PPE.III.2.4</t>
  </si>
  <si>
    <t>PPE.III.2.5</t>
  </si>
  <si>
    <t>Komunikační programy pro alternativní komunikaci</t>
  </si>
  <si>
    <t>PPE.III.3.1</t>
  </si>
  <si>
    <t>Počítač/tablet (dle potřeb žáka)</t>
  </si>
  <si>
    <t>PPE.III.4.1</t>
  </si>
  <si>
    <t>Počítač/tablet (dle potřeb žáka) (ŠZ)</t>
  </si>
  <si>
    <t>PPE.III.4.2</t>
  </si>
  <si>
    <t>PPE.IV.1.1</t>
  </si>
  <si>
    <t>Programy pro alternativní komunikaci</t>
  </si>
  <si>
    <t>PPE.IV.1.2</t>
  </si>
  <si>
    <t>PPE.IV.1.3</t>
  </si>
  <si>
    <t>Úprava pracovního prostředí (strukturace) - Paravan, barevné pásky , koberceapod</t>
  </si>
  <si>
    <t>PPE.IV.1.4</t>
  </si>
  <si>
    <t>Úprava prac.prostředí (strukturace) - Paravan, barevné pásky, koberce apod. (ŠZ)</t>
  </si>
  <si>
    <t>Individualizované pomůcky (symboly, speciální učebnice, sešity apod.)</t>
  </si>
  <si>
    <t>PPE.IV.2.1</t>
  </si>
  <si>
    <t>PPE.IV.2.2</t>
  </si>
  <si>
    <t>Pom. pro rozvoj augmentativní a alternativní komunikace (zvuk. hračky aj.) (ŠZ)</t>
  </si>
  <si>
    <t>PPE.IV.4.1</t>
  </si>
  <si>
    <t>Manipulační pomůcky pro podporu pozornosti (např. mačkací míčky)</t>
  </si>
  <si>
    <t>PPF.II.1.1</t>
  </si>
  <si>
    <t>Úprava pracovního prostředí (nábytku) - zarážky proti houpání</t>
  </si>
  <si>
    <t>PPF.II.1.2</t>
  </si>
  <si>
    <t>Úprava pracovního prostředí (nábytku) - zarážky proti houpání (ŠZ)</t>
  </si>
  <si>
    <t>PPF.II.2.1</t>
  </si>
  <si>
    <t>Přehledy učiva</t>
  </si>
  <si>
    <t>PPF.II.2.2</t>
  </si>
  <si>
    <t>Pracovní sešity pro nácvik pozornosti</t>
  </si>
  <si>
    <t>PPF.II.2.3</t>
  </si>
  <si>
    <t>PPF.II.2.4</t>
  </si>
  <si>
    <t>Upravené prac. listy (např. zjednodušení struktury, zvýraznění klíč. slov) (ŠZ)</t>
  </si>
  <si>
    <t>Pomůcky pro relaxaci (koberec, overball aj.)</t>
  </si>
  <si>
    <t>PPF.III.1.1</t>
  </si>
  <si>
    <t>Pomůcky pro organizaci času, prostoru a postupu práce</t>
  </si>
  <si>
    <t>PPF.III.1.2</t>
  </si>
  <si>
    <t>Pomůcky pro nácvik sociálních kompetencí</t>
  </si>
  <si>
    <t>PPF.III.2.1</t>
  </si>
  <si>
    <t>PPF.III.3.1</t>
  </si>
  <si>
    <t>PPF.III.4.1</t>
  </si>
  <si>
    <t>PPF.III.4.2</t>
  </si>
  <si>
    <t>Speciální didaktické (manipulační) pomůcky pro výuku matematiky</t>
  </si>
  <si>
    <t>PPG.II.2.1</t>
  </si>
  <si>
    <t>PPG.II.2.2a)</t>
  </si>
  <si>
    <t>PPG.II.2.2b)</t>
  </si>
  <si>
    <t>Speciální didaktické (manipulační) pomůcky pro výuku čtení a psaní</t>
  </si>
  <si>
    <t>PPG.II.2.3</t>
  </si>
  <si>
    <t>PPG.II.2.4a)</t>
  </si>
  <si>
    <t>PPG.II.2.4b)</t>
  </si>
  <si>
    <t>Pracovní sešity pro výuku naukových předmětů</t>
  </si>
  <si>
    <t>PPG.II.2.5</t>
  </si>
  <si>
    <t>Speciální učebnice pro výuku čtení</t>
  </si>
  <si>
    <t>PPG.II.2.6</t>
  </si>
  <si>
    <t>Speciální učebnice pro výuku matematiky</t>
  </si>
  <si>
    <t>PPG.II.2.7</t>
  </si>
  <si>
    <t>Pracovní materiály pro rozvoj koncentrace pozornosti</t>
  </si>
  <si>
    <t>PPG.II.2.8</t>
  </si>
  <si>
    <t>PPG.II.3.1</t>
  </si>
  <si>
    <t>PPG.III.2.1</t>
  </si>
  <si>
    <t>PPG.III.2.2a)</t>
  </si>
  <si>
    <t>PPG.III.2.2b)</t>
  </si>
  <si>
    <t>PPG.III.2.3</t>
  </si>
  <si>
    <t>PPG.III.2.4a)</t>
  </si>
  <si>
    <t>PPG.III.2.4b)</t>
  </si>
  <si>
    <t>PPG.III.2.5</t>
  </si>
  <si>
    <t>PPG.III.2.6</t>
  </si>
  <si>
    <t>PPG.III.2.7</t>
  </si>
  <si>
    <t>PPG.III.3.1</t>
  </si>
  <si>
    <t>PPG.III.4.1</t>
  </si>
  <si>
    <t>Pomůcky na výtvarnou/tělesnou výchovu k zapůjčení</t>
  </si>
  <si>
    <t>PPH.II.2.1</t>
  </si>
  <si>
    <t>Psací a rýsovací náčiní</t>
  </si>
  <si>
    <t>PPH.II.2.2</t>
  </si>
  <si>
    <t>Speciální učebnice pro výuku čtení a českého jazyka</t>
  </si>
  <si>
    <t>PPH.II.2.3</t>
  </si>
  <si>
    <t>Knihy a encyklopedie pro rozvoj všeobecného přehledu</t>
  </si>
  <si>
    <t>PPH.II.2.4</t>
  </si>
  <si>
    <t>Pomůcky pro rozvoj sociálních dovedností</t>
  </si>
  <si>
    <t>PPH.II.2.5</t>
  </si>
  <si>
    <t>Pracovní sešity pro rozvoj dílčích funkcí</t>
  </si>
  <si>
    <t>PPH.II.2.6</t>
  </si>
  <si>
    <t>Didaktické manipulační pomůcky pro rozvoj čtení, českého jazyka, matematiky</t>
  </si>
  <si>
    <t>PPH.II.2.7</t>
  </si>
  <si>
    <t>PPH.III.2.1</t>
  </si>
  <si>
    <t>PPH.III.2.2</t>
  </si>
  <si>
    <t>PPH.III.2.3</t>
  </si>
  <si>
    <t>Knihy a encyklopedie pro rozvoj všeobecného rozhledu</t>
  </si>
  <si>
    <t>PPH.III.2.4</t>
  </si>
  <si>
    <t>Speciální učebnice pro výuku českého jazyka</t>
  </si>
  <si>
    <t>PPH.III.2.5</t>
  </si>
  <si>
    <t>PPH.III.2.6</t>
  </si>
  <si>
    <t>PPH.III.2.7</t>
  </si>
  <si>
    <t>PPH.III.2.8</t>
  </si>
  <si>
    <t>Didakt. manipulační pom. pro rozvoj čtení, dílčích funkcí, ČJ, matematiky) (ŠZ)</t>
  </si>
  <si>
    <t>PPH.III.3.1</t>
  </si>
  <si>
    <t>PPH.III.4.1</t>
  </si>
  <si>
    <t>Sklopná deska s protiskluzovou fólií</t>
  </si>
  <si>
    <t>PPI.II.1.1</t>
  </si>
  <si>
    <t>Programy a aplikace pro pleoptiku (v mateřské škole)</t>
  </si>
  <si>
    <t>PPI.II.1.2</t>
  </si>
  <si>
    <t>Vhodné osvětlení pracovního místa</t>
  </si>
  <si>
    <t>PPI.II.1.3</t>
  </si>
  <si>
    <t>Mechanické zvětšovací zařízení - lupa</t>
  </si>
  <si>
    <t>PPI.II.1.4</t>
  </si>
  <si>
    <t>Mechanické zvětšovací zařízení - lupa (ŠZ)</t>
  </si>
  <si>
    <t>PPI.II.1.5</t>
  </si>
  <si>
    <t>PPI.II.1.6</t>
  </si>
  <si>
    <t>PPI.II.2.1</t>
  </si>
  <si>
    <t>Pracovní sešity s výraznou konturou</t>
  </si>
  <si>
    <t>PPI.II.2.2</t>
  </si>
  <si>
    <t>Pomůcky pro rozvoj smyslů a vizuomotorické koordinace</t>
  </si>
  <si>
    <t>PPI.II.2.3</t>
  </si>
  <si>
    <t>PPI.II.2.4</t>
  </si>
  <si>
    <t>PPI.III.1.1</t>
  </si>
  <si>
    <t>HW a SW na kompenzaci zrakových funkcí (zvětš. zaříz., optické pom.) (ŠZ)</t>
  </si>
  <si>
    <t>PPI.III.1.2</t>
  </si>
  <si>
    <t>Vodící lišty</t>
  </si>
  <si>
    <t>PPI.III.1.3</t>
  </si>
  <si>
    <t>PPI.III.1.4</t>
  </si>
  <si>
    <t>Osvětlení</t>
  </si>
  <si>
    <t>PPI.III.1.5</t>
  </si>
  <si>
    <t>Elektronická verze učebnic</t>
  </si>
  <si>
    <t>PPI.III.2.1</t>
  </si>
  <si>
    <t>Didaktické pomůcky pro výuku naukových předmětů, upravené pro slabozraké žáky</t>
  </si>
  <si>
    <t>PPI.III.2.2</t>
  </si>
  <si>
    <t>Didakt. pomůcky pro výuku naukových předmětů, upravené pro slabozraké žáky (ŠZ)</t>
  </si>
  <si>
    <t>PPI.III.2.3</t>
  </si>
  <si>
    <t>Pomůcky k rýsování slabozrakých</t>
  </si>
  <si>
    <t>PPI.III.2.4</t>
  </si>
  <si>
    <t>Pomůcky k rýsování slabozrakých (ŠZ)</t>
  </si>
  <si>
    <t>PPI.III.2.5</t>
  </si>
  <si>
    <t>PPI.III.2.6</t>
  </si>
  <si>
    <t>PPI.III.2.7</t>
  </si>
  <si>
    <t>PPI.III.2.8</t>
  </si>
  <si>
    <t>PPI.III.4.1</t>
  </si>
  <si>
    <t>PPI.IV.1.2</t>
  </si>
  <si>
    <t>PPI.IV.1.3</t>
  </si>
  <si>
    <t>PPI.IV.1.4</t>
  </si>
  <si>
    <t>PPI.IV.1.5</t>
  </si>
  <si>
    <t>PPI.IV.1.7</t>
  </si>
  <si>
    <t>Učebnice v Braill. písmu, alikvót. částka na přepis do Braill. pís. (1000 stran)</t>
  </si>
  <si>
    <t>PPI.IV.2.1b)</t>
  </si>
  <si>
    <t>Učebnice v Braill. písmu, alikvót. částka na přepis do Braill. pís. (2000 stran)</t>
  </si>
  <si>
    <t>PPI.IV.2.1c)</t>
  </si>
  <si>
    <t>Učebnice v Braill. písmu, alikvót. částka na přepis do Braill. pís. (500 stran)</t>
  </si>
  <si>
    <t>PPI.IV.2.1a)</t>
  </si>
  <si>
    <t>PPI.IV.2.2</t>
  </si>
  <si>
    <t>PPI.IV.2.3</t>
  </si>
  <si>
    <t>Rýsovací souprava pro nevidomé</t>
  </si>
  <si>
    <t>PPI.IV.2.4</t>
  </si>
  <si>
    <t>PPI.IV.2.5</t>
  </si>
  <si>
    <t>PPI.IV.2.6</t>
  </si>
  <si>
    <t>PPI.IV.2.7</t>
  </si>
  <si>
    <t>Čtecí a odečítací programy</t>
  </si>
  <si>
    <t>PPI.IV.3.1</t>
  </si>
  <si>
    <t>03B501A10</t>
  </si>
  <si>
    <t>03B501A15</t>
  </si>
  <si>
    <t>03B501A20</t>
  </si>
  <si>
    <t>03B501A25</t>
  </si>
  <si>
    <t>UUIII. 5. 1 A d)</t>
  </si>
  <si>
    <t>03B501A30</t>
  </si>
  <si>
    <t>UUIII. 5. 1 A e)</t>
  </si>
  <si>
    <t>03B501B10</t>
  </si>
  <si>
    <t>Asistent pedagoga podle § 5 odst. 3 v ŠZ zříz. mimo školu žáka (úv. 10 hod.)</t>
  </si>
  <si>
    <t>03B502A10</t>
  </si>
  <si>
    <t>UUIII. 5. 2 A a)</t>
  </si>
  <si>
    <t>03B502A15</t>
  </si>
  <si>
    <t>UUIII. 5. 2 A b)</t>
  </si>
  <si>
    <t>03B502A20</t>
  </si>
  <si>
    <t>UUIII. 5. 2 A c)</t>
  </si>
  <si>
    <t>03B502A25</t>
  </si>
  <si>
    <t>UUIII. 5. 2 A d)</t>
  </si>
  <si>
    <t>03B502A30</t>
  </si>
  <si>
    <t>UUIII. 5. 2 A e)</t>
  </si>
  <si>
    <t>03B502B10</t>
  </si>
  <si>
    <t>Asistent pedagoga podle § 5 odst. 4 v ŠZ zříz. mimo školu žáka (úvazek 10 hod.)</t>
  </si>
  <si>
    <t>UUIII. 5. 2 B</t>
  </si>
  <si>
    <t>03B503A20</t>
  </si>
  <si>
    <t>03B54AA20</t>
  </si>
  <si>
    <t>UUIII. 5. 4 A a)</t>
  </si>
  <si>
    <t>03B54BA20</t>
  </si>
  <si>
    <t>UUIII. 5. 4 A b)</t>
  </si>
  <si>
    <t>04B501A35</t>
  </si>
  <si>
    <t>Asistent pedagoga podle § 5 odst. 3 (úvazek 35,556 hod.)</t>
  </si>
  <si>
    <t>UUIV. 5. 1 A a)</t>
  </si>
  <si>
    <t>04B501A40</t>
  </si>
  <si>
    <t>Asistent pedagoga podle § 5 odst. 3 (úvazek 40 hod.)</t>
  </si>
  <si>
    <t>UUIV. 5. 1 A b)</t>
  </si>
  <si>
    <t>04B502A35</t>
  </si>
  <si>
    <t>Asistent pedagoga podle § 5 odst. 4 (úvazek 35,556 hod.)</t>
  </si>
  <si>
    <t>UUIV. 5. 2 A a)</t>
  </si>
  <si>
    <t>04B502A40</t>
  </si>
  <si>
    <t>Asistent pedagoga podle § 5 odst. 4 (úvazek 40 hod.)</t>
  </si>
  <si>
    <t>UUIV. 5. 2 A b)</t>
  </si>
  <si>
    <t>04B504A01</t>
  </si>
  <si>
    <t>UUIV. 5. 4 AB 1</t>
  </si>
  <si>
    <t>04B504A02</t>
  </si>
  <si>
    <t>UUIV. 5. 4 AB 2</t>
  </si>
  <si>
    <t>04B504A03</t>
  </si>
  <si>
    <t>UUIV. 5. 4 AB 3</t>
  </si>
  <si>
    <t>04B504A04</t>
  </si>
  <si>
    <t>UUIV. 5. 4 AB 4</t>
  </si>
  <si>
    <t>04B504A05</t>
  </si>
  <si>
    <t>UUIV. 5. 4 AB 5</t>
  </si>
  <si>
    <t>04B504A06</t>
  </si>
  <si>
    <t>UUIV. 5. 4 AB 6</t>
  </si>
  <si>
    <t>04B504A07</t>
  </si>
  <si>
    <t>UUIV. 5. 4 AB 7</t>
  </si>
  <si>
    <t>04B504A08</t>
  </si>
  <si>
    <t>UUIV. 5. 4 AB 8</t>
  </si>
  <si>
    <t>04B504A09</t>
  </si>
  <si>
    <t>UUIV. 5. 4 AB 9</t>
  </si>
  <si>
    <t>04B504A10</t>
  </si>
  <si>
    <t>UUIV. 5. 4 AB 10</t>
  </si>
  <si>
    <t>04B504A11</t>
  </si>
  <si>
    <t>UUIV. 5. 4 AB 11</t>
  </si>
  <si>
    <t>04B504A12</t>
  </si>
  <si>
    <t>UUIV. 5. 4 AB 12</t>
  </si>
  <si>
    <t>04B504A13</t>
  </si>
  <si>
    <t>UUIV. 5. 4 AB 13</t>
  </si>
  <si>
    <t>04B504A14</t>
  </si>
  <si>
    <t>UUIV. 5. 4 AB 14</t>
  </si>
  <si>
    <t>04B504A15</t>
  </si>
  <si>
    <t>UUIV. 5. 4 AB 15</t>
  </si>
  <si>
    <t>04B504A16</t>
  </si>
  <si>
    <t>UUIV. 5. 4 AB 16</t>
  </si>
  <si>
    <t>04B504A17</t>
  </si>
  <si>
    <t>UUIV. 5. 4 AB 17</t>
  </si>
  <si>
    <t>04B504A18</t>
  </si>
  <si>
    <t>UUIV. 5. 4 AB 18</t>
  </si>
  <si>
    <t>04B504A19</t>
  </si>
  <si>
    <t>UUIV. 5. 4 AB 19</t>
  </si>
  <si>
    <t>04B504A20</t>
  </si>
  <si>
    <t>UUIV. 5. 4 AB 20</t>
  </si>
  <si>
    <t>04B504A21</t>
  </si>
  <si>
    <t>UUIV. 5. 4 AB 21</t>
  </si>
  <si>
    <t>04B504A22</t>
  </si>
  <si>
    <t>UUIV. 5. 4 AB 22</t>
  </si>
  <si>
    <t>04B504A23</t>
  </si>
  <si>
    <t>UUIV. 5. 4 AB 23</t>
  </si>
  <si>
    <t>04B504A24</t>
  </si>
  <si>
    <t>UUIV. 5. 4 AB 24</t>
  </si>
  <si>
    <t>04B504A25</t>
  </si>
  <si>
    <t>UUIV. 5. 4 AB 25</t>
  </si>
  <si>
    <t>04B504A26</t>
  </si>
  <si>
    <t>UUIV. 5. 4 AB 26</t>
  </si>
  <si>
    <t>04B504A27</t>
  </si>
  <si>
    <t>UUIV. 5. 4 AB 27</t>
  </si>
  <si>
    <t>04B504A28</t>
  </si>
  <si>
    <t>UUIV. 5. 4 AB 28</t>
  </si>
  <si>
    <t>04B504A29</t>
  </si>
  <si>
    <t>UUIV. 5. 4 AB 29</t>
  </si>
  <si>
    <t>04B504A30</t>
  </si>
  <si>
    <t>UUIV. 5. 4 AB 30</t>
  </si>
  <si>
    <t>04B504A31</t>
  </si>
  <si>
    <t>UUIV. 5. 4 AB 31</t>
  </si>
  <si>
    <t>04B504A32</t>
  </si>
  <si>
    <t>UUIV. 5. 4 AB 32</t>
  </si>
  <si>
    <t>04B504A33</t>
  </si>
  <si>
    <t>UUIV. 5. 4 AB 33</t>
  </si>
  <si>
    <t>04B504A34</t>
  </si>
  <si>
    <t>UUIV. 5. 4 AB 34</t>
  </si>
  <si>
    <t>04B504A35</t>
  </si>
  <si>
    <t>UUIV. 5. 4 AB 35</t>
  </si>
  <si>
    <t>04B504A36</t>
  </si>
  <si>
    <t>UUIV. 5. 4 AB 36</t>
  </si>
  <si>
    <t>04B504A37</t>
  </si>
  <si>
    <t>UUIV. 5. 4 AB 37</t>
  </si>
  <si>
    <t>04B504A38</t>
  </si>
  <si>
    <t>UUIV. 5. 4 AB 38</t>
  </si>
  <si>
    <t>04B504A39</t>
  </si>
  <si>
    <t>UUIV. 5. 4 AB 39</t>
  </si>
  <si>
    <t>04B504A40</t>
  </si>
  <si>
    <t>UUIV. 5. 4 AB 40</t>
  </si>
  <si>
    <t>04B506A20</t>
  </si>
  <si>
    <t>04B53AA01</t>
  </si>
  <si>
    <t>UUIV. 5. 3 A a) 1</t>
  </si>
  <si>
    <t>04B53AA02</t>
  </si>
  <si>
    <t>UUIV. 5. 3 A a) 2</t>
  </si>
  <si>
    <t>04B53AA03</t>
  </si>
  <si>
    <t>UUIV. 5. 3 A a) 3</t>
  </si>
  <si>
    <t>04B53AA04</t>
  </si>
  <si>
    <t>UUIV. 5. 3 A a) 4</t>
  </si>
  <si>
    <t>04B53AA05</t>
  </si>
  <si>
    <t>UUIV. 5. 3 A a) 5</t>
  </si>
  <si>
    <t>04B53AA06</t>
  </si>
  <si>
    <t>UUIV. 5. 3 A a) 6</t>
  </si>
  <si>
    <t>04B53AA07</t>
  </si>
  <si>
    <t>UUIV. 5. 3 A a) 7</t>
  </si>
  <si>
    <t>04B53AA08</t>
  </si>
  <si>
    <t>UUIV. 5. 3 A a) 8</t>
  </si>
  <si>
    <t>04B53AA09</t>
  </si>
  <si>
    <t>UUIV. 5. 3 A a) 9</t>
  </si>
  <si>
    <t>04B53AA10</t>
  </si>
  <si>
    <t>UUIV. 5. 3 A a) 10</t>
  </si>
  <si>
    <t>04B53AA11</t>
  </si>
  <si>
    <t>UUIV. 5. 3 A a) 11</t>
  </si>
  <si>
    <t>04B53AA12</t>
  </si>
  <si>
    <t>UUIV. 5. 3 A a) 12</t>
  </si>
  <si>
    <t>04B53AA13</t>
  </si>
  <si>
    <t>UUIV. 5. 3 A a) 13</t>
  </si>
  <si>
    <t>04B53AA14</t>
  </si>
  <si>
    <t>UUIV. 5. 3 A a) 14</t>
  </si>
  <si>
    <t>04B53AA15</t>
  </si>
  <si>
    <t>UUIV. 5. 3 A a) 15</t>
  </si>
  <si>
    <t>04B53AA16</t>
  </si>
  <si>
    <t>UUIV. 5. 3 A a) 16</t>
  </si>
  <si>
    <t>04B53AA17</t>
  </si>
  <si>
    <t>UUIV. 5. 3 A a) 17</t>
  </si>
  <si>
    <t>04B53AA18</t>
  </si>
  <si>
    <t>UUIV. 5. 3 A a) 18</t>
  </si>
  <si>
    <t>04B53AA19</t>
  </si>
  <si>
    <t>UUIV. 5. 3 A a) 19</t>
  </si>
  <si>
    <t>04B53AA20</t>
  </si>
  <si>
    <t>UUIV. 5. 3 A a) 20</t>
  </si>
  <si>
    <t>04B53AA21</t>
  </si>
  <si>
    <t>UUIV. 5. 3 A a) 21</t>
  </si>
  <si>
    <t>04B53AA22</t>
  </si>
  <si>
    <t>UUIV. 5. 3 A a) 22</t>
  </si>
  <si>
    <t>04B53AA23</t>
  </si>
  <si>
    <t>UUIV. 5. 3 A a) 23</t>
  </si>
  <si>
    <t>04B53AA24</t>
  </si>
  <si>
    <t>UUIV. 5. 3 A a) 24</t>
  </si>
  <si>
    <t>04B53AA25</t>
  </si>
  <si>
    <t>UUIV. 5. 3 A a) 25</t>
  </si>
  <si>
    <t>04B53AA26</t>
  </si>
  <si>
    <t>UUIV. 5. 3 A a) 26</t>
  </si>
  <si>
    <t>04B53AA27</t>
  </si>
  <si>
    <t>UUIV. 5. 3 A a) 27</t>
  </si>
  <si>
    <t>04B53AA28</t>
  </si>
  <si>
    <t>UUIV. 5. 3 A a) 28</t>
  </si>
  <si>
    <t>04B53AA29</t>
  </si>
  <si>
    <t>UUIV. 5. 3 A a) 29</t>
  </si>
  <si>
    <t>04B53AA30</t>
  </si>
  <si>
    <t>UUIV. 5. 3 A a) 30</t>
  </si>
  <si>
    <t>04B53AA31</t>
  </si>
  <si>
    <t>UUIV. 5. 3 A a) 31</t>
  </si>
  <si>
    <t>04B53AA32</t>
  </si>
  <si>
    <t>UUIV. 5. 3 A a) 32</t>
  </si>
  <si>
    <t>04B53AA33</t>
  </si>
  <si>
    <t>UUIV. 5. 3 A a) 33</t>
  </si>
  <si>
    <t>04B53AA34</t>
  </si>
  <si>
    <t>UUIV. 5. 3 A a) 34</t>
  </si>
  <si>
    <t>04B53AA35</t>
  </si>
  <si>
    <t>UUIV. 5. 3 A a) 35</t>
  </si>
  <si>
    <t>04B53AA36</t>
  </si>
  <si>
    <t>UUIV. 5. 3 A a) 36</t>
  </si>
  <si>
    <t>04B53AA37</t>
  </si>
  <si>
    <t>UUIV. 5. 3 A a) 37</t>
  </si>
  <si>
    <t>04B53AA38</t>
  </si>
  <si>
    <t>UUIV. 5. 3 A a) 38</t>
  </si>
  <si>
    <t>04B53AA39</t>
  </si>
  <si>
    <t>UUIV. 5. 3 A a) 39</t>
  </si>
  <si>
    <t>04B53AA40</t>
  </si>
  <si>
    <t>UUIV. 5. 3 A a) 40</t>
  </si>
  <si>
    <t>04B53BA01</t>
  </si>
  <si>
    <t>UUIV. 5. 3 A b) 1</t>
  </si>
  <si>
    <t>04B53BA02</t>
  </si>
  <si>
    <t>UUIV. 5. 3 A b) 2</t>
  </si>
  <si>
    <t>04B53BA03</t>
  </si>
  <si>
    <t>UUIV. 5. 3 A b) 3</t>
  </si>
  <si>
    <t>04B53BA04</t>
  </si>
  <si>
    <t>UUIV. 5. 3 A b) 4</t>
  </si>
  <si>
    <t>04B53BA05</t>
  </si>
  <si>
    <t>UUIV. 5. 3 A b) 5</t>
  </si>
  <si>
    <t>04B53BA06</t>
  </si>
  <si>
    <t>UUIV. 5. 3 A b) 6</t>
  </si>
  <si>
    <t>04B53BA07</t>
  </si>
  <si>
    <t>UUIV. 5. 3 A b) 7</t>
  </si>
  <si>
    <t>04B53BA08</t>
  </si>
  <si>
    <t>UUIV. 5. 3 A b) 8</t>
  </si>
  <si>
    <t>04B53BA09</t>
  </si>
  <si>
    <t>UUIV. 5. 3 A b) 9</t>
  </si>
  <si>
    <t>04B53BA10</t>
  </si>
  <si>
    <t>UUIV. 5. 3 A b) 10</t>
  </si>
  <si>
    <t>04B53BA11</t>
  </si>
  <si>
    <t>UUIV. 5. 3 A b) 11</t>
  </si>
  <si>
    <t>04B53BA12</t>
  </si>
  <si>
    <t>UUIV. 5. 3 A b) 12</t>
  </si>
  <si>
    <t>04B53BA13</t>
  </si>
  <si>
    <t>UUIV. 5. 3 A b) 13</t>
  </si>
  <si>
    <t>04B53BA14</t>
  </si>
  <si>
    <t>UUIV. 5. 3 A b) 14</t>
  </si>
  <si>
    <t>04B53BA15</t>
  </si>
  <si>
    <t>UUIV. 5. 3 A b) 15</t>
  </si>
  <si>
    <t>04B53BA16</t>
  </si>
  <si>
    <t>UUIV. 5. 3 A b) 16</t>
  </si>
  <si>
    <t>04B53BA17</t>
  </si>
  <si>
    <t>UUIV. 5. 3 A b) 17</t>
  </si>
  <si>
    <t>04B53BA18</t>
  </si>
  <si>
    <t>UUIV. 5. 3 A b) 18</t>
  </si>
  <si>
    <t>04B53BA19</t>
  </si>
  <si>
    <t>UUIV. 5. 3 A b) 19</t>
  </si>
  <si>
    <t>04B53BA20</t>
  </si>
  <si>
    <t>UUIV. 5. 3 A b) 20</t>
  </si>
  <si>
    <t>04B53BA21</t>
  </si>
  <si>
    <t>UUIV. 5. 3 A b) 21</t>
  </si>
  <si>
    <t>04B53BA22</t>
  </si>
  <si>
    <t>UUIV. 5. 3 A b) 22</t>
  </si>
  <si>
    <t>04B53BA23</t>
  </si>
  <si>
    <t>UUIV. 5. 3 A b) 23</t>
  </si>
  <si>
    <t>04B53BA24</t>
  </si>
  <si>
    <t>UUIV. 5. 3 A b) 24</t>
  </si>
  <si>
    <t>04B53BA25</t>
  </si>
  <si>
    <t>UUIV. 5. 3 A b) 25</t>
  </si>
  <si>
    <t>04B53BA26</t>
  </si>
  <si>
    <t>UUIV. 5. 3 A b) 26</t>
  </si>
  <si>
    <t>04B53BA27</t>
  </si>
  <si>
    <t>UUIV. 5. 3 A b) 27</t>
  </si>
  <si>
    <t>04B53BA28</t>
  </si>
  <si>
    <t>UUIV. 5. 3 A b) 28</t>
  </si>
  <si>
    <t>04B53BA29</t>
  </si>
  <si>
    <t>UUIV. 5. 3 A b) 29</t>
  </si>
  <si>
    <t>04B53BA30</t>
  </si>
  <si>
    <t>UUIV. 5. 3 A b) 30</t>
  </si>
  <si>
    <t>04B53BA31</t>
  </si>
  <si>
    <t>UUIV. 5. 3 A b) 31</t>
  </si>
  <si>
    <t>04B53BA32</t>
  </si>
  <si>
    <t>UUIV. 5. 3 A b) 32</t>
  </si>
  <si>
    <t>04B53BA33</t>
  </si>
  <si>
    <t>UUIV. 5. 3 A b) 33</t>
  </si>
  <si>
    <t>04B53BA34</t>
  </si>
  <si>
    <t>UUIV. 5. 3 A b) 34</t>
  </si>
  <si>
    <t>04B53BA35</t>
  </si>
  <si>
    <t>UUIV. 5. 3 A b) 35</t>
  </si>
  <si>
    <t>04B53BA36</t>
  </si>
  <si>
    <t>UUIV. 5. 3 A b) 36</t>
  </si>
  <si>
    <t>04B53BA37</t>
  </si>
  <si>
    <t>UUIV. 5. 3 A b) 37</t>
  </si>
  <si>
    <t>04B53BA38</t>
  </si>
  <si>
    <t>UUIV. 5. 3 A b) 38</t>
  </si>
  <si>
    <t>04B53BA39</t>
  </si>
  <si>
    <t>UUIV. 5. 3 A b) 39</t>
  </si>
  <si>
    <t>04B53BA40</t>
  </si>
  <si>
    <t>UUIV. 5. 3 A b) 40</t>
  </si>
  <si>
    <t>04B55AB10</t>
  </si>
  <si>
    <t>Asistent pedagoga podle § 5 odst. 3 v ŠZ zříz. mimo školu žáka (úvazek 10 hod.)</t>
  </si>
  <si>
    <t>UUIV. 5. 5 B a)</t>
  </si>
  <si>
    <t>04B55BB10</t>
  </si>
  <si>
    <t>UUIV. 5. 5 B b)</t>
  </si>
  <si>
    <t>04B55CB01</t>
  </si>
  <si>
    <t>UUIV. 5. 5 B c) 1</t>
  </si>
  <si>
    <t>04B55CB02</t>
  </si>
  <si>
    <t>UUIV. 5. 5 B c) 2</t>
  </si>
  <si>
    <t>04B55CB03</t>
  </si>
  <si>
    <t>UUIV. 5. 5 B c) 3</t>
  </si>
  <si>
    <t>04B55CB04</t>
  </si>
  <si>
    <t>UUIV. 5. 5 B c) 4</t>
  </si>
  <si>
    <t>04B55CB05</t>
  </si>
  <si>
    <t>UUIV. 5. 5 B c) 5</t>
  </si>
  <si>
    <t>04B55CB06</t>
  </si>
  <si>
    <t>UUIV. 5. 5 B c) 6</t>
  </si>
  <si>
    <t>04B55CB07</t>
  </si>
  <si>
    <t>UUIV. 5. 5 B c) 7</t>
  </si>
  <si>
    <t>04B55CB08</t>
  </si>
  <si>
    <t>UUIV. 5. 5 B c) 8</t>
  </si>
  <si>
    <t>04B55CB09</t>
  </si>
  <si>
    <t>UUIV. 5. 5 B c) 9</t>
  </si>
  <si>
    <t>04B55CB10</t>
  </si>
  <si>
    <t>UUIV. 5. 5 B c) 10</t>
  </si>
  <si>
    <t>04B55CB11</t>
  </si>
  <si>
    <t>UUIV. 5. 5 B c) 11</t>
  </si>
  <si>
    <t>04B55CB12</t>
  </si>
  <si>
    <t>UUIV. 5. 5 B c) 12</t>
  </si>
  <si>
    <t>04B55CB13</t>
  </si>
  <si>
    <t>UUIV. 5. 5 B c) 13</t>
  </si>
  <si>
    <t>04B55CB14</t>
  </si>
  <si>
    <t>UUIV. 5. 5 B c) 14</t>
  </si>
  <si>
    <t>04B55CB15</t>
  </si>
  <si>
    <t>UUIV. 5. 5 B c) 15</t>
  </si>
  <si>
    <t>04B55CB16</t>
  </si>
  <si>
    <t>UUIV. 5. 5 B c) 16</t>
  </si>
  <si>
    <t>04B55CB17</t>
  </si>
  <si>
    <t>UUIV. 5. 5 B c) 17</t>
  </si>
  <si>
    <t>04B55CB18</t>
  </si>
  <si>
    <t>UUIV. 5. 5 B c) 18</t>
  </si>
  <si>
    <t>04B55CB19</t>
  </si>
  <si>
    <t>UUIV. 5. 5 B c) 19</t>
  </si>
  <si>
    <t>04B55CB20</t>
  </si>
  <si>
    <t>UUIV. 5. 5 B c) 20</t>
  </si>
  <si>
    <t>04B55CB21</t>
  </si>
  <si>
    <t>UUIV. 5. 5 B c) 21</t>
  </si>
  <si>
    <t>04B55CB22</t>
  </si>
  <si>
    <t>UUIV. 5. 5 B c) 22</t>
  </si>
  <si>
    <t>04B55CB23</t>
  </si>
  <si>
    <t>UUIV. 5. 5 B c) 23</t>
  </si>
  <si>
    <t>04B55CB24</t>
  </si>
  <si>
    <t>UUIV. 5. 5 B c) 24</t>
  </si>
  <si>
    <t>04B55CB25</t>
  </si>
  <si>
    <t>UUIV. 5. 5 B c) 25</t>
  </si>
  <si>
    <t>04B55DB01</t>
  </si>
  <si>
    <t>UUIV. 5. 5 B d) 1</t>
  </si>
  <si>
    <t>04B55DB02</t>
  </si>
  <si>
    <t>UUIV. 5. 5 B d) 2</t>
  </si>
  <si>
    <t>04B55DB03</t>
  </si>
  <si>
    <t>UUIV. 5. 5 B d) 3</t>
  </si>
  <si>
    <t>04B55DB04</t>
  </si>
  <si>
    <t>UUIV. 5. 5 B d) 4</t>
  </si>
  <si>
    <t>04B55DB05</t>
  </si>
  <si>
    <t>UUIV. 5. 5 B d) 5</t>
  </si>
  <si>
    <t>04B55DB06</t>
  </si>
  <si>
    <t>UUIV. 5. 5 B d) 6</t>
  </si>
  <si>
    <t>04B55DB07</t>
  </si>
  <si>
    <t>UUIV. 5. 5 B d) 7</t>
  </si>
  <si>
    <t>04B55DB08</t>
  </si>
  <si>
    <t>UUIV. 5. 5 B d) 8</t>
  </si>
  <si>
    <t>04B55DB09</t>
  </si>
  <si>
    <t>UUIV. 5. 5 B d) 9</t>
  </si>
  <si>
    <t>04B55DB10</t>
  </si>
  <si>
    <t>UUIV. 5. 5 B d) 10</t>
  </si>
  <si>
    <t>04B55DB11</t>
  </si>
  <si>
    <t>UUIV. 5. 5 B d) 11</t>
  </si>
  <si>
    <t>04B55DB12</t>
  </si>
  <si>
    <t>UUIV. 5. 5 B d) 12</t>
  </si>
  <si>
    <t>04B55DB13</t>
  </si>
  <si>
    <t>UUIV. 5. 5 B d) 13</t>
  </si>
  <si>
    <t>04B55DB14</t>
  </si>
  <si>
    <t>UUIV. 5. 5 B d) 14</t>
  </si>
  <si>
    <t>04B55DB15</t>
  </si>
  <si>
    <t>UUIV. 5. 5 B d) 15</t>
  </si>
  <si>
    <t>04B55DB16</t>
  </si>
  <si>
    <t>UUIV. 5. 5 B d) 16</t>
  </si>
  <si>
    <t>04B55DB17</t>
  </si>
  <si>
    <t>UUIV. 5. 5 B d) 17</t>
  </si>
  <si>
    <t>04B55DB18</t>
  </si>
  <si>
    <t>UUIV. 5. 5 B d) 18</t>
  </si>
  <si>
    <t>04B55DB19</t>
  </si>
  <si>
    <t>UUIV. 5. 5 B d) 19</t>
  </si>
  <si>
    <t>04B55DB20</t>
  </si>
  <si>
    <t>UUIV. 5. 5 B d) 20</t>
  </si>
  <si>
    <t>04B55DB21</t>
  </si>
  <si>
    <t>UUIV. 5. 5 B d) 21</t>
  </si>
  <si>
    <t>04B55DB22</t>
  </si>
  <si>
    <t>UUIV. 5. 5 B d) 22</t>
  </si>
  <si>
    <t>04B55DB23</t>
  </si>
  <si>
    <t>UUIV. 5. 5 B d) 23</t>
  </si>
  <si>
    <t>04B55DB24</t>
  </si>
  <si>
    <t>UUIV. 5. 5 B d) 24</t>
  </si>
  <si>
    <t>04B55DB25</t>
  </si>
  <si>
    <t>UUIV. 5. 5 B d) 25</t>
  </si>
  <si>
    <t>04B57AA20</t>
  </si>
  <si>
    <t>UUIV. 5. 7 a)</t>
  </si>
  <si>
    <t>04B57BA20</t>
  </si>
  <si>
    <t>UUIV. 5. 7 b)</t>
  </si>
  <si>
    <t>05B501A40</t>
  </si>
  <si>
    <t>05B502A40</t>
  </si>
  <si>
    <t>UUV. 5. 2</t>
  </si>
  <si>
    <t>05B504A01</t>
  </si>
  <si>
    <t>UUV. 5. 4 1</t>
  </si>
  <si>
    <t>05B504A02</t>
  </si>
  <si>
    <t>UUV. 5. 4 2</t>
  </si>
  <si>
    <t>05B504A03</t>
  </si>
  <si>
    <t>UUV. 5. 4 3</t>
  </si>
  <si>
    <t>05B504A04</t>
  </si>
  <si>
    <t>UUV. 5. 4 4</t>
  </si>
  <si>
    <t>05B504A05</t>
  </si>
  <si>
    <t>UUV. 5. 4 5</t>
  </si>
  <si>
    <t>05B504A06</t>
  </si>
  <si>
    <t>UUV. 5. 4 6</t>
  </si>
  <si>
    <t>05B504A07</t>
  </si>
  <si>
    <t>UUV. 5. 4 7</t>
  </si>
  <si>
    <t>05B504A08</t>
  </si>
  <si>
    <t>UUV. 5. 4 8</t>
  </si>
  <si>
    <t>05B504A09</t>
  </si>
  <si>
    <t>UUV. 5. 4 9</t>
  </si>
  <si>
    <t>05B504A10</t>
  </si>
  <si>
    <t>UUV. 5. 4 10</t>
  </si>
  <si>
    <t>05B504A11</t>
  </si>
  <si>
    <t>UUV. 5. 4 11</t>
  </si>
  <si>
    <t>05B504A12</t>
  </si>
  <si>
    <t>UUV. 5. 4 12</t>
  </si>
  <si>
    <t>05B504A13</t>
  </si>
  <si>
    <t>UUV. 5. 4 13</t>
  </si>
  <si>
    <t>05B504A14</t>
  </si>
  <si>
    <t>UUV. 5. 4 14</t>
  </si>
  <si>
    <t>05B504A15</t>
  </si>
  <si>
    <t>UUV. 5. 4 15</t>
  </si>
  <si>
    <t>05B504A16</t>
  </si>
  <si>
    <t>UUV. 5. 4 16</t>
  </si>
  <si>
    <t>05B504A17</t>
  </si>
  <si>
    <t>UUV. 5. 4 17</t>
  </si>
  <si>
    <t>05B504A18</t>
  </si>
  <si>
    <t>UUV. 5. 4 18</t>
  </si>
  <si>
    <t>05B504A19</t>
  </si>
  <si>
    <t>UUV. 5. 4 19</t>
  </si>
  <si>
    <t>05B504A20</t>
  </si>
  <si>
    <t>UUV. 5. 4 20</t>
  </si>
  <si>
    <t>05B504A21</t>
  </si>
  <si>
    <t>UUV. 5. 4 21</t>
  </si>
  <si>
    <t>05B504A22</t>
  </si>
  <si>
    <t>UUV. 5. 4 22</t>
  </si>
  <si>
    <t>05B504A23</t>
  </si>
  <si>
    <t>UUV. 5. 4 23</t>
  </si>
  <si>
    <t>05B504A24</t>
  </si>
  <si>
    <t>UUV. 5. 4 24</t>
  </si>
  <si>
    <t>05B504A25</t>
  </si>
  <si>
    <t>UUV. 5. 4 25</t>
  </si>
  <si>
    <t>05B504A26</t>
  </si>
  <si>
    <t>UUV. 5. 4 26</t>
  </si>
  <si>
    <t>05B504A27</t>
  </si>
  <si>
    <t>UUV. 5. 4 27</t>
  </si>
  <si>
    <t>05B504A28</t>
  </si>
  <si>
    <t>UUV. 5. 4 28</t>
  </si>
  <si>
    <t>05B504A29</t>
  </si>
  <si>
    <t>UUV. 5. 4 29</t>
  </si>
  <si>
    <t>05B504A30</t>
  </si>
  <si>
    <t>UUV. 5. 4 30</t>
  </si>
  <si>
    <t>05B504A31</t>
  </si>
  <si>
    <t>UUV. 5. 4 31</t>
  </si>
  <si>
    <t>05B504A32</t>
  </si>
  <si>
    <t>UUV. 5. 4 32</t>
  </si>
  <si>
    <t>05B504A33</t>
  </si>
  <si>
    <t>UUV. 5. 4 33</t>
  </si>
  <si>
    <t>05B504A34</t>
  </si>
  <si>
    <t>UUV. 5. 4 34</t>
  </si>
  <si>
    <t>05B504A35</t>
  </si>
  <si>
    <t>UUV. 5. 4 35</t>
  </si>
  <si>
    <t>05B504A36</t>
  </si>
  <si>
    <t>UUV. 5. 4 36</t>
  </si>
  <si>
    <t>05B504A37</t>
  </si>
  <si>
    <t>UUV. 5. 4 37</t>
  </si>
  <si>
    <t>05B504A38</t>
  </si>
  <si>
    <t>UUV. 5. 4 38</t>
  </si>
  <si>
    <t>05B504A39</t>
  </si>
  <si>
    <t>UUV. 5. 4 39</t>
  </si>
  <si>
    <t>05B504A40</t>
  </si>
  <si>
    <t>UUV. 5. 4 40</t>
  </si>
  <si>
    <t>05B506A40</t>
  </si>
  <si>
    <t>UUV. 5. 6</t>
  </si>
  <si>
    <t>05B507A20</t>
  </si>
  <si>
    <t>UUV. 5. 7</t>
  </si>
  <si>
    <t>05B53AA01</t>
  </si>
  <si>
    <t>UUV. 5. 3 a) 1</t>
  </si>
  <si>
    <t>05B53AA02</t>
  </si>
  <si>
    <t>UUV. 5. 3 a) 2</t>
  </si>
  <si>
    <t>05B53AA03</t>
  </si>
  <si>
    <t>UUV. 5. 3 a) 3</t>
  </si>
  <si>
    <t>05B53AA04</t>
  </si>
  <si>
    <t>UUV. 5. 3 a) 4</t>
  </si>
  <si>
    <t>05B53AA05</t>
  </si>
  <si>
    <t>UUV. 5. 3 a) 5</t>
  </si>
  <si>
    <t>05B53AA06</t>
  </si>
  <si>
    <t>UUV. 5. 3 a) 6</t>
  </si>
  <si>
    <t>05B53AA07</t>
  </si>
  <si>
    <t>UUV. 5. 3 a) 7</t>
  </si>
  <si>
    <t>05B53AA08</t>
  </si>
  <si>
    <t>UUV. 5. 3 a) 8</t>
  </si>
  <si>
    <t>05B53AA09</t>
  </si>
  <si>
    <t>UUV. 5. 3 a) 9</t>
  </si>
  <si>
    <t>05B53AA10</t>
  </si>
  <si>
    <t>UUV. 5. 3 a) 10</t>
  </si>
  <si>
    <t>05B53AA11</t>
  </si>
  <si>
    <t>UUV. 5. 3 a) 11</t>
  </si>
  <si>
    <t>05B53AA12</t>
  </si>
  <si>
    <t>UUV. 5. 3 a) 12</t>
  </si>
  <si>
    <t>05B53AA13</t>
  </si>
  <si>
    <t>UUV. 5. 3 a) 13</t>
  </si>
  <si>
    <t>05B53AA14</t>
  </si>
  <si>
    <t>UUV. 5. 3 a) 14</t>
  </si>
  <si>
    <t>05B53AA15</t>
  </si>
  <si>
    <t>UUV. 5. 3 a) 15</t>
  </si>
  <si>
    <t>05B53AA16</t>
  </si>
  <si>
    <t>UUV. 5. 3 a) 16</t>
  </si>
  <si>
    <t>05B53AA17</t>
  </si>
  <si>
    <t>UUV. 5. 3 a) 17</t>
  </si>
  <si>
    <t>05B53AA18</t>
  </si>
  <si>
    <t>UUV. 5. 3 a) 18</t>
  </si>
  <si>
    <t>05B53AA19</t>
  </si>
  <si>
    <t>UUV. 5. 3 a) 19</t>
  </si>
  <si>
    <t>05B53AA20</t>
  </si>
  <si>
    <t>UUV. 5. 3 a) 20</t>
  </si>
  <si>
    <t>05B53AA21</t>
  </si>
  <si>
    <t>UUV. 5. 3 a) 21</t>
  </si>
  <si>
    <t>05B53AA22</t>
  </si>
  <si>
    <t>UUV. 5. 3 a) 22</t>
  </si>
  <si>
    <t>05B53AA23</t>
  </si>
  <si>
    <t>UUV. 5. 3 a) 23</t>
  </si>
  <si>
    <t>05B53AA24</t>
  </si>
  <si>
    <t>UUV. 5. 3 a) 24</t>
  </si>
  <si>
    <t>05B53AA25</t>
  </si>
  <si>
    <t>UUV. 5. 3 a) 25</t>
  </si>
  <si>
    <t>05B53AA26</t>
  </si>
  <si>
    <t>UUV. 5. 3 a) 26</t>
  </si>
  <si>
    <t>05B53AA27</t>
  </si>
  <si>
    <t>UUV. 5. 3 a) 27</t>
  </si>
  <si>
    <t>05B53AA28</t>
  </si>
  <si>
    <t>UUV. 5. 3 a) 28</t>
  </si>
  <si>
    <t>05B53AA29</t>
  </si>
  <si>
    <t>UUV. 5. 3 a) 29</t>
  </si>
  <si>
    <t>05B53AA30</t>
  </si>
  <si>
    <t>UUV. 5. 3 a) 30</t>
  </si>
  <si>
    <t>05B53AA31</t>
  </si>
  <si>
    <t>UUV. 5. 3 a) 31</t>
  </si>
  <si>
    <t>05B53AA32</t>
  </si>
  <si>
    <t>UUV. 5. 3 a) 32</t>
  </si>
  <si>
    <t>05B53AA33</t>
  </si>
  <si>
    <t>UUV. 5. 3 a) 33</t>
  </si>
  <si>
    <t>05B53AA34</t>
  </si>
  <si>
    <t>UUV. 5. 3 a) 34</t>
  </si>
  <si>
    <t>05B53AA35</t>
  </si>
  <si>
    <t>UUV. 5. 3 a) 35</t>
  </si>
  <si>
    <t>05B53AA36</t>
  </si>
  <si>
    <t>UUV. 5. 3 a) 36</t>
  </si>
  <si>
    <t>05B53AA37</t>
  </si>
  <si>
    <t>UUV. 5. 3 a) 37</t>
  </si>
  <si>
    <t>05B53AA38</t>
  </si>
  <si>
    <t>UUV. 5. 3 a) 38</t>
  </si>
  <si>
    <t>05B53AA39</t>
  </si>
  <si>
    <t>UUV. 5. 3 a) 39</t>
  </si>
  <si>
    <t>05B53AA40</t>
  </si>
  <si>
    <t>UUV. 5. 3 a) 40</t>
  </si>
  <si>
    <t>05B53BA01</t>
  </si>
  <si>
    <t>UUV. 5. 3 b) 1</t>
  </si>
  <si>
    <t>05B53BA02</t>
  </si>
  <si>
    <t>UUV. 5. 3 b) 2</t>
  </si>
  <si>
    <t>05B53BA03</t>
  </si>
  <si>
    <t>UUV. 5. 3 b) 3</t>
  </si>
  <si>
    <t>05B53BA04</t>
  </si>
  <si>
    <t>UUV. 5. 3 b) 4</t>
  </si>
  <si>
    <t>05B53BA05</t>
  </si>
  <si>
    <t>UUV. 5. 3 b) 5</t>
  </si>
  <si>
    <t>05B53BA06</t>
  </si>
  <si>
    <t>UUV. 5. 3 b) 6</t>
  </si>
  <si>
    <t>05B53BA07</t>
  </si>
  <si>
    <t>UUV. 5. 3 b) 7</t>
  </si>
  <si>
    <t>05B53BA08</t>
  </si>
  <si>
    <t>UUV. 5. 3 b) 8</t>
  </si>
  <si>
    <t>05B53BA09</t>
  </si>
  <si>
    <t>UUV. 5. 3 b) 9</t>
  </si>
  <si>
    <t>05B53BA10</t>
  </si>
  <si>
    <t>UUV. 5. 3 b) 10</t>
  </si>
  <si>
    <t>05B53BA11</t>
  </si>
  <si>
    <t>UUV. 5. 3 b) 11</t>
  </si>
  <si>
    <t>05B53BA12</t>
  </si>
  <si>
    <t>UUV. 5. 3 b) 12</t>
  </si>
  <si>
    <t>05B53BA13</t>
  </si>
  <si>
    <t>UUV. 5. 3 b) 13</t>
  </si>
  <si>
    <t>05B53BA14</t>
  </si>
  <si>
    <t>UUV. 5. 3 b) 14</t>
  </si>
  <si>
    <t>05B53BA15</t>
  </si>
  <si>
    <t>UUV. 5. 3 b) 15</t>
  </si>
  <si>
    <t>05B53BA16</t>
  </si>
  <si>
    <t>UUV. 5. 3 b) 16</t>
  </si>
  <si>
    <t>05B53BA17</t>
  </si>
  <si>
    <t>UUV. 5. 3 b) 17</t>
  </si>
  <si>
    <t>05B53BA18</t>
  </si>
  <si>
    <t>UUV. 5. 3 b) 18</t>
  </si>
  <si>
    <t>05B53BA19</t>
  </si>
  <si>
    <t>UUV. 5. 3 b) 19</t>
  </si>
  <si>
    <t>05B53BA20</t>
  </si>
  <si>
    <t>UUV. 5. 3 b) 20</t>
  </si>
  <si>
    <t>05B53BA21</t>
  </si>
  <si>
    <t>UUV. 5. 3 b) 21</t>
  </si>
  <si>
    <t>05B53BA22</t>
  </si>
  <si>
    <t>UUV. 5. 3 b) 22</t>
  </si>
  <si>
    <t>05B53BA23</t>
  </si>
  <si>
    <t>UUV. 5. 3 b) 23</t>
  </si>
  <si>
    <t>05B53BA24</t>
  </si>
  <si>
    <t>UUV. 5. 3 b) 24</t>
  </si>
  <si>
    <t>05B53BA25</t>
  </si>
  <si>
    <t>UUV. 5. 3 b) 25</t>
  </si>
  <si>
    <t>05B53BA26</t>
  </si>
  <si>
    <t>UUV. 5. 3 b) 26</t>
  </si>
  <si>
    <t>05B53BA27</t>
  </si>
  <si>
    <t>UUV. 5. 3 b) 27</t>
  </si>
  <si>
    <t>05B53BA28</t>
  </si>
  <si>
    <t>UUV. 5. 3 b) 28</t>
  </si>
  <si>
    <t>05B53BA29</t>
  </si>
  <si>
    <t>UUV. 5. 3 b) 29</t>
  </si>
  <si>
    <t>05B53BA30</t>
  </si>
  <si>
    <t>UUV. 5. 3 b) 30</t>
  </si>
  <si>
    <t>05B53BA31</t>
  </si>
  <si>
    <t>UUV. 5. 3 b) 31</t>
  </si>
  <si>
    <t>05B53BA32</t>
  </si>
  <si>
    <t>UUV. 5. 3 b) 32</t>
  </si>
  <si>
    <t>05B53BA33</t>
  </si>
  <si>
    <t>UUV. 5. 3 b) 33</t>
  </si>
  <si>
    <t>05B53BA34</t>
  </si>
  <si>
    <t>UUV. 5. 3 b) 34</t>
  </si>
  <si>
    <t>05B53BA35</t>
  </si>
  <si>
    <t>UUV. 5. 3 b) 35</t>
  </si>
  <si>
    <t>05B53BA36</t>
  </si>
  <si>
    <t>UUV. 5. 3 b) 36</t>
  </si>
  <si>
    <t>05B53BA37</t>
  </si>
  <si>
    <t>UUV. 5. 3 b) 37</t>
  </si>
  <si>
    <t>05B53BA38</t>
  </si>
  <si>
    <t>UUV. 5. 3 b) 38</t>
  </si>
  <si>
    <t>05B53BA39</t>
  </si>
  <si>
    <t>UUV. 5. 3 b) 39</t>
  </si>
  <si>
    <t>05B53BA40</t>
  </si>
  <si>
    <t>UUV. 5. 3 b) 40</t>
  </si>
  <si>
    <t>05B55AB10</t>
  </si>
  <si>
    <t>UUV. 5. 5 B a)</t>
  </si>
  <si>
    <t>05B55BB10</t>
  </si>
  <si>
    <t>UUV. 5. 5 B b)</t>
  </si>
  <si>
    <t>05B55CB01</t>
  </si>
  <si>
    <t>UUV. 5. 5 B c) 1</t>
  </si>
  <si>
    <t>05B55CB02</t>
  </si>
  <si>
    <t>UUV. 5. 5 B c) 2</t>
  </si>
  <si>
    <t>05B55CB03</t>
  </si>
  <si>
    <t>UUV. 5. 5 B c) 3</t>
  </si>
  <si>
    <t>05B55CB04</t>
  </si>
  <si>
    <t>UUV. 5. 5 B c) 4</t>
  </si>
  <si>
    <t>05B55CB05</t>
  </si>
  <si>
    <t>UUV. 5. 5 B c) 5</t>
  </si>
  <si>
    <t>05B55CB06</t>
  </si>
  <si>
    <t>UUV. 5. 5 B c) 6</t>
  </si>
  <si>
    <t>05B55CB07</t>
  </si>
  <si>
    <t>UUV. 5. 5 B c) 7</t>
  </si>
  <si>
    <t>05B55CB08</t>
  </si>
  <si>
    <t>UUV. 5. 5 B c) 8</t>
  </si>
  <si>
    <t>05B55CB09</t>
  </si>
  <si>
    <t>UUV. 5. 5 B c) 9</t>
  </si>
  <si>
    <t>05B55CB10</t>
  </si>
  <si>
    <t>UUV. 5. 5 B c) 10</t>
  </si>
  <si>
    <t>05B55CB11</t>
  </si>
  <si>
    <t>UUV. 5. 5 B c) 11</t>
  </si>
  <si>
    <t>05B55CB12</t>
  </si>
  <si>
    <t>UUV. 5. 5 B c) 12</t>
  </si>
  <si>
    <t>05B55CB13</t>
  </si>
  <si>
    <t>UUV. 5. 5 B c) 13</t>
  </si>
  <si>
    <t>05B55CB14</t>
  </si>
  <si>
    <t>UUV. 5. 5 B c) 14</t>
  </si>
  <si>
    <t>05B55CB15</t>
  </si>
  <si>
    <t>UUV. 5. 5 B c) 15</t>
  </si>
  <si>
    <t>05B55CB16</t>
  </si>
  <si>
    <t>UUV. 5. 5 B c) 16</t>
  </si>
  <si>
    <t>05B55CB17</t>
  </si>
  <si>
    <t>UUV. 5. 5 B c) 17</t>
  </si>
  <si>
    <t>05B55CB18</t>
  </si>
  <si>
    <t>UUV. 5. 5 B c) 18</t>
  </si>
  <si>
    <t>05B55CB19</t>
  </si>
  <si>
    <t>UUV. 5. 5 B c) 19</t>
  </si>
  <si>
    <t>05B55CB20</t>
  </si>
  <si>
    <t>UUV. 5. 5 B c) 20</t>
  </si>
  <si>
    <t>05B55CB21</t>
  </si>
  <si>
    <t>UUV. 5. 5 B c) 21</t>
  </si>
  <si>
    <t>05B55CB22</t>
  </si>
  <si>
    <t>UUV. 5. 5 B c) 22</t>
  </si>
  <si>
    <t>05B55CB23</t>
  </si>
  <si>
    <t>UUV. 5. 5 B c) 23</t>
  </si>
  <si>
    <t>05B55CB24</t>
  </si>
  <si>
    <t>UUV. 5. 5 B c) 24</t>
  </si>
  <si>
    <t>05B55CB25</t>
  </si>
  <si>
    <t>UUV. 5. 5 B c) 25</t>
  </si>
  <si>
    <t>05B55DB01</t>
  </si>
  <si>
    <t>UUV. 5. 5 B d) 1</t>
  </si>
  <si>
    <t>05B55DB02</t>
  </si>
  <si>
    <t>UUV. 5. 5 B d) 2</t>
  </si>
  <si>
    <t>05B55DB03</t>
  </si>
  <si>
    <t>UUV. 5. 5 B d) 3</t>
  </si>
  <si>
    <t>05B55DB04</t>
  </si>
  <si>
    <t>UUV. 5. 5 B d) 4</t>
  </si>
  <si>
    <t>05B55DB05</t>
  </si>
  <si>
    <t>UUV. 5. 5 B d) 5</t>
  </si>
  <si>
    <t>05B55DB06</t>
  </si>
  <si>
    <t>UUV. 5. 5 B d) 6</t>
  </si>
  <si>
    <t>05B55DB07</t>
  </si>
  <si>
    <t>UUV. 5. 5 B d) 7</t>
  </si>
  <si>
    <t>05B55DB08</t>
  </si>
  <si>
    <t>UUV. 5. 5 B d) 8</t>
  </si>
  <si>
    <t>05B55DB09</t>
  </si>
  <si>
    <t>UUV. 5. 5 B d) 9</t>
  </si>
  <si>
    <t>05B55DB10</t>
  </si>
  <si>
    <t>UUV. 5. 5 B d) 10</t>
  </si>
  <si>
    <t>05B55DB11</t>
  </si>
  <si>
    <t>UUV. 5. 5 B d) 11</t>
  </si>
  <si>
    <t>05B55DB12</t>
  </si>
  <si>
    <t>UUV. 5. 5 B d) 12</t>
  </si>
  <si>
    <t>05B55DB13</t>
  </si>
  <si>
    <t>UUV. 5. 5 B d) 13</t>
  </si>
  <si>
    <t>05B55DB14</t>
  </si>
  <si>
    <t>UUV. 5. 5 B d) 14</t>
  </si>
  <si>
    <t>05B55DB15</t>
  </si>
  <si>
    <t>UUV. 5. 5 B d) 15</t>
  </si>
  <si>
    <t>05B55DB16</t>
  </si>
  <si>
    <t>UUV. 5. 5 B d) 16</t>
  </si>
  <si>
    <t>05B55DB17</t>
  </si>
  <si>
    <t>UUV. 5. 5 B d) 17</t>
  </si>
  <si>
    <t>05B55DB18</t>
  </si>
  <si>
    <t>UUV. 5. 5 B d) 18</t>
  </si>
  <si>
    <t>05B55DB19</t>
  </si>
  <si>
    <t>UUV. 5. 5 B d) 19</t>
  </si>
  <si>
    <t>05B55DB20</t>
  </si>
  <si>
    <t>UUV. 5. 5 B d) 20</t>
  </si>
  <si>
    <t>05B55DB21</t>
  </si>
  <si>
    <t>UUV. 5. 5 B d) 21</t>
  </si>
  <si>
    <t>05B55DB22</t>
  </si>
  <si>
    <t>UUV. 5. 5 B d) 22</t>
  </si>
  <si>
    <t>05B55DB23</t>
  </si>
  <si>
    <t>UUV. 5. 5 B d) 23</t>
  </si>
  <si>
    <t>05B55DB24</t>
  </si>
  <si>
    <t>UUV. 5. 5 B d) 24</t>
  </si>
  <si>
    <t>05B55DB25</t>
  </si>
  <si>
    <t>UUV. 5. 5 B d) 25</t>
  </si>
  <si>
    <t>SPC</t>
  </si>
  <si>
    <t>Nájezdové ližiny</t>
  </si>
  <si>
    <t>Nájezdové ližiny (ŠZ)</t>
  </si>
  <si>
    <t>Ubytovaného v internátu, ve kterém jsou ubytovány děti nebo žáci škol zřízených podle § 16 odst. 9 školského zákona pro děti nebo žáky s těžkým zdravotním postižením</t>
  </si>
  <si>
    <t>Dítě, žák, student, jemuž školské poradenské zařízení zajišťuje informační, diagnostickou, poradenskou a metodickou činnost, odborné služby, preventivně výchovnou péči nebo pomoc při volbě vhodného vzdělávání a přípravě na budoucí povolání v (ve):</t>
  </si>
  <si>
    <t>Na žáka nebo studenta střední školy, konzervatoře nebo vyšší odborné školy v libovolné formě vzdělávání, který se vzdělává podle individuálního vzdělávacího plánu, jsou normativy stanoveny ve výši 5 % z normativů srovnatelné denní formy vzdělávání uvedených v části I.; toto ustanovení se nevztahuje na případy, kdy jsou důvodem pro povolení individuálního vzdělávacího plánu speciální vzdělávací potřeby nebo mimořádné nadání žáka nebo studenta nebo postavení sportovního reprezentanta ve smyslu § 18 věta poslední školského zákona.</t>
  </si>
  <si>
    <t>53-41-M/03</t>
  </si>
  <si>
    <t>Praktická sestra</t>
  </si>
  <si>
    <t>53-41-M/04</t>
  </si>
  <si>
    <t>Masér ve zdravotnictví</t>
  </si>
  <si>
    <t>D40103A01</t>
  </si>
  <si>
    <t>Schodolez (investiční náklady)</t>
  </si>
  <si>
    <t>PID.IV.1.3</t>
  </si>
  <si>
    <t>D40103B01</t>
  </si>
  <si>
    <t>Schodolez (investiční náklady) (ŠZ)</t>
  </si>
  <si>
    <t>D50403A01</t>
  </si>
  <si>
    <t>PC pracoviště pro žáky s nejtěžším postižením (investiční náklady)</t>
  </si>
  <si>
    <t>PID.V.4.3</t>
  </si>
  <si>
    <t>D50403B01</t>
  </si>
  <si>
    <t>PC pracoviště pro žáky s nejtěžším postižením (investiční náklady) (ŠZ)</t>
  </si>
  <si>
    <t>I40101A01</t>
  </si>
  <si>
    <t>PII.IV.1.1</t>
  </si>
  <si>
    <t>I40101B01</t>
  </si>
  <si>
    <t>I40106A01</t>
  </si>
  <si>
    <t>Braillský řádek (investiční náklady)</t>
  </si>
  <si>
    <t>PII.IV.1.6</t>
  </si>
  <si>
    <t>I40106B01</t>
  </si>
  <si>
    <t>Braillský řádek (investiční náklady) (ŠZ)</t>
  </si>
  <si>
    <t>I40108A01</t>
  </si>
  <si>
    <t>Braillská tiskárna (investiční náklady)</t>
  </si>
  <si>
    <t>PII.IV.1.8</t>
  </si>
  <si>
    <t>I40108B01</t>
  </si>
  <si>
    <t>Braillská tiskárna (investiční náklady) (ŠZ)</t>
  </si>
  <si>
    <t>K20201A01</t>
  </si>
  <si>
    <t>Lupa</t>
  </si>
  <si>
    <t>PPK.II.2.1</t>
  </si>
  <si>
    <t>K20201B01</t>
  </si>
  <si>
    <t>Lupa (ŠZ)</t>
  </si>
  <si>
    <t>K20202A01</t>
  </si>
  <si>
    <t>Mikroskop</t>
  </si>
  <si>
    <t>PPK.II.2.2</t>
  </si>
  <si>
    <t>K20202B01</t>
  </si>
  <si>
    <t>Mikroskop (ŠZ)</t>
  </si>
  <si>
    <t>K20203A01</t>
  </si>
  <si>
    <t>Preparační soupravy</t>
  </si>
  <si>
    <t>PPK.II.2.3</t>
  </si>
  <si>
    <t>K20203B01</t>
  </si>
  <si>
    <t>Preparační soupravy (ŠZ)</t>
  </si>
  <si>
    <t>K20204A01</t>
  </si>
  <si>
    <t>Digitální fotoaparát</t>
  </si>
  <si>
    <t>PPK.II.2.4</t>
  </si>
  <si>
    <t>K20204B01</t>
  </si>
  <si>
    <t>Digitální fotoaparát (ŠZ)</t>
  </si>
  <si>
    <t>K20205A01</t>
  </si>
  <si>
    <t>Mapy</t>
  </si>
  <si>
    <t>PPK.II.2.5</t>
  </si>
  <si>
    <t>K20205B01</t>
  </si>
  <si>
    <t>Mapy (ŠZ)</t>
  </si>
  <si>
    <t>K20206A01</t>
  </si>
  <si>
    <t>Globus</t>
  </si>
  <si>
    <t>PPK.II.2.6</t>
  </si>
  <si>
    <t>K20206B01</t>
  </si>
  <si>
    <t>Globus (ŠZ)</t>
  </si>
  <si>
    <t>K20207A01</t>
  </si>
  <si>
    <t>Dalekohled</t>
  </si>
  <si>
    <t>PPK.II.2.7</t>
  </si>
  <si>
    <t>K20207B01</t>
  </si>
  <si>
    <t>Dalekohled (ŠZ)</t>
  </si>
  <si>
    <t>K20208A01</t>
  </si>
  <si>
    <t>Modely vesmírných těles</t>
  </si>
  <si>
    <t>PPK.II.2.8</t>
  </si>
  <si>
    <t>K20208B01</t>
  </si>
  <si>
    <t>Modely vesmírných těles (ŠZ)</t>
  </si>
  <si>
    <t>K20209A01</t>
  </si>
  <si>
    <t>Elektronické a technické stavebnice</t>
  </si>
  <si>
    <t>PPK.II.2.9</t>
  </si>
  <si>
    <t>K20209B01</t>
  </si>
  <si>
    <t>Elektronické a technické stavebnice (ŠZ)</t>
  </si>
  <si>
    <t>K20210A01</t>
  </si>
  <si>
    <t>PPK.II.2.10</t>
  </si>
  <si>
    <t>K20210B01</t>
  </si>
  <si>
    <t>K20211A01</t>
  </si>
  <si>
    <t>PPK.II.2.11</t>
  </si>
  <si>
    <t>K20211B01</t>
  </si>
  <si>
    <t>K20212A01</t>
  </si>
  <si>
    <t>Flipchart</t>
  </si>
  <si>
    <t>PPK.II.2.12</t>
  </si>
  <si>
    <t>K20212B01</t>
  </si>
  <si>
    <t>Flipchart (ŠZ)</t>
  </si>
  <si>
    <t>K20213A01</t>
  </si>
  <si>
    <t>Průkazy do knihoven s on-line přístupy k odborným databázím</t>
  </si>
  <si>
    <t>PPK.II.2.13</t>
  </si>
  <si>
    <t>K20213B01</t>
  </si>
  <si>
    <t>Průkazy do knihoven s on-line přístupy k odborným databázím (ŠZ)</t>
  </si>
  <si>
    <t>K20214A01</t>
  </si>
  <si>
    <t>Alternativní učebnice a učební texty</t>
  </si>
  <si>
    <t>PPK.II.2.14</t>
  </si>
  <si>
    <t>K20214B01</t>
  </si>
  <si>
    <t>Alternativní učebnice a učební texty (ŠZ)</t>
  </si>
  <si>
    <t>K20215A01</t>
  </si>
  <si>
    <t>Encyklopedie, atlasy a odborné slovníky</t>
  </si>
  <si>
    <t>PPK.II.2.15</t>
  </si>
  <si>
    <t>K20215B01</t>
  </si>
  <si>
    <t>Encyklopedie, atlasy a odborné slovníky (ŠZ)</t>
  </si>
  <si>
    <t>K20216A01</t>
  </si>
  <si>
    <t>Určovací klíče pro biologii a geologii</t>
  </si>
  <si>
    <t>PPK.II.2.16</t>
  </si>
  <si>
    <t>K20216B01</t>
  </si>
  <si>
    <t>Určovací klíče pro biologii a geologii (ŠZ)</t>
  </si>
  <si>
    <t>K20301A01</t>
  </si>
  <si>
    <t>PPK.II.3.1</t>
  </si>
  <si>
    <t>K20301B01</t>
  </si>
  <si>
    <t>K20401A01</t>
  </si>
  <si>
    <t>PPK.II.4.1</t>
  </si>
  <si>
    <t>K20401B01</t>
  </si>
  <si>
    <t>K20402A01</t>
  </si>
  <si>
    <t>Flash disk</t>
  </si>
  <si>
    <t>PPK.II.4.2</t>
  </si>
  <si>
    <t>K20402B01</t>
  </si>
  <si>
    <t>Flash disk (ŠZ)</t>
  </si>
  <si>
    <t>K20403A01</t>
  </si>
  <si>
    <t>Promítací plátno</t>
  </si>
  <si>
    <t>PPK.II.4.3</t>
  </si>
  <si>
    <t>K20403B01</t>
  </si>
  <si>
    <t>Promítací plátno (ŠZ)</t>
  </si>
  <si>
    <t>K30201A01</t>
  </si>
  <si>
    <t>PPK.III.2.1</t>
  </si>
  <si>
    <t>K30201B01</t>
  </si>
  <si>
    <t>K30202A01</t>
  </si>
  <si>
    <t>Binokulární lupa</t>
  </si>
  <si>
    <t>PPK.III.2.2</t>
  </si>
  <si>
    <t>K30202B01</t>
  </si>
  <si>
    <t>Binokulární lupa (ŠZ)</t>
  </si>
  <si>
    <t>K30203A01</t>
  </si>
  <si>
    <t>PPK.III.2.3</t>
  </si>
  <si>
    <t>K30203B01</t>
  </si>
  <si>
    <t>K30204A01</t>
  </si>
  <si>
    <t>PPK.III.2.4</t>
  </si>
  <si>
    <t>K30204B01</t>
  </si>
  <si>
    <t>K30205A01</t>
  </si>
  <si>
    <t>Hvězdářský dalekohled</t>
  </si>
  <si>
    <t>PPK.III.2.5</t>
  </si>
  <si>
    <t>K30205B01</t>
  </si>
  <si>
    <t>Hvězdářský dalekohled (ŠZ)</t>
  </si>
  <si>
    <t>K30206A01</t>
  </si>
  <si>
    <t>Soupravy na přírodovědné pokusy a výzkumy</t>
  </si>
  <si>
    <t>PPK.III.2.6</t>
  </si>
  <si>
    <t>K30206B01</t>
  </si>
  <si>
    <t>Soupravy na přírodovědné pokusy a výzkumy (ŠZ)</t>
  </si>
  <si>
    <t>K30207A01</t>
  </si>
  <si>
    <t>Odborné knihy pro oblasti rozšiřujícího učiva včetně elektronických publikací</t>
  </si>
  <si>
    <t>PPK.III.2.7</t>
  </si>
  <si>
    <t>K30207B01</t>
  </si>
  <si>
    <t>Odborné knihy pro oblasti rozšiřujícího učiva včetně elektronických publik. (ŠZ)</t>
  </si>
  <si>
    <t>K30208A01</t>
  </si>
  <si>
    <t>Odborné časopisy (i elektronické verze a včetně ročního předplatného)</t>
  </si>
  <si>
    <t>PPK.III.2.8</t>
  </si>
  <si>
    <t>K30208B01</t>
  </si>
  <si>
    <t>Odborné časopisy (i elektronické verze a včetně ročního předplatného) (ŠZ)</t>
  </si>
  <si>
    <t>K30209A01</t>
  </si>
  <si>
    <t>Pronájem (vybavení) odborného pracoviště včetně odborného personálu</t>
  </si>
  <si>
    <t>PPK.III.2.9</t>
  </si>
  <si>
    <t>K30209B01</t>
  </si>
  <si>
    <t>Pronájem (vybavení) odborného pracoviště včetně odborného personálu (ŠZ)</t>
  </si>
  <si>
    <t>K30301A01</t>
  </si>
  <si>
    <t>PPK.III.3.1</t>
  </si>
  <si>
    <t>K30301B01</t>
  </si>
  <si>
    <t>K30302A01</t>
  </si>
  <si>
    <t>Odborné programy pro podporu sběru, evidence nebo zpracování výzkumných dat</t>
  </si>
  <si>
    <t>PPK.III.3.2</t>
  </si>
  <si>
    <t>K30302B01</t>
  </si>
  <si>
    <t>Odborné programy pro podporu sběru, evidence nebo zpracování výzkumných dat (ŠZ)</t>
  </si>
  <si>
    <t>K30303A01</t>
  </si>
  <si>
    <t>Školní měřicí systémy pro přírodovědné předměty</t>
  </si>
  <si>
    <t>PPK.III.3.3</t>
  </si>
  <si>
    <t>K30303B01</t>
  </si>
  <si>
    <t>Školní měřicí systémy pro přírodovědné předměty (ŠZ)</t>
  </si>
  <si>
    <t>K30401A01</t>
  </si>
  <si>
    <t>Stolní PC</t>
  </si>
  <si>
    <t>PPK.III.4.1</t>
  </si>
  <si>
    <t>K30401B01</t>
  </si>
  <si>
    <t>Stolní PC (ŠZ)</t>
  </si>
  <si>
    <t>K30402A01</t>
  </si>
  <si>
    <t>PPK.III.4.2</t>
  </si>
  <si>
    <t>K30402B01</t>
  </si>
  <si>
    <t>K30403A01</t>
  </si>
  <si>
    <t>Skener</t>
  </si>
  <si>
    <t>PPK.III.4.3</t>
  </si>
  <si>
    <t>K30403B01</t>
  </si>
  <si>
    <t>Skener (ŠZ)</t>
  </si>
  <si>
    <t>K30404A01</t>
  </si>
  <si>
    <t>Videokamera a střihačský program</t>
  </si>
  <si>
    <t>PPK.III.4.4</t>
  </si>
  <si>
    <t>K30404B01</t>
  </si>
  <si>
    <t>Videokamera a střihačský program (ŠZ)</t>
  </si>
  <si>
    <t>K30405A01</t>
  </si>
  <si>
    <t>PPK.III.4.5</t>
  </si>
  <si>
    <t>K30405B01</t>
  </si>
  <si>
    <t>K30406A01</t>
  </si>
  <si>
    <t>Přehrávače a rekordéry pro CD a DVD</t>
  </si>
  <si>
    <t>PPK.III.4.6</t>
  </si>
  <si>
    <t>K30406B01</t>
  </si>
  <si>
    <t>Přehrávače a rekordéry pro CD a DVD (ŠZ)</t>
  </si>
  <si>
    <t>K30407A01</t>
  </si>
  <si>
    <t>PIK.III.4.7</t>
  </si>
  <si>
    <t>K30407B01</t>
  </si>
  <si>
    <t>K40201A01</t>
  </si>
  <si>
    <t>PPK.IV.2.1</t>
  </si>
  <si>
    <t>K40201B01</t>
  </si>
  <si>
    <t>K40202A01</t>
  </si>
  <si>
    <t>PPK.IV.2.2</t>
  </si>
  <si>
    <t>K40202B01</t>
  </si>
  <si>
    <t>K40203A01</t>
  </si>
  <si>
    <t>Odborné knihy a časopisy včetně elektronických pro podporu výzkumné činnosti</t>
  </si>
  <si>
    <t>PPK.IV.2.3</t>
  </si>
  <si>
    <t>K40203B01</t>
  </si>
  <si>
    <t>Odborné knihy a časopisy včetně elektronických pro podporu výzkum. činnosti (ŠZ)</t>
  </si>
  <si>
    <t>K40301A01</t>
  </si>
  <si>
    <t>PPK.IV.3.1</t>
  </si>
  <si>
    <t>K40301B01</t>
  </si>
  <si>
    <t>K40401A01</t>
  </si>
  <si>
    <t>Licence pro online přístup k databázím odborných publikací</t>
  </si>
  <si>
    <t>PPK.IV.4.1</t>
  </si>
  <si>
    <t>K40401B01</t>
  </si>
  <si>
    <t>Licence pro online přístup k databázím odborných publikací (ŠZ)</t>
  </si>
  <si>
    <t>Poznámka: Pokud školní jídelna (zahrnující vývařovnu i výdejnu) jídlo danému strávníkovi pouze vaří, nikoliv vydává, použije se na tohoto strávníka normativ na školní jídelnu – vývařovnu.</t>
  </si>
  <si>
    <t>tanečním</t>
  </si>
  <si>
    <t>výtvarném</t>
  </si>
  <si>
    <t>literárně dramatickém</t>
  </si>
  <si>
    <t>hudebním - individuální výuka</t>
  </si>
  <si>
    <t>hudebním - kolektivní výuka</t>
  </si>
  <si>
    <t>Asistent pedagoga podle § 5 odst. 3 ve škole (úvazek 10 hod.)</t>
  </si>
  <si>
    <t>Asistent pedagoga podle § 5 odst. 3 ve škole (úvazek 15,556 hod.)</t>
  </si>
  <si>
    <t>Asistent pedagoga podle § 5 odst. 3 ve škole (úvazek 20 hod.)</t>
  </si>
  <si>
    <t>Asistent pedagoga podle § 5 odst. 3 ve škole (úvazek 25,556 hod.)</t>
  </si>
  <si>
    <t>Asistent pedagoga podle § 5 odst. 3 ve škole (úvazek 30 hod.)</t>
  </si>
  <si>
    <t>Asistent pedagoga podle § 5 odst. 4 ve škole (úvazek 10 hod.)</t>
  </si>
  <si>
    <t>Asistent pedagoga podle § 5 odst. 4 ve škole (úvazek 15,556 hod.)</t>
  </si>
  <si>
    <t>Asistent pedagoga podle § 5 odst. 4 ve škole (úvazek 20 hod.)</t>
  </si>
  <si>
    <t>Asistent pedagoga podle § 5 odst. 4 ve škole (úvazek 25,556 hod.)</t>
  </si>
  <si>
    <t>Asistent pedagoga podle § 5 odst. 4 ve škole (úvazek 30 hod.)</t>
  </si>
  <si>
    <t>04C504A05</t>
  </si>
  <si>
    <t>04C504A10</t>
  </si>
  <si>
    <t>04C504A15</t>
  </si>
  <si>
    <t>04C504A20</t>
  </si>
  <si>
    <t>04C504A25</t>
  </si>
  <si>
    <t>04C504A30</t>
  </si>
  <si>
    <t>04C504A35</t>
  </si>
  <si>
    <t>04C504A40</t>
  </si>
  <si>
    <t>04C506A40</t>
  </si>
  <si>
    <t>Další pedagogický pracovník (1,0 úvazku)</t>
  </si>
  <si>
    <t>04C53AA05</t>
  </si>
  <si>
    <t>04C53AA10</t>
  </si>
  <si>
    <t>04C53AA15</t>
  </si>
  <si>
    <t>04C53AA20</t>
  </si>
  <si>
    <t>04C53AA25</t>
  </si>
  <si>
    <t>04C53AA30</t>
  </si>
  <si>
    <t>04C53AA35</t>
  </si>
  <si>
    <t>04C53AA40</t>
  </si>
  <si>
    <t>04C53BA05</t>
  </si>
  <si>
    <t>04C53BA10</t>
  </si>
  <si>
    <t>04C53BA15</t>
  </si>
  <si>
    <t>04C53BA20</t>
  </si>
  <si>
    <t>04C53BA25</t>
  </si>
  <si>
    <t>04C53BA30</t>
  </si>
  <si>
    <t>04C53BA35</t>
  </si>
  <si>
    <t>04C53BA40</t>
  </si>
  <si>
    <t>04C55CB05</t>
  </si>
  <si>
    <t>04C55CB10</t>
  </si>
  <si>
    <t>04C55CB15</t>
  </si>
  <si>
    <t>04C55CB20</t>
  </si>
  <si>
    <t>04C55CB25</t>
  </si>
  <si>
    <t>04C55DB05</t>
  </si>
  <si>
    <t>04C55DB10</t>
  </si>
  <si>
    <t>04C55DB15</t>
  </si>
  <si>
    <t>04C55DB20</t>
  </si>
  <si>
    <t>04C55DB25</t>
  </si>
  <si>
    <t>05C504A05</t>
  </si>
  <si>
    <t>05C504A10</t>
  </si>
  <si>
    <t>05C504A15</t>
  </si>
  <si>
    <t>05C504A20</t>
  </si>
  <si>
    <t>05C504A25</t>
  </si>
  <si>
    <t>05C504A30</t>
  </si>
  <si>
    <t>05C504A35</t>
  </si>
  <si>
    <t>05C504A40</t>
  </si>
  <si>
    <t>05C53AA05</t>
  </si>
  <si>
    <t>05C53AA10</t>
  </si>
  <si>
    <t>05C53AA15</t>
  </si>
  <si>
    <t>05C53AA20</t>
  </si>
  <si>
    <t>05C53AA25</t>
  </si>
  <si>
    <t>05C53AA30</t>
  </si>
  <si>
    <t>05C53AA35</t>
  </si>
  <si>
    <t>05C53AA40</t>
  </si>
  <si>
    <t>05C53BA05</t>
  </si>
  <si>
    <t>05C53BA10</t>
  </si>
  <si>
    <t>05C53BA15</t>
  </si>
  <si>
    <t>05C53BA20</t>
  </si>
  <si>
    <t>05C53BA25</t>
  </si>
  <si>
    <t>05C53BA30</t>
  </si>
  <si>
    <t>05C53BA35</t>
  </si>
  <si>
    <t>05C53BA40</t>
  </si>
  <si>
    <t>05C55CB05</t>
  </si>
  <si>
    <t>05C55CB10</t>
  </si>
  <si>
    <t>05C55CB15</t>
  </si>
  <si>
    <t>05C55CB20</t>
  </si>
  <si>
    <t>05C55CB25</t>
  </si>
  <si>
    <t>05C55DB05</t>
  </si>
  <si>
    <t>05C55DB10</t>
  </si>
  <si>
    <t>05C55DB15</t>
  </si>
  <si>
    <t>05C55DB20</t>
  </si>
  <si>
    <t>05C55DB25</t>
  </si>
  <si>
    <t>A2C201A01</t>
  </si>
  <si>
    <t>Logopedické zrcadlo </t>
  </si>
  <si>
    <t>A2C201B01</t>
  </si>
  <si>
    <t>Logopedické zrcadlo (ŠZ)</t>
  </si>
  <si>
    <t>A2C301A01</t>
  </si>
  <si>
    <t>Software na rozvoj komunikačních schopností a smyslového vnímání</t>
  </si>
  <si>
    <t>A2C301B01</t>
  </si>
  <si>
    <t>Software na rozvoj komunikačních schopností a smyslového vnímání (ŠZ)</t>
  </si>
  <si>
    <t>A4C101A01</t>
  </si>
  <si>
    <t>A4C101B01</t>
  </si>
  <si>
    <t>A4C301A01</t>
  </si>
  <si>
    <t>A4C301B01</t>
  </si>
  <si>
    <t>A5C101A01</t>
  </si>
  <si>
    <t>Pomůcky pro alternativní komunikaci</t>
  </si>
  <si>
    <t>A5C101B01</t>
  </si>
  <si>
    <t>Pomůcky pro alternativní komunikaci (ŠZ)</t>
  </si>
  <si>
    <t>B3C208A01</t>
  </si>
  <si>
    <t>B3C208B01</t>
  </si>
  <si>
    <t>B3C210A01</t>
  </si>
  <si>
    <t>Pomůcky pro nácvik sebeobsluhy</t>
  </si>
  <si>
    <t>B3C210B01</t>
  </si>
  <si>
    <t>Pomůcky pro nácvik sebeobsluhy (ŠZ)</t>
  </si>
  <si>
    <t>B3C211A01</t>
  </si>
  <si>
    <t>B3C211B01</t>
  </si>
  <si>
    <t>B3C301A01</t>
  </si>
  <si>
    <t>B3C301B01</t>
  </si>
  <si>
    <t>B3C401A01</t>
  </si>
  <si>
    <t>B3C401B01</t>
  </si>
  <si>
    <t>Pomůcky pro rozvoj augmentativní a alternativní komunikace</t>
  </si>
  <si>
    <t>Pomůcky pro rozvoj augmentativní a alternativní komunikace (ŠZ)</t>
  </si>
  <si>
    <t>B4C201A01</t>
  </si>
  <si>
    <t>B4C201B01</t>
  </si>
  <si>
    <t>B4C206A01</t>
  </si>
  <si>
    <t>Montessori pomůcky (sada)</t>
  </si>
  <si>
    <t>B4C206B01</t>
  </si>
  <si>
    <t>Montessori pomůcky (sada) (ŠZ)</t>
  </si>
  <si>
    <t>B5C301A01</t>
  </si>
  <si>
    <t>B5C301B01</t>
  </si>
  <si>
    <t>C2C301A01</t>
  </si>
  <si>
    <t>Software pro rozvoj sluchového vnímání</t>
  </si>
  <si>
    <t>C2C301B01</t>
  </si>
  <si>
    <t>Software pro rozvoj sluchového vnímání (ŠZ)</t>
  </si>
  <si>
    <t>C3C301A01</t>
  </si>
  <si>
    <t>Elektronická učebnice pro výuku českého znakového jazyka  </t>
  </si>
  <si>
    <t>C3C301B01</t>
  </si>
  <si>
    <t>Elektronická učebnice pro výuku českého znakového jazyka (ŠZ)</t>
  </si>
  <si>
    <t>C4C201A01</t>
  </si>
  <si>
    <t>PPC.IV.2.1</t>
  </si>
  <si>
    <t>C4C201B01</t>
  </si>
  <si>
    <t>D2C102A01</t>
  </si>
  <si>
    <t>D2C102B01</t>
  </si>
  <si>
    <t>D2C103A01</t>
  </si>
  <si>
    <t>Židle s pevnou podnožkou</t>
  </si>
  <si>
    <t>D2C103B01</t>
  </si>
  <si>
    <t>Židle s pevnou podnožkou (ŠZ)</t>
  </si>
  <si>
    <t>D3C102A01</t>
  </si>
  <si>
    <t>Židle uzpůsobená fyziologickým potřebám žáka</t>
  </si>
  <si>
    <t>D3C102B01</t>
  </si>
  <si>
    <t>Židle uzpůsobená fyziologickým potřebám žáka (ŠZ)</t>
  </si>
  <si>
    <t>D3C104A01</t>
  </si>
  <si>
    <t>D3C104B01</t>
  </si>
  <si>
    <t>D3C106A01</t>
  </si>
  <si>
    <t>Pomůcky pro činnost žáka v prostoru</t>
  </si>
  <si>
    <t>PPD.III.1.6</t>
  </si>
  <si>
    <t>D3C106B01</t>
  </si>
  <si>
    <t>Pomůcky pro činnost žáka v prostoru (ŠZ)</t>
  </si>
  <si>
    <t>D3C107A01</t>
  </si>
  <si>
    <t>Pomůcky pro pohyb a polohování v prostoru (např.schůdky, područky, gymbally aj.)</t>
  </si>
  <si>
    <t>PPD.III.1.7</t>
  </si>
  <si>
    <t>D3C107B01</t>
  </si>
  <si>
    <t>Pomůcky pro pohyb a polohov. v prostoru (např.schůdky,područ.,gymbally aj.) (ŠZ)</t>
  </si>
  <si>
    <t>D3C401A01</t>
  </si>
  <si>
    <t>D3C401B01</t>
  </si>
  <si>
    <t>D4C103A01</t>
  </si>
  <si>
    <t>Schodolez nebo jiné obdobné zařízení (investiční náklady)</t>
  </si>
  <si>
    <t>D4C103B01</t>
  </si>
  <si>
    <t>Schodolez nebo jiné obdobné zařízení (investiční náklady) (ŠZ)</t>
  </si>
  <si>
    <t>D4C106A01</t>
  </si>
  <si>
    <t>Speciální komponenty osobního počítače (alternativní myš, klávesnice aj.) </t>
  </si>
  <si>
    <t>D4C106B01</t>
  </si>
  <si>
    <t>Speciální komponenty osobního počítače (alternativní myš, klávesnice aj.) (ŠZ)</t>
  </si>
  <si>
    <t>D4C107A01</t>
  </si>
  <si>
    <t>PPD.IV.1.7</t>
  </si>
  <si>
    <t>D4C107B01</t>
  </si>
  <si>
    <t>D4C108A01</t>
  </si>
  <si>
    <t>PPD.IV.1.8</t>
  </si>
  <si>
    <t>D4C108B01</t>
  </si>
  <si>
    <t>D5C103A01</t>
  </si>
  <si>
    <t>Židle uzpůsobená fyziologickým potřebám žáka (investiční náklady)</t>
  </si>
  <si>
    <t>PID.V.1.3</t>
  </si>
  <si>
    <t>D5C103B01</t>
  </si>
  <si>
    <t>Židle uzpůsobená fyziologickým potřebám žáka (investiční náklady) (ŠZ)</t>
  </si>
  <si>
    <t>D5C401A01</t>
  </si>
  <si>
    <t>Držák na tablet včetně ochranného obalu</t>
  </si>
  <si>
    <t>D5C401B01</t>
  </si>
  <si>
    <t>Držák na tablet včetně ochranného obalu (ŠZ)</t>
  </si>
  <si>
    <t>E3C101A01</t>
  </si>
  <si>
    <t>Nábytek ke strukturalizaci prostoru (policový regál, skříňky apod.)</t>
  </si>
  <si>
    <t>E3C101B01</t>
  </si>
  <si>
    <t>Nábytek ke strukturalizaci prostoru (policový regál, skříňky apod.) (ŠZ)</t>
  </si>
  <si>
    <t>E3C206A01</t>
  </si>
  <si>
    <t>Individualizované pomůcky (symboly, sešity, prac. listy, deníky apod.)</t>
  </si>
  <si>
    <t>PPE.III.2.6</t>
  </si>
  <si>
    <t>E3C206B01</t>
  </si>
  <si>
    <t>Individualizované pomůcky (symboly, sešity, prac. listy, deníky apod.) (ŠZ)</t>
  </si>
  <si>
    <t>E3C402A01</t>
  </si>
  <si>
    <t>E3C402B01</t>
  </si>
  <si>
    <t>E3C403A01</t>
  </si>
  <si>
    <t>PPE.III.4.3</t>
  </si>
  <si>
    <t>E3C403B01</t>
  </si>
  <si>
    <t>E4C103A01</t>
  </si>
  <si>
    <t>E4C103B01</t>
  </si>
  <si>
    <t>F3C101A01</t>
  </si>
  <si>
    <t>Pomůcky pro relaxaci (koberec, overball apod.)</t>
  </si>
  <si>
    <t>F3C101B01</t>
  </si>
  <si>
    <t>Pomůcky pro relaxaci (koberec, overball apod.) (ŠZ)</t>
  </si>
  <si>
    <t>F3C102A01</t>
  </si>
  <si>
    <t>Pomůcky pro organizaci času, prostoru a postupu práce </t>
  </si>
  <si>
    <t>F3C102B01</t>
  </si>
  <si>
    <t>Pomůcky pro organizaci času, prostoru a postupu práce (ŠZ)</t>
  </si>
  <si>
    <t>F3C301A01</t>
  </si>
  <si>
    <t>F3C301B01</t>
  </si>
  <si>
    <t>H2C201A01</t>
  </si>
  <si>
    <t>Pomůcky na výtvarnou/tělesnou výchovu k zapůjčení </t>
  </si>
  <si>
    <t>H2C201B01</t>
  </si>
  <si>
    <t>Pomůcky na výtvarnou/tělesnou výchovu k zapůjčení (ŠZ)</t>
  </si>
  <si>
    <t>H3C204A01</t>
  </si>
  <si>
    <t>H3C204B01</t>
  </si>
  <si>
    <t>Pomůcky pro výuku tělesné výchovy (ozvučené míče apod.)</t>
  </si>
  <si>
    <t>Pomůcky pro výuku tělesné výchovy (ozvučené míče apod.) (ŠZ)</t>
  </si>
  <si>
    <t>I2C104A01</t>
  </si>
  <si>
    <t>I2C104B01</t>
  </si>
  <si>
    <t>I3C204A01</t>
  </si>
  <si>
    <t>Pomůcky k rýsování slabozrakých</t>
  </si>
  <si>
    <t>I3C204B01</t>
  </si>
  <si>
    <t>Pomůcky k rýsování slabozrakých (ŠZ)</t>
  </si>
  <si>
    <t>Zápisník pro nevidomé a slabozraké (investiční náklady)</t>
  </si>
  <si>
    <t>Zápisník pro nevidomé a slabozraké (investiční náklady) (ŠZ)</t>
  </si>
  <si>
    <t>Učebnice v Braill. písmu, alikv. částka na přepis do Braill. pís. (1000s.) (ŠZ)</t>
  </si>
  <si>
    <t>Učebnice v Braill. písmu, alikv. částka na přepis do Braill. pís. (2000s.) (ŠZ)</t>
  </si>
  <si>
    <t>Fuser - příprava názorných edukačních materiálů</t>
  </si>
  <si>
    <t>Fuser - příprava názorných edukačních materiálů (ŠZ)</t>
  </si>
  <si>
    <t>I4C104A01</t>
  </si>
  <si>
    <t>I4C104B01</t>
  </si>
  <si>
    <t>I4C108A01</t>
  </si>
  <si>
    <t>I4C108B01</t>
  </si>
  <si>
    <t>I4C109A01</t>
  </si>
  <si>
    <t>Televizní lupa (investiční náklady)</t>
  </si>
  <si>
    <t>PII.IV.1.9</t>
  </si>
  <si>
    <t>I4C109B01</t>
  </si>
  <si>
    <t>Televizní lupa (investiční náklady) (ŠZ)</t>
  </si>
  <si>
    <t>I4C110A01</t>
  </si>
  <si>
    <t>Zvětšovací/čtecí zařízení pro slabozraké a nevidomé (investiční náklady)</t>
  </si>
  <si>
    <t>PII.IV.1.10</t>
  </si>
  <si>
    <t>I4C110B01</t>
  </si>
  <si>
    <t>Zvětšovací/čtecí zařízení pro slabozraké a nevidomé (investiční náklady) (ŠZ)</t>
  </si>
  <si>
    <t>I4C204A01</t>
  </si>
  <si>
    <t>I4C204B01</t>
  </si>
  <si>
    <t>Kopírovací karta (např. do knihovny)</t>
  </si>
  <si>
    <t>Kopírovací karta (např. do knihovny) (ŠZ)</t>
  </si>
  <si>
    <t>K2C201A01</t>
  </si>
  <si>
    <t>Základní mater. vybav. pro nadaného či mimoř. nad. žáka (vč. spotř. materiálu)</t>
  </si>
  <si>
    <t>K2C201B01</t>
  </si>
  <si>
    <t>Základní mater. vybav. pro nadaného či mimoř. nad. žáka (vč.spotř.mater.) (ŠZ)</t>
  </si>
  <si>
    <t>K2C202A01</t>
  </si>
  <si>
    <t>K2C202B01</t>
  </si>
  <si>
    <t>K2C217A01</t>
  </si>
  <si>
    <t>Soubor pomůcek/publikací pro rozvoj nadání</t>
  </si>
  <si>
    <t>PPK.II.2.17</t>
  </si>
  <si>
    <t>K2C217B01</t>
  </si>
  <si>
    <t>Soubor pomůcek/publikací pro rozvoj nadání (ŠZ)</t>
  </si>
  <si>
    <t>K2C218A01</t>
  </si>
  <si>
    <t>Sada materiálového vybavení pro zpracování (soutěžních) projektů </t>
  </si>
  <si>
    <t>PPK.II.2.18</t>
  </si>
  <si>
    <t>K2C218B01</t>
  </si>
  <si>
    <t>Sada materiálového vybavení pro zpracování (soutěžních) projektů (ŠZ)</t>
  </si>
  <si>
    <t>K2C401A01</t>
  </si>
  <si>
    <t>K2C401B01</t>
  </si>
  <si>
    <t>K3C201A01</t>
  </si>
  <si>
    <t>K3C201B01</t>
  </si>
  <si>
    <t>K3C209A01</t>
  </si>
  <si>
    <t>K3C209B01</t>
  </si>
  <si>
    <t>K3C210A01</t>
  </si>
  <si>
    <t>PPK.III.2.10</t>
  </si>
  <si>
    <t>K3C210B01</t>
  </si>
  <si>
    <t>K3C211A01</t>
  </si>
  <si>
    <t>Sada materiálového vybavení pro zpracování (soutěžních) projektů</t>
  </si>
  <si>
    <t>PPK.III.2.11</t>
  </si>
  <si>
    <t>K3C211B01</t>
  </si>
  <si>
    <t>Sada materiálového vybavení pro zpracování (soutěžních) projektů (ŠZ)</t>
  </si>
  <si>
    <t>K3C301A01</t>
  </si>
  <si>
    <t>K3C301B01</t>
  </si>
  <si>
    <t>K3C401A01</t>
  </si>
  <si>
    <t>Počítač/notebook/tablet (dle potřeby žáka)</t>
  </si>
  <si>
    <t>K3C401B01</t>
  </si>
  <si>
    <t>Počítač/notebook/tablet (dle potřeby žáka) (ŠZ)</t>
  </si>
  <si>
    <t>U2C101A01</t>
  </si>
  <si>
    <t>Úprava a strukturace prostoru (nábytek,podoba prac.místa,osvětl.,odhluč. apod.) </t>
  </si>
  <si>
    <t>PPU.II.1.1</t>
  </si>
  <si>
    <t>U2C101B01</t>
  </si>
  <si>
    <t>Úprava a strukturace prostoru (nábytek,prac.místo,osvětlení,odhluč. apod.) (ŠZ)</t>
  </si>
  <si>
    <t>U2C201A01</t>
  </si>
  <si>
    <t>Základní mater. a didaktické vybavení pro žáka se SVP (vč. spotřeb. materiálu) </t>
  </si>
  <si>
    <t>PPU.II.2.1</t>
  </si>
  <si>
    <t>U2C201B01</t>
  </si>
  <si>
    <t>Základní mater. a didakt. vybavení pro žáka se SVP (vč. spotřeb. materiálu) (ŠZ)</t>
  </si>
  <si>
    <t>U2C202A01</t>
  </si>
  <si>
    <t>Pomůcky pro rozvoj dílčích funkcí</t>
  </si>
  <si>
    <t>PPU.II.2.2</t>
  </si>
  <si>
    <t>U2C202B01</t>
  </si>
  <si>
    <t>Pomůcky pro rozvoj dílčích funkcí (ŠZ)</t>
  </si>
  <si>
    <t>U2C203A01</t>
  </si>
  <si>
    <t>Pomůcky pro rozvoj vybraných smyslových funkcí a vnímání (sluch, zrak, hmat)</t>
  </si>
  <si>
    <t>PPU.II.2.3</t>
  </si>
  <si>
    <t>U2C203B01</t>
  </si>
  <si>
    <t>Pomůcky pro rozvoj vybraných smyslových funkcí a vnímání (sluch,zrak,hmat) (ŠZ)</t>
  </si>
  <si>
    <t>U2C204A01</t>
  </si>
  <si>
    <t>Pomůcky pro rozvoj vybraných kognitivních funkcí (paměť, pozornost, myšlení) </t>
  </si>
  <si>
    <t>PPU.II.2.4</t>
  </si>
  <si>
    <t>U2C204B01</t>
  </si>
  <si>
    <t>Pomůcky pro rozvoj vybraných kognitivních funkcí (paměť,pozornost,myšlení) (ŠZ)</t>
  </si>
  <si>
    <t>U2C205A01</t>
  </si>
  <si>
    <t>Pomůcky pro rozvoj hrubé motoriky vč. pohybu v prostoru </t>
  </si>
  <si>
    <t>PPU.II.2.5</t>
  </si>
  <si>
    <t>U2C205B01</t>
  </si>
  <si>
    <t>Pomůcky pro rozvoj hrubé motoriky vč. pohybu v prostoru (ŠZ)</t>
  </si>
  <si>
    <t>U2C206A01</t>
  </si>
  <si>
    <t>Pomůcky pro rozvoj jemné motoriky či grafomotoriky</t>
  </si>
  <si>
    <t>PPU.II.2.6</t>
  </si>
  <si>
    <t>U2C206B01</t>
  </si>
  <si>
    <t>Pomůcky pro rozvoj jemné motoriky či grafomotoriky (ŠZ)</t>
  </si>
  <si>
    <t>U2C207A01</t>
  </si>
  <si>
    <t>Pomůcky pro rozvoj řeči, komunik. schop. a logoped. podporu (dle potřeby žáka)</t>
  </si>
  <si>
    <t>PPU.II.2.7</t>
  </si>
  <si>
    <t>U2C207B01</t>
  </si>
  <si>
    <t>Pomůcky pro rozvoj řeči, komunik. schop. a logop. podp. (dle potřeby žáka) (ŠZ)</t>
  </si>
  <si>
    <t>U2C208A01</t>
  </si>
  <si>
    <t>Pomůcky pro rozvoj čtení a psaní (v libovolné rovině dle potřeby žáka)</t>
  </si>
  <si>
    <t>PPU.II.2.8</t>
  </si>
  <si>
    <t>U2C208B01</t>
  </si>
  <si>
    <t>Pomůcky pro rozvoj čtení a psaní (v libovolné rovině dle potřeby žáka) (ŠZ)</t>
  </si>
  <si>
    <t>U2C209A01</t>
  </si>
  <si>
    <t>Pomůcky pro učení se českému jazyku nebo do výuky českého jazyka</t>
  </si>
  <si>
    <t>PPU.II.2.9</t>
  </si>
  <si>
    <t>U2C209B01</t>
  </si>
  <si>
    <t>Pomůcky pro učení se českému jazyku nebo do výuky českého jazyka (ŠZ)</t>
  </si>
  <si>
    <t>U2C210A01</t>
  </si>
  <si>
    <t>Pomůcky pro učení se matematice nebo do výuky matematiky</t>
  </si>
  <si>
    <t>PPU.II.2.10</t>
  </si>
  <si>
    <t>U2C210B01</t>
  </si>
  <si>
    <t>Pomůcky pro učení se matematice nebo do výuky matematiky (ŠZ)</t>
  </si>
  <si>
    <t>U2C211A01</t>
  </si>
  <si>
    <t>Sada názorných či manipulačních učebních/didaktických pomůcek</t>
  </si>
  <si>
    <t>PPU.II.2.11</t>
  </si>
  <si>
    <t>U2C211B01</t>
  </si>
  <si>
    <t>Sada názorných či manipulačních učebních/didaktických pomůcek (ŠZ)</t>
  </si>
  <si>
    <t>U2C212A01</t>
  </si>
  <si>
    <t>Pomůcky pro učení se nebo do výuky ostatních nauk. předmětů dle povahy SVP žáka</t>
  </si>
  <si>
    <t>PPU.II.2.12</t>
  </si>
  <si>
    <t>U2C212B01</t>
  </si>
  <si>
    <t>Pomůcky pro učení se nebo do výuky ostatních nauk. předmětů dle SVP žáka (ŠZ)</t>
  </si>
  <si>
    <t>U2C213A01</t>
  </si>
  <si>
    <t>Pomůcky pro učení se cizímu jazyku nebo do výuky cizího jazyka </t>
  </si>
  <si>
    <t>PPU.II.2.13</t>
  </si>
  <si>
    <t>U2C213B01</t>
  </si>
  <si>
    <t>Pomůcky pro učení se cizímu jazyku nebo do výuky cizího jazyka (ŠZ)</t>
  </si>
  <si>
    <t>U2C214A01</t>
  </si>
  <si>
    <t>Pomůcky pro rozvoj orientace v čase</t>
  </si>
  <si>
    <t>PPU.II.2.14</t>
  </si>
  <si>
    <t>U2C214B01</t>
  </si>
  <si>
    <t>Pomůcky pro rozvoj orientace v čase (ŠZ)</t>
  </si>
  <si>
    <t>U2C215A01</t>
  </si>
  <si>
    <t>Pomůcky pro rozvoj prostorové a pravolevé orientace </t>
  </si>
  <si>
    <t>PPU.II.2.15</t>
  </si>
  <si>
    <t>U2C215B01</t>
  </si>
  <si>
    <t>Pomůcky pro rozvoj prostorové a pravolevé orientace (ŠZ)</t>
  </si>
  <si>
    <t>U2C216A01</t>
  </si>
  <si>
    <t>Pomůcky pro rozvoj sociálních dovedností a seberegulace</t>
  </si>
  <si>
    <t>PPU.II.2.16</t>
  </si>
  <si>
    <t>U2C216B01</t>
  </si>
  <si>
    <t>Pomůcky pro rozvoj sociálních dovedností a seberegulace (ŠZ)</t>
  </si>
  <si>
    <t>U2C217A01</t>
  </si>
  <si>
    <t>Pomůcky pro podporu dovednosti učení se a využití různých učebních stylů</t>
  </si>
  <si>
    <t>PPU.II.2.17</t>
  </si>
  <si>
    <t>U2C217B01</t>
  </si>
  <si>
    <t>Pomůcky pro podporu dovednosti učení se a využití různých učebních stylů (ŠZ)</t>
  </si>
  <si>
    <t>U2C301A01</t>
  </si>
  <si>
    <t>Výukový, kompenzační či na rozvoj funkce zaměřený software</t>
  </si>
  <si>
    <t>PPU.II.3.1</t>
  </si>
  <si>
    <t>U2C301B01</t>
  </si>
  <si>
    <t>Výukový, kompenzační či na rozvoj funkce zaměřený software (ŠZ)</t>
  </si>
  <si>
    <t>U2C401A01</t>
  </si>
  <si>
    <t>Počítač/notebook/tablet (podle potřeb žáka)</t>
  </si>
  <si>
    <t>PPU.II.4.1</t>
  </si>
  <si>
    <t>U2C401B01</t>
  </si>
  <si>
    <t>Počítač/notebook/tablet (podle potřeb žáka) (ŠZ)</t>
  </si>
  <si>
    <t>U3C101A01</t>
  </si>
  <si>
    <t>Úprava a strukturace prostoru (nábytek,podoba prac.místa,osvětl.,odhluč. apod.)</t>
  </si>
  <si>
    <t>PPU.III.1.1</t>
  </si>
  <si>
    <t>U3C101B01</t>
  </si>
  <si>
    <t>U3C201A01</t>
  </si>
  <si>
    <t>PPU.III.2.1</t>
  </si>
  <si>
    <t>U3C201B01</t>
  </si>
  <si>
    <t>U3C202A01</t>
  </si>
  <si>
    <t>PPU.III.2.2</t>
  </si>
  <si>
    <t>U3C202B01</t>
  </si>
  <si>
    <t>U3C203A01</t>
  </si>
  <si>
    <t>PPU.III.2.3</t>
  </si>
  <si>
    <t>U3C203B01</t>
  </si>
  <si>
    <t>U3C204A01</t>
  </si>
  <si>
    <t>Pomůcky pro rozvoj vybraných kognitivních funkcí (paměť, pozornost, myšlení)</t>
  </si>
  <si>
    <t>PPU.III.2.4</t>
  </si>
  <si>
    <t>U3C204B01</t>
  </si>
  <si>
    <t>Pomůcky pro rozvoj vybraných kognitivních funkcí (paměť,pozornost,myšlení) (ŠZ)</t>
  </si>
  <si>
    <t>U3C205A01</t>
  </si>
  <si>
    <t>Pomůcky pro rozvoj hrubé motoriky vč. pohybu v prostoru</t>
  </si>
  <si>
    <t>PPU.III.2.5</t>
  </si>
  <si>
    <t>U3C205B01</t>
  </si>
  <si>
    <t>Pomůcky pro rozvoj hrubé motoriky vč. pohybu v prostoru (ŠZ)</t>
  </si>
  <si>
    <t>U3C206A01</t>
  </si>
  <si>
    <t>PPU.III.2.6</t>
  </si>
  <si>
    <t>U3C206B01</t>
  </si>
  <si>
    <t>U3C207A01</t>
  </si>
  <si>
    <t>PPU.III.2.7</t>
  </si>
  <si>
    <t>U3C207B01</t>
  </si>
  <si>
    <t>U3C208A01</t>
  </si>
  <si>
    <t>PPU.III.2.8</t>
  </si>
  <si>
    <t>U3C208B01</t>
  </si>
  <si>
    <t>U3C209A01</t>
  </si>
  <si>
    <t>PPU.III.2.9</t>
  </si>
  <si>
    <t>U3C209B01</t>
  </si>
  <si>
    <t>U3C210A01</t>
  </si>
  <si>
    <t>PPU.III.2.10</t>
  </si>
  <si>
    <t>U3C210B01</t>
  </si>
  <si>
    <t>U3C211A01</t>
  </si>
  <si>
    <t>PPU.III.2.11</t>
  </si>
  <si>
    <t>U3C211B01</t>
  </si>
  <si>
    <t>U3C212A01</t>
  </si>
  <si>
    <t>PPU.III.2.12</t>
  </si>
  <si>
    <t>U3C212B01</t>
  </si>
  <si>
    <t>U3C213A01</t>
  </si>
  <si>
    <t>PPU.III.2.13</t>
  </si>
  <si>
    <t>U3C213B01</t>
  </si>
  <si>
    <t>U3C214A01</t>
  </si>
  <si>
    <t>PPU.III.2.14</t>
  </si>
  <si>
    <t>U3C214B02</t>
  </si>
  <si>
    <t>U3C215A01</t>
  </si>
  <si>
    <t>PPU.III.2.15</t>
  </si>
  <si>
    <t>U3C215B01</t>
  </si>
  <si>
    <t>U3C301A01</t>
  </si>
  <si>
    <t>Výukový, kompenzační či na rozvoj funkcí zaměřený software</t>
  </si>
  <si>
    <t>PPU.III.3.1</t>
  </si>
  <si>
    <t>U3C301B01</t>
  </si>
  <si>
    <t>Výukový, kompenzační či na rozvoj funkcí zaměřený software (ŠZ)</t>
  </si>
  <si>
    <t>U3C302A01</t>
  </si>
  <si>
    <t>Komunikační programy pro alternativní a augmentativní komunikaci</t>
  </si>
  <si>
    <t>PPU.III.3.2</t>
  </si>
  <si>
    <t>U3C302B01</t>
  </si>
  <si>
    <t>Komunikační programy pro alternativní a augmentativní komunikaci (ŠZ)</t>
  </si>
  <si>
    <t>U3C401A01</t>
  </si>
  <si>
    <t>Počítač /notebook/tablet (podle potřeb žáka)</t>
  </si>
  <si>
    <t>PPU.III.4.1</t>
  </si>
  <si>
    <t>U3C401B01</t>
  </si>
  <si>
    <t>Počítač /notebook/tablet (podle potřeb žáka) (ŠZ)</t>
  </si>
  <si>
    <t>U3C402A01</t>
  </si>
  <si>
    <t>PPU.III.4.2</t>
  </si>
  <si>
    <t>U3C402B01</t>
  </si>
  <si>
    <t>U4C101A01</t>
  </si>
  <si>
    <t>PPU.IV.1.1</t>
  </si>
  <si>
    <t>U4C101B01</t>
  </si>
  <si>
    <t>U4C201A01</t>
  </si>
  <si>
    <t>PPU.IV.2.1</t>
  </si>
  <si>
    <t>U4C201B01</t>
  </si>
  <si>
    <t>U4C202A01</t>
  </si>
  <si>
    <t>PPU.IV.2.2</t>
  </si>
  <si>
    <t>U4C202B01</t>
  </si>
  <si>
    <t>U4C203A01</t>
  </si>
  <si>
    <t>PPU.IV.2.3</t>
  </si>
  <si>
    <t>U4C203B01</t>
  </si>
  <si>
    <t>U4C204A01</t>
  </si>
  <si>
    <t>PPU.IV.2.4</t>
  </si>
  <si>
    <t>U4C204B01</t>
  </si>
  <si>
    <t>U4C205A01</t>
  </si>
  <si>
    <t>PPU.IV.2.5</t>
  </si>
  <si>
    <t>U4C205B01</t>
  </si>
  <si>
    <t>U4C206A01</t>
  </si>
  <si>
    <t>PPU.IV.2.6</t>
  </si>
  <si>
    <t>U4C206B01</t>
  </si>
  <si>
    <t>U4C207A01</t>
  </si>
  <si>
    <t>PPU.IV.2.7</t>
  </si>
  <si>
    <t>U4C207B01</t>
  </si>
  <si>
    <t>U4C208A01</t>
  </si>
  <si>
    <t>PPU.IV.2.8</t>
  </si>
  <si>
    <t>U4C208B01</t>
  </si>
  <si>
    <t>U4C209A01</t>
  </si>
  <si>
    <t>PPU.IV.2.9</t>
  </si>
  <si>
    <t>U4C209B01</t>
  </si>
  <si>
    <t>U4C210A01</t>
  </si>
  <si>
    <t>Alternativní podoba výukových materiálů nebo převod učebnic (např. audiopodoba) </t>
  </si>
  <si>
    <t>PPU.IV.2.10</t>
  </si>
  <si>
    <t>U4C210B01</t>
  </si>
  <si>
    <t>Alternativní podoba výuk. materiálů nebo převod učebnic (např. audiopodoba) (ŠZ)</t>
  </si>
  <si>
    <t>U4C211A01</t>
  </si>
  <si>
    <t>PPU.IV.2.11</t>
  </si>
  <si>
    <t>U4C211B01</t>
  </si>
  <si>
    <t>U4C301A01</t>
  </si>
  <si>
    <t>PPU.IV.3.1</t>
  </si>
  <si>
    <t>U4C301B01</t>
  </si>
  <si>
    <t>U4C302A01</t>
  </si>
  <si>
    <t>PPU.IV.3.2</t>
  </si>
  <si>
    <t>U4C302B01</t>
  </si>
  <si>
    <t>U5C101A01</t>
  </si>
  <si>
    <t>PPU.V.1.1</t>
  </si>
  <si>
    <t>U5C101B01</t>
  </si>
  <si>
    <t>U5C201A01</t>
  </si>
  <si>
    <t>Alternativní podoba výukových materiálů nebo převod učebnic (např. audiopodoba)</t>
  </si>
  <si>
    <t>PPU.V.2.1</t>
  </si>
  <si>
    <t>U5C201B01</t>
  </si>
  <si>
    <t>Alternativní podoba výuk. materiálů nebo převod učebnic (např. audiopodoba) (ŠZ)</t>
  </si>
  <si>
    <t>U5C202A01</t>
  </si>
  <si>
    <t>PPU.V.2.2</t>
  </si>
  <si>
    <t>U5C202B01</t>
  </si>
  <si>
    <t>U5C301A01</t>
  </si>
  <si>
    <t>PPU.V.3.1</t>
  </si>
  <si>
    <t>U5C301B01</t>
  </si>
  <si>
    <t>U5C401A01</t>
  </si>
  <si>
    <t>PPU.V.4.1</t>
  </si>
  <si>
    <t>U5C401B01</t>
  </si>
  <si>
    <t>K normativu pro výuku v mateřské a základní škole při zdravotnickém zařízení uvedenému v části I. se na jedno dítě nebo žáka poskytne příplatek:</t>
  </si>
  <si>
    <t>16-01-N/..</t>
  </si>
  <si>
    <t xml:space="preserve"> Ekologie a životní prostředí</t>
  </si>
  <si>
    <t>23-41-N/..</t>
  </si>
  <si>
    <t xml:space="preserve"> Strojírenství</t>
  </si>
  <si>
    <t>23-45-N/..</t>
  </si>
  <si>
    <t xml:space="preserve"> Diagnostika, servis a opravy strojů a zařízení</t>
  </si>
  <si>
    <t>26-41-N/..</t>
  </si>
  <si>
    <t xml:space="preserve"> Elektrotechnika</t>
  </si>
  <si>
    <t>26-47-N/..</t>
  </si>
  <si>
    <t xml:space="preserve"> Informační technologie</t>
  </si>
  <si>
    <t>28-32-N/..</t>
  </si>
  <si>
    <t xml:space="preserve"> Chemie silikátů</t>
  </si>
  <si>
    <t>29-41-N/..</t>
  </si>
  <si>
    <t xml:space="preserve"> Potravinářství</t>
  </si>
  <si>
    <t>31-41-N/..</t>
  </si>
  <si>
    <t xml:space="preserve"> Textilnictví</t>
  </si>
  <si>
    <t>33-31-N/..</t>
  </si>
  <si>
    <t xml:space="preserve"> Zpracování dřeva</t>
  </si>
  <si>
    <t>36-41-N/..</t>
  </si>
  <si>
    <t xml:space="preserve"> Stavebnictví</t>
  </si>
  <si>
    <t>37-41-N/..</t>
  </si>
  <si>
    <t xml:space="preserve"> Doprava</t>
  </si>
  <si>
    <t>39-08-N/..</t>
  </si>
  <si>
    <t xml:space="preserve"> Požární ochrana a bezpečnost práce</t>
  </si>
  <si>
    <t>39-41-N/..</t>
  </si>
  <si>
    <t xml:space="preserve"> Technický interdisciplinární</t>
  </si>
  <si>
    <t>39-43-N/..</t>
  </si>
  <si>
    <t xml:space="preserve"> Diplomovaný oční optik</t>
  </si>
  <si>
    <t>41-31-N/..</t>
  </si>
  <si>
    <t xml:space="preserve"> Zemědělství</t>
  </si>
  <si>
    <t>41-32-N/..</t>
  </si>
  <si>
    <t xml:space="preserve"> Lesnictví</t>
  </si>
  <si>
    <t>41-44-N/..</t>
  </si>
  <si>
    <t xml:space="preserve"> Zahradnictví</t>
  </si>
  <si>
    <t>43-31-N/..</t>
  </si>
  <si>
    <t xml:space="preserve"> Veterinářství</t>
  </si>
  <si>
    <t>53-41-N/1.</t>
  </si>
  <si>
    <t>53-41-N/2.</t>
  </si>
  <si>
    <t>53-41-N/3.</t>
  </si>
  <si>
    <t>53-41-N/4.</t>
  </si>
  <si>
    <t>53-43-N/1.</t>
  </si>
  <si>
    <t>53-43-N/2.</t>
  </si>
  <si>
    <t>53-44-N/1.</t>
  </si>
  <si>
    <t>61-41-N/..</t>
  </si>
  <si>
    <t xml:space="preserve"> Teologická a pastorační činnost</t>
  </si>
  <si>
    <t>63-41-N/..</t>
  </si>
  <si>
    <t xml:space="preserve"> Ekonomika a podnikání</t>
  </si>
  <si>
    <t>63-42-N/..</t>
  </si>
  <si>
    <t xml:space="preserve"> Personální řízení</t>
  </si>
  <si>
    <t>63-43-N/..</t>
  </si>
  <si>
    <t xml:space="preserve"> Finančnictví a bankovnictví</t>
  </si>
  <si>
    <t>64-31-N/..</t>
  </si>
  <si>
    <t xml:space="preserve"> Management</t>
  </si>
  <si>
    <t>65-42-N/..</t>
  </si>
  <si>
    <t xml:space="preserve"> Hotelnictví</t>
  </si>
  <si>
    <t>65-43-N/..</t>
  </si>
  <si>
    <t xml:space="preserve"> Cestovní ruch</t>
  </si>
  <si>
    <t>66-41-N/..</t>
  </si>
  <si>
    <t xml:space="preserve"> Obchod</t>
  </si>
  <si>
    <t>68-41-N/..</t>
  </si>
  <si>
    <t xml:space="preserve"> Obecně právní činnost</t>
  </si>
  <si>
    <t>68-42-N/..</t>
  </si>
  <si>
    <t xml:space="preserve"> Bezpečnostně právní činnost</t>
  </si>
  <si>
    <t>68-43-N/..</t>
  </si>
  <si>
    <t xml:space="preserve"> Veřejnosprávní činnost</t>
  </si>
  <si>
    <t>72-41-N/..</t>
  </si>
  <si>
    <t xml:space="preserve"> Informační služby a knihovnictví</t>
  </si>
  <si>
    <t>72-42-N/..</t>
  </si>
  <si>
    <t xml:space="preserve"> Publicistika</t>
  </si>
  <si>
    <t>74-41-N/..</t>
  </si>
  <si>
    <t xml:space="preserve"> Tělovýchovné, sportovní a pohybové činnosti</t>
  </si>
  <si>
    <t>75-31-N/..</t>
  </si>
  <si>
    <t xml:space="preserve"> Předškolní a mimoškolní pedagogika</t>
  </si>
  <si>
    <t>75-32-N/..</t>
  </si>
  <si>
    <t xml:space="preserve"> Sociální práce a sociální pedagogika</t>
  </si>
  <si>
    <t>75-33-N/..</t>
  </si>
  <si>
    <t xml:space="preserve"> Pedagogické asistentství</t>
  </si>
  <si>
    <t>82-41-N/..</t>
  </si>
  <si>
    <t xml:space="preserve"> Výtvarná a uměleckořemeslná tvorba</t>
  </si>
  <si>
    <t>82-42-N/..</t>
  </si>
  <si>
    <t xml:space="preserve"> Konzervátorství a restaurátorství</t>
  </si>
  <si>
    <t>82-43-N/..</t>
  </si>
  <si>
    <t xml:space="preserve"> Multimediální tvorba</t>
  </si>
  <si>
    <t>82-44-N/..</t>
  </si>
  <si>
    <t xml:space="preserve"> Hudba</t>
  </si>
  <si>
    <t>82-47-N/..</t>
  </si>
  <si>
    <t xml:space="preserve"> Dramatické umění</t>
  </si>
  <si>
    <t>91-11-N/..</t>
  </si>
  <si>
    <t xml:space="preserve"> Ochrana vojsk a obyvatelstva</t>
  </si>
  <si>
    <t xml:space="preserve"> Diplomovaná všeobecná sestra</t>
  </si>
  <si>
    <t xml:space="preserve"> Diplomovaný zdravotnický záchranář</t>
  </si>
  <si>
    <t xml:space="preserve"> Diplomovaná dentální hygienistka</t>
  </si>
  <si>
    <t xml:space="preserve"> Diplomovaný nutriční terapeut</t>
  </si>
  <si>
    <t xml:space="preserve"> Diplomovaný farmaceutický asistent</t>
  </si>
  <si>
    <t xml:space="preserve"> Diplomovaný zdravotní laborant</t>
  </si>
  <si>
    <t xml:space="preserve"> Diplomovaný zubní technik</t>
  </si>
  <si>
    <t>Středisku výchovné péče poskytujícím internátní služby (SVP)</t>
  </si>
  <si>
    <t>Mateřské škole nebo třídě s celodenním provozem</t>
  </si>
  <si>
    <t>Mateřské škole nebo třídě s polodenním provozem</t>
  </si>
  <si>
    <t>Školní družině</t>
  </si>
  <si>
    <t>Školní družině - v oddělení pro žáky uvedené v § 16 odst. 9 školského zákona</t>
  </si>
  <si>
    <t>Přípravné třídě základní školy</t>
  </si>
  <si>
    <t>distanční formě vzdělávání jako 0,05 násobek normativu neinvestičních výdajů pro denní formu vzdělávání v příslušném oboru vzdělání uvedeném v části I. a II.</t>
  </si>
  <si>
    <t>Na žáka základní školy, jde-li o žáka individuálně vzdělávaného podle § 41 školského zákona, jsou normativy stanoveny ve výši:</t>
  </si>
  <si>
    <t>Mateřské škole nebo třídě zřízené podle § 16 odst. 9 školského zákona s celodenním provozem</t>
  </si>
  <si>
    <t>Mateřské škole nebo třídě zřízené podle § 16 odst. 9 školského zákona s polodenním provozem</t>
  </si>
  <si>
    <t>Základní škole plně organizované - škole nebo třídě zřízené podle § 16 odst. 9 školského zákona (obor vzdělání 79-01-C/01 Základní škola):</t>
  </si>
  <si>
    <t>Základní škole plně organizované - škole nebo třídě zřízené podle § 16 odst. 9 školského zákona (obor vzdělání 79-01-B/01 Základní škola speciální):</t>
  </si>
  <si>
    <t>kombinované formě vzdělávání jako 0,4 násobek normativu neinvestičních výdajů pro denní formu vzdělávání v příslušném oboru vzdělání uvedeném v části I. a II.</t>
  </si>
  <si>
    <t>dálkové formě vzdělávání jako 0,2 násobek normativu neinvestičních výdajů pro denní formu vzdělávání v příslušném oboru vzdělání uvedeném v části I. a II.</t>
  </si>
  <si>
    <t>Na dítě mateřské školy, jde-li o dítě individuálně vzdělávané podle § 34b školského zákona, jsou normativy stanoveny ve výši 5 % 
ze srovnatelných normativů uvedených v části I.</t>
  </si>
  <si>
    <t>Na žáka základní školy, jde-li o žáka plnícího povinnou školní docházku podle § 38 školského zákona, jsou normativy stanoveny ve výši:</t>
  </si>
  <si>
    <t>53-41-N/5.</t>
  </si>
  <si>
    <t xml:space="preserve"> Diplomovaná dětská sestra</t>
  </si>
  <si>
    <t>Normativy neinvestičních výdajů pro rok 2021 v Kč</t>
  </si>
  <si>
    <t>Normativ neinvestičních výdajů ze státního rozpočtu v roce 2021 jako roční objem neinvestičních výdajů na jednotku výkonu, tj. dítě, žáka, studenta apod. v (ve):</t>
  </si>
  <si>
    <t>v Kč</t>
  </si>
  <si>
    <t>Výdejně lesní mateřské školy</t>
  </si>
  <si>
    <t>Oboru uměleckého vzdělání v základní umělecké škole:</t>
  </si>
  <si>
    <t xml:space="preserve">                         tanečním</t>
  </si>
  <si>
    <t xml:space="preserve">                         výtvarném</t>
  </si>
  <si>
    <t xml:space="preserve">                         literárně dramatickém</t>
  </si>
  <si>
    <t xml:space="preserve">                         hudebním - individuální výuka</t>
  </si>
  <si>
    <t xml:space="preserve">                         hudebním - kolektivní výuka</t>
  </si>
  <si>
    <t xml:space="preserve">          - třída zřízená pro druh zdrav. post. 1</t>
  </si>
  <si>
    <t xml:space="preserve">          - třída zřízená pro druh zdrav. post. 2</t>
  </si>
  <si>
    <t xml:space="preserve">          - třída zřízená pro druh zdrav. post. 0</t>
  </si>
  <si>
    <t xml:space="preserve">          - v 1. stupni přípravného studia v oboru:</t>
  </si>
  <si>
    <t xml:space="preserve">          - v 1. stupni základního studia v oboru:</t>
  </si>
  <si>
    <t xml:space="preserve">          - v 1. stupni rozšířeného studia v oboru:</t>
  </si>
  <si>
    <t xml:space="preserve">          - v 2. stupni přípravného studia v oboru:</t>
  </si>
  <si>
    <t xml:space="preserve">          - v 2. stupni základního studia v oboru:</t>
  </si>
  <si>
    <t xml:space="preserve">          - v 2. stupni rozšířeného studia v oboru:</t>
  </si>
  <si>
    <t>Normativ neinvestičních výdajů ze státního rozpočtu v roce 2021 jako roční objem neinvestičních výdajů z rozpočtu MŠMT 
na jednotku výkonu, tj. žáka střední školy nebo konzervatoře v (ve):</t>
  </si>
  <si>
    <t>Normativ neinvestičních výdajů ze státního rozpočtu v roce 2021 jako roční objem neinvestičních výdajů z rozpočtu MŠMT 
na jednotku výkonu, tj. studenta vyšší odborné školy v (ve):</t>
  </si>
  <si>
    <t>Oboru vzdělání střední školy (v denní formě vzdělávání):</t>
  </si>
  <si>
    <t>Oboru vzdělání konzervatoře (v denní formě vzdělávání):</t>
  </si>
  <si>
    <t>Oboru vzdělání vyšší odborné školy (v denní formě vzdělávání):</t>
  </si>
  <si>
    <t>Základní škole plně organizované - běžné třídě
(obor vzdělání 79-01-C/01 Základní škola, 79-01-B/01 Základní škola speciální)</t>
  </si>
  <si>
    <t>Základní škole tvořené pouze třídami prvního stupně - škole nebo třídě zřízené podle § 16 odst. 9 školského zákona 
(obor vzdělání 79-01-C/01 Základní škola):</t>
  </si>
  <si>
    <t>Základní škole tvořené pouze třídami prvního stupně - škole nebo třídě zřízené podle § 16 odst. 9 školského zákona 
(obor vzdělání 79-01-B/01 Základní škola speciální):</t>
  </si>
  <si>
    <t>Základní škole tvořené pouze třídami prvního stupně - běžné třídě 
(obor vzdělání 79-01-C/01 Základní škola, 79-01-B/01 Základní škola speciální)</t>
  </si>
  <si>
    <t>Školní jídelně, jde-li o žáka základní školy</t>
  </si>
  <si>
    <t>Školní jídelně - vývařovně, jde-li o žáka základní školy</t>
  </si>
  <si>
    <t>Školní jídelně - výdejně, jde-li o žáka základní školy</t>
  </si>
  <si>
    <t>Příloha k č.j. MSMT-64/2021</t>
  </si>
  <si>
    <t>11L</t>
  </si>
  <si>
    <t>11S</t>
  </si>
  <si>
    <t>12S</t>
  </si>
  <si>
    <t>17A</t>
  </si>
  <si>
    <t>DIGI ZŠ</t>
  </si>
  <si>
    <t>DIGI nižší Gymnázia</t>
  </si>
  <si>
    <t>Podpora výuky plavání v základních školách - kraje + církev</t>
  </si>
  <si>
    <t>x</t>
  </si>
  <si>
    <t>K normativu pro výuku ve střední škole nebo konzervatoři v denní formě vzdělávání uvedenému v části I. se na jednoho žáka ve škole/třídě zřízené podle § 16 odst. 9 školského zákona, je-li vzděláván ve třídě zřízené pro žáky s příslušnou speciální vzdělávací potřebou, poskytne příplatek:</t>
  </si>
  <si>
    <t>Ve třídě pro lehce mentálně postižené (11L)</t>
  </si>
  <si>
    <t>Ve třídě pro středně mentálně postižené (11S)</t>
  </si>
  <si>
    <t>Ve třídě pro těžce mentálně postižené (11T)</t>
  </si>
  <si>
    <t>Ve třídě pro středně těžce sluchově postižené (12S)</t>
  </si>
  <si>
    <t>Ve třídě pro těžce sluchově postižené (12T)</t>
  </si>
  <si>
    <t>Ve třídě pro středně těžce zrakově postižené (13S)</t>
  </si>
  <si>
    <t>Ve třídě pro těžce zrakově postižené (13T)</t>
  </si>
  <si>
    <t>Ve třídě pro žáky s vadami řeči (14S)</t>
  </si>
  <si>
    <t>Ve třídě pro žáky s těžkou vadou řeči (14T)</t>
  </si>
  <si>
    <t>Ve třídě pro tělesně postižené (15S)</t>
  </si>
  <si>
    <t>Ve třídě pro žáky s těžkým tělesným postižením (15T)</t>
  </si>
  <si>
    <t>Ve třídě pro žáky s vývojovými poruchami chování (16S)</t>
  </si>
  <si>
    <t>Ve třídě pro žáky s těžkými poruchami chování (16T)</t>
  </si>
  <si>
    <t>Ve třídě pro žáky s vývojovými poruchami učení (16U)</t>
  </si>
  <si>
    <t>Ve třídě pro žáky se souběžným postižením více vadami (17A)</t>
  </si>
  <si>
    <t>Ve třídě pro hluchoslepé (17B)</t>
  </si>
  <si>
    <t>Ve třídě pro autistické žáky (18A)</t>
  </si>
  <si>
    <t>Obor</t>
  </si>
  <si>
    <t>Název oboru</t>
  </si>
  <si>
    <t>MP základ</t>
  </si>
  <si>
    <t>odvody základ</t>
  </si>
  <si>
    <t>ONIV základ</t>
  </si>
  <si>
    <t>NIV základ</t>
  </si>
  <si>
    <t>1601M01</t>
  </si>
  <si>
    <t>Ekologie a životní prost.</t>
  </si>
  <si>
    <t>1820M01</t>
  </si>
  <si>
    <t>2143L01</t>
  </si>
  <si>
    <t>2152H01</t>
  </si>
  <si>
    <t>2341M01</t>
  </si>
  <si>
    <t>2343L51</t>
  </si>
  <si>
    <t>Provozní technika</t>
  </si>
  <si>
    <t>2344L01</t>
  </si>
  <si>
    <t>Mechanik strojů</t>
  </si>
  <si>
    <t>2345L01</t>
  </si>
  <si>
    <t>2345L02</t>
  </si>
  <si>
    <t>2351E01</t>
  </si>
  <si>
    <t>2351H01</t>
  </si>
  <si>
    <t>2352H01</t>
  </si>
  <si>
    <t>2355H01</t>
  </si>
  <si>
    <t>2355H02</t>
  </si>
  <si>
    <t>2356H01</t>
  </si>
  <si>
    <t>2361H01</t>
  </si>
  <si>
    <t>2368H01</t>
  </si>
  <si>
    <t>Mechanik opravář.mot.voz.</t>
  </si>
  <si>
    <t>2641L01</t>
  </si>
  <si>
    <t>2641L51</t>
  </si>
  <si>
    <t>2641L52</t>
  </si>
  <si>
    <t>2641M01</t>
  </si>
  <si>
    <t>2651H01</t>
  </si>
  <si>
    <t>2651H02</t>
  </si>
  <si>
    <t>Elektrikář-silnoproud</t>
  </si>
  <si>
    <t>2652H01</t>
  </si>
  <si>
    <t>Elektromechanik</t>
  </si>
  <si>
    <t>2657H01</t>
  </si>
  <si>
    <t>2844M01</t>
  </si>
  <si>
    <t>2857E01</t>
  </si>
  <si>
    <t>2942M01</t>
  </si>
  <si>
    <t>2951E01</t>
  </si>
  <si>
    <t>2951H01</t>
  </si>
  <si>
    <t>2953H01</t>
  </si>
  <si>
    <t>2954H01</t>
  </si>
  <si>
    <t>2956H01</t>
  </si>
  <si>
    <t>Řezník-uzenář</t>
  </si>
  <si>
    <t>3157E01</t>
  </si>
  <si>
    <t>3158H01</t>
  </si>
  <si>
    <t>3159E01</t>
  </si>
  <si>
    <t>3252H01</t>
  </si>
  <si>
    <t>3254H01</t>
  </si>
  <si>
    <t>3342L51</t>
  </si>
  <si>
    <t>Nábytkář.,dřev.výroba</t>
  </si>
  <si>
    <t>3356E01</t>
  </si>
  <si>
    <t>Truh.,čalounická výroba</t>
  </si>
  <si>
    <t>3356H01</t>
  </si>
  <si>
    <t>3358E01</t>
  </si>
  <si>
    <t>Zprac.přírodních pletiv</t>
  </si>
  <si>
    <t>3359H01</t>
  </si>
  <si>
    <t>3441L51</t>
  </si>
  <si>
    <t>3442M01</t>
  </si>
  <si>
    <t>3452H01</t>
  </si>
  <si>
    <t>Tiskář,polygr.stroje</t>
  </si>
  <si>
    <t>3452L01</t>
  </si>
  <si>
    <t>Tiskař na polygr.strojích</t>
  </si>
  <si>
    <t>3453H01</t>
  </si>
  <si>
    <t>3453L01</t>
  </si>
  <si>
    <t>Reprod.grafik pro média</t>
  </si>
  <si>
    <t>3457H01</t>
  </si>
  <si>
    <t>3647M01</t>
  </si>
  <si>
    <t>3652H01</t>
  </si>
  <si>
    <t>3656H01</t>
  </si>
  <si>
    <t>3657E01</t>
  </si>
  <si>
    <t>Malířské a natěr.práce</t>
  </si>
  <si>
    <t>3664H01</t>
  </si>
  <si>
    <t>3666H01</t>
  </si>
  <si>
    <t>3667E01</t>
  </si>
  <si>
    <t>3667E02</t>
  </si>
  <si>
    <t>3667H01</t>
  </si>
  <si>
    <t>3669H01</t>
  </si>
  <si>
    <t>3741M01</t>
  </si>
  <si>
    <t>Provoz,ekonomika dopravy</t>
  </si>
  <si>
    <t>3742M01</t>
  </si>
  <si>
    <t>Logistické a fin.služby</t>
  </si>
  <si>
    <t>3751H01</t>
  </si>
  <si>
    <t>Manipulant pošt.provozu</t>
  </si>
  <si>
    <t>3908M01</t>
  </si>
  <si>
    <t>3941H01</t>
  </si>
  <si>
    <t>3941L01</t>
  </si>
  <si>
    <t>4104M01</t>
  </si>
  <si>
    <t>4143M02</t>
  </si>
  <si>
    <t>4144M01</t>
  </si>
  <si>
    <t>4151H01</t>
  </si>
  <si>
    <t>Zemědělec-farmář</t>
  </si>
  <si>
    <t>4151H02</t>
  </si>
  <si>
    <t>4152E01</t>
  </si>
  <si>
    <t>4152E02</t>
  </si>
  <si>
    <t>4152H01</t>
  </si>
  <si>
    <t>4153H02</t>
  </si>
  <si>
    <t>4156H01</t>
  </si>
  <si>
    <t>4156H02</t>
  </si>
  <si>
    <t>4341M01</t>
  </si>
  <si>
    <t>5341H01</t>
  </si>
  <si>
    <t>5341L51</t>
  </si>
  <si>
    <t>5341M01</t>
  </si>
  <si>
    <t>5341M02</t>
  </si>
  <si>
    <t>5341M03</t>
  </si>
  <si>
    <t>5343M01</t>
  </si>
  <si>
    <t>5344M01</t>
  </si>
  <si>
    <t>Ortoticko-protet.technik</t>
  </si>
  <si>
    <t>6341M01</t>
  </si>
  <si>
    <t>6341M02</t>
  </si>
  <si>
    <t>6441L51</t>
  </si>
  <si>
    <t>6541L01</t>
  </si>
  <si>
    <t>6541L51</t>
  </si>
  <si>
    <t>6542M01</t>
  </si>
  <si>
    <t>6542M02</t>
  </si>
  <si>
    <t>6551E01</t>
  </si>
  <si>
    <t>Strav.a ubyt.služby</t>
  </si>
  <si>
    <t>6551E02</t>
  </si>
  <si>
    <t>6551H01</t>
  </si>
  <si>
    <t>Kuchař-číšník</t>
  </si>
  <si>
    <t>6641L01</t>
  </si>
  <si>
    <t>6642L51</t>
  </si>
  <si>
    <t>Propagace</t>
  </si>
  <si>
    <t>6643M01</t>
  </si>
  <si>
    <t>Knihkupecké a nakl.čin.</t>
  </si>
  <si>
    <t>6651E01</t>
  </si>
  <si>
    <t>6651H01</t>
  </si>
  <si>
    <t>6652H01</t>
  </si>
  <si>
    <t>6653H01</t>
  </si>
  <si>
    <t>6842L51</t>
  </si>
  <si>
    <t>6842M01</t>
  </si>
  <si>
    <t>Bezpečn.právní činnost</t>
  </si>
  <si>
    <t>6843M01</t>
  </si>
  <si>
    <t>6941L01</t>
  </si>
  <si>
    <t>6941L02</t>
  </si>
  <si>
    <t>Masér sport.a rekondiční</t>
  </si>
  <si>
    <t>6941L51</t>
  </si>
  <si>
    <t>Masér sport.,rekondiční</t>
  </si>
  <si>
    <t>6941L52</t>
  </si>
  <si>
    <t>6951H01</t>
  </si>
  <si>
    <t>6953H01</t>
  </si>
  <si>
    <t>Rekondiční a sport.masér</t>
  </si>
  <si>
    <t>6954E01</t>
  </si>
  <si>
    <t>7531J01</t>
  </si>
  <si>
    <t>Pedag.pro asistenty ve šk</t>
  </si>
  <si>
    <t>7531M01</t>
  </si>
  <si>
    <t>Předšk.,mimošk.pedagogika</t>
  </si>
  <si>
    <t>7531M02</t>
  </si>
  <si>
    <t>7541E01</t>
  </si>
  <si>
    <t>7541J01</t>
  </si>
  <si>
    <t>7541L51</t>
  </si>
  <si>
    <t>7541M01</t>
  </si>
  <si>
    <t>7842M01</t>
  </si>
  <si>
    <t>7842M02</t>
  </si>
  <si>
    <t>7842M03</t>
  </si>
  <si>
    <t>7842M04</t>
  </si>
  <si>
    <t>7842M05</t>
  </si>
  <si>
    <t>7842M06</t>
  </si>
  <si>
    <t>7862C01</t>
  </si>
  <si>
    <t>7862C02</t>
  </si>
  <si>
    <t>7941K41</t>
  </si>
  <si>
    <t>Gymnázium</t>
  </si>
  <si>
    <t>7941K61</t>
  </si>
  <si>
    <t>7941K610</t>
  </si>
  <si>
    <t>G-předm.v ciz.jaz.,6leté</t>
  </si>
  <si>
    <t>7941K81</t>
  </si>
  <si>
    <t>7943K61</t>
  </si>
  <si>
    <t>Dvojjazyčné gymnázium</t>
  </si>
  <si>
    <t>8241M01</t>
  </si>
  <si>
    <t>8241M02</t>
  </si>
  <si>
    <t>8241M03</t>
  </si>
  <si>
    <t>Scénická a výst.tvorba</t>
  </si>
  <si>
    <t>8241M04</t>
  </si>
  <si>
    <t>8241M05</t>
  </si>
  <si>
    <t>8241M06</t>
  </si>
  <si>
    <t>Výtv.zpr.kovů a dr.kamenů</t>
  </si>
  <si>
    <t>8241M07</t>
  </si>
  <si>
    <t>Modelářství a návrh.oděvů</t>
  </si>
  <si>
    <t>8241M11</t>
  </si>
  <si>
    <t>8241M12</t>
  </si>
  <si>
    <t>Výtv.zp.keram.a porcelánu</t>
  </si>
  <si>
    <t>8241M16</t>
  </si>
  <si>
    <t>8241M17</t>
  </si>
  <si>
    <t>8241M18</t>
  </si>
  <si>
    <t>Uměl.-řem.stavba varhan</t>
  </si>
  <si>
    <t>8248L01</t>
  </si>
  <si>
    <t>8251H01</t>
  </si>
  <si>
    <t>Umělecký kovář a zámečník</t>
  </si>
  <si>
    <t>8251H02</t>
  </si>
  <si>
    <t>8251H03</t>
  </si>
  <si>
    <t>8251H04</t>
  </si>
  <si>
    <t>8251H05</t>
  </si>
  <si>
    <t>8251H06</t>
  </si>
  <si>
    <t>8251H07</t>
  </si>
  <si>
    <t>8251H08</t>
  </si>
  <si>
    <t>8251H09</t>
  </si>
  <si>
    <t>8251L06</t>
  </si>
  <si>
    <t>Um.-řem.stavba hud.nástr.</t>
  </si>
  <si>
    <t>8251L51</t>
  </si>
  <si>
    <t>Umělecké řemeslné práce</t>
  </si>
  <si>
    <t>normativy - základ (vč. AP u PrŠ, bez nižších G)</t>
  </si>
  <si>
    <t>obor</t>
  </si>
  <si>
    <t>zriz</t>
  </si>
  <si>
    <t>10</t>
  </si>
  <si>
    <t>22</t>
  </si>
  <si>
    <t>23</t>
  </si>
  <si>
    <t>24</t>
  </si>
  <si>
    <t>30</t>
  </si>
  <si>
    <t>Celkový součet</t>
  </si>
  <si>
    <t>5</t>
  </si>
  <si>
    <t>2659H01</t>
  </si>
  <si>
    <t>2941L51</t>
  </si>
  <si>
    <t>2951E02</t>
  </si>
  <si>
    <t>3664E01</t>
  </si>
  <si>
    <t>5341M04</t>
  </si>
  <si>
    <t>Počet žáků 2020/2021</t>
  </si>
  <si>
    <t>soukromé školy</t>
  </si>
  <si>
    <t>Celkem</t>
  </si>
  <si>
    <t>Přepočteno</t>
  </si>
  <si>
    <t>6</t>
  </si>
  <si>
    <t>církevní školy</t>
  </si>
  <si>
    <t>KOD</t>
  </si>
  <si>
    <t>2142M01</t>
  </si>
  <si>
    <t>2143M01</t>
  </si>
  <si>
    <t>2144M01</t>
  </si>
  <si>
    <t>2345M01</t>
  </si>
  <si>
    <t>7241M01</t>
  </si>
  <si>
    <t>6351J01</t>
  </si>
  <si>
    <t>2645M01</t>
  </si>
  <si>
    <t>3141M01</t>
  </si>
  <si>
    <t>3143M01</t>
  </si>
  <si>
    <t>3241M01</t>
  </si>
  <si>
    <t>3342M01</t>
  </si>
  <si>
    <t>3343M01</t>
  </si>
  <si>
    <t>3441M01</t>
  </si>
  <si>
    <t>3643M01</t>
  </si>
  <si>
    <t>3645M01</t>
  </si>
  <si>
    <t>3646M01</t>
  </si>
  <si>
    <t>2143L51</t>
  </si>
  <si>
    <t>2144L51</t>
  </si>
  <si>
    <t>2344L51</t>
  </si>
  <si>
    <t>2345L51</t>
  </si>
  <si>
    <t>2362L51</t>
  </si>
  <si>
    <t>2369L51</t>
  </si>
  <si>
    <t>2645L51</t>
  </si>
  <si>
    <t>2842L51</t>
  </si>
  <si>
    <t>2845L51</t>
  </si>
  <si>
    <t>3141L51</t>
  </si>
  <si>
    <t>3143L51</t>
  </si>
  <si>
    <t>3456L51</t>
  </si>
  <si>
    <t>3644L51</t>
  </si>
  <si>
    <t>3645L52</t>
  </si>
  <si>
    <t>3742L51</t>
  </si>
  <si>
    <t>3941L51</t>
  </si>
  <si>
    <t>4143L51</t>
  </si>
  <si>
    <t>4143L52</t>
  </si>
  <si>
    <t>4144L51</t>
  </si>
  <si>
    <t>4145L51</t>
  </si>
  <si>
    <t>6641L51</t>
  </si>
  <si>
    <t>7842M07</t>
  </si>
  <si>
    <t>2841M01</t>
  </si>
  <si>
    <t>2846M01</t>
  </si>
  <si>
    <t>2941M01</t>
  </si>
  <si>
    <t>6942M01</t>
  </si>
  <si>
    <t>1602M01</t>
  </si>
  <si>
    <t>4141M01</t>
  </si>
  <si>
    <t>4142M01</t>
  </si>
  <si>
    <t>4143M01</t>
  </si>
  <si>
    <t>4146M01</t>
  </si>
  <si>
    <t>4145M01</t>
  </si>
  <si>
    <t>5341J01</t>
  </si>
  <si>
    <t>5344M03</t>
  </si>
  <si>
    <t>8241M08</t>
  </si>
  <si>
    <t>8241M09</t>
  </si>
  <si>
    <t>8241M10</t>
  </si>
  <si>
    <t>8241M14</t>
  </si>
  <si>
    <t>8241M13</t>
  </si>
  <si>
    <t>8241M15</t>
  </si>
  <si>
    <t>8242M01</t>
  </si>
  <si>
    <t>8244J01</t>
  </si>
  <si>
    <t>8244M02</t>
  </si>
  <si>
    <t>2369H01</t>
  </si>
  <si>
    <t>2369L01</t>
  </si>
  <si>
    <t>2651E01</t>
  </si>
  <si>
    <t>3357E01</t>
  </si>
  <si>
    <t>2153H01</t>
  </si>
  <si>
    <t>2155H01</t>
  </si>
  <si>
    <t>3752H01</t>
  </si>
  <si>
    <t>3341L01</t>
  </si>
  <si>
    <t>2357H01</t>
  </si>
  <si>
    <t>2362L01</t>
  </si>
  <si>
    <t>2365H01</t>
  </si>
  <si>
    <t>2365H02</t>
  </si>
  <si>
    <t>2365H03</t>
  </si>
  <si>
    <t>2842L01</t>
  </si>
  <si>
    <t>2852H01</t>
  </si>
  <si>
    <t>2857H01</t>
  </si>
  <si>
    <t>2863H01</t>
  </si>
  <si>
    <t>3667H02</t>
  </si>
  <si>
    <t>2856E01</t>
  </si>
  <si>
    <t>4151E01</t>
  </si>
  <si>
    <t>4155E01</t>
  </si>
  <si>
    <t>4156E01</t>
  </si>
  <si>
    <t>4153H01</t>
  </si>
  <si>
    <t>4154H01</t>
  </si>
  <si>
    <t>4155H01</t>
  </si>
  <si>
    <t>3157H01</t>
  </si>
  <si>
    <t>3162H01</t>
  </si>
  <si>
    <t>2362H01</t>
  </si>
  <si>
    <t>3159E02</t>
  </si>
  <si>
    <t>3457E01</t>
  </si>
  <si>
    <t>3655E01</t>
  </si>
  <si>
    <t>3659E01</t>
  </si>
  <si>
    <t>3662E01</t>
  </si>
  <si>
    <t>3669E01</t>
  </si>
  <si>
    <t>2858H01</t>
  </si>
  <si>
    <t>2852E01</t>
  </si>
  <si>
    <t>2858E01</t>
  </si>
  <si>
    <t>2863E01</t>
  </si>
  <si>
    <t>3241E01</t>
  </si>
  <si>
    <t>2144L01</t>
  </si>
  <si>
    <t>3143L01</t>
  </si>
  <si>
    <t>3941L02</t>
  </si>
  <si>
    <t>4143L01</t>
  </si>
  <si>
    <t>3652H02</t>
  </si>
  <si>
    <t>3654H01</t>
  </si>
  <si>
    <t>3658H01</t>
  </si>
  <si>
    <t>3659H01</t>
  </si>
  <si>
    <t>3662H01</t>
  </si>
  <si>
    <t>3663H01</t>
  </si>
  <si>
    <t>3665H01</t>
  </si>
  <si>
    <t>4157H01</t>
  </si>
  <si>
    <t>3651E01</t>
  </si>
  <si>
    <t>8251L01</t>
  </si>
  <si>
    <t>8251L02</t>
  </si>
  <si>
    <t>8251L03</t>
  </si>
  <si>
    <t>8251L04</t>
  </si>
  <si>
    <t>8251L05</t>
  </si>
  <si>
    <t>3354H01</t>
  </si>
  <si>
    <t>3354H02</t>
  </si>
  <si>
    <t>3456L01</t>
  </si>
  <si>
    <t>3457L01</t>
  </si>
  <si>
    <t>7942K41</t>
  </si>
  <si>
    <t>7942K61</t>
  </si>
  <si>
    <t>7942K81</t>
  </si>
  <si>
    <t>SHLUK</t>
  </si>
  <si>
    <t>shluky oborů</t>
  </si>
  <si>
    <t>jednotkový výdaj (navržený normativ MPP pro žáka BT)</t>
  </si>
  <si>
    <t>jednotkový výdaj (navržený normativ MPN pro žáka BT)</t>
  </si>
  <si>
    <t>1. 4 letá G, vyšší ročníky vícel. G (kromě sportovních G)</t>
  </si>
  <si>
    <t>2 až 5 – kategorie M, L5, J, praktické školy</t>
  </si>
  <si>
    <t>2 až 5 – kategorie M, L5, J</t>
  </si>
  <si>
    <t>2 až 5 – kategorie M, L5, J (sk. 53)</t>
  </si>
  <si>
    <t>2 až 5 – kategorie M, L5, J (sk. 82)</t>
  </si>
  <si>
    <t>6 až 7 – kategorie E, H, L0; L0 a E je u hraničních oborů dána u E do 5. a u L0 do 6. – z důvodu jiného podílu teoretické a odborné výuky (učitel x uč. OV)</t>
  </si>
  <si>
    <t>NG</t>
  </si>
  <si>
    <t>přepočt. 6leté G</t>
  </si>
  <si>
    <t>přepočt. 8leté G</t>
  </si>
  <si>
    <t>AP</t>
  </si>
  <si>
    <t>Navržené normativy MP na základě jednotkových výdajů RgŠ ÚSC</t>
  </si>
  <si>
    <t>ředitelství+odl.prac.</t>
  </si>
  <si>
    <t>8244P01</t>
  </si>
  <si>
    <t>8245P01</t>
  </si>
  <si>
    <t>8246N001</t>
  </si>
  <si>
    <t>8246P01</t>
  </si>
  <si>
    <t>8247P01</t>
  </si>
  <si>
    <t>8246P02</t>
  </si>
  <si>
    <t>Do normativů pro soukromé školy na rok 2020, stanovených podle jednotkových výdajů ve veřejných školách, zahrneme na konci roku navíc:</t>
  </si>
  <si>
    <t>Do textu:</t>
  </si>
  <si>
    <t>NIV v Kč</t>
  </si>
  <si>
    <t>Počet dětí a žáků</t>
  </si>
  <si>
    <t>Normativy na rok 2021 se zvýší o:</t>
  </si>
  <si>
    <t>celkem</t>
  </si>
  <si>
    <t xml:space="preserve">ČÁSTKA NA 1 ŽÁKA NA ROK </t>
  </si>
  <si>
    <t>VLIV NA OBJEM NIV SOUKR.Š.</t>
  </si>
  <si>
    <t>NIV na výkony šk. roku</t>
  </si>
  <si>
    <t>Poskytnuto v roce 2020 veřejným školám</t>
  </si>
  <si>
    <t xml:space="preserve">Poskytnuto na kraje </t>
  </si>
  <si>
    <t>měsíce</t>
  </si>
  <si>
    <t>výkony (2+7) 19/20</t>
  </si>
  <si>
    <t>výkony (2+7) 20/21</t>
  </si>
  <si>
    <t>výkony přepočtené</t>
  </si>
  <si>
    <t>NIV</t>
  </si>
  <si>
    <t>odvody 35,8 %</t>
  </si>
  <si>
    <t>výkony (5) 19/20</t>
  </si>
  <si>
    <t>výkony (5) 20/21</t>
  </si>
  <si>
    <t>Celkem Kč</t>
  </si>
  <si>
    <t>19/20</t>
  </si>
  <si>
    <t>20/21</t>
  </si>
  <si>
    <t>výkony (5+6) 20/21</t>
  </si>
  <si>
    <t>VLIV NA OBJEM NIV SOUKR+CÍRK.Š.celkem</t>
  </si>
  <si>
    <t>VLIV NA OBJEM NIV CÍRK.Š.</t>
  </si>
  <si>
    <t>RP 2020 Podpora financování PPČ učitelů do nároku PHmax v MŠ, ZŠ, SŠ a konzervatořích</t>
  </si>
  <si>
    <t>s</t>
  </si>
  <si>
    <t>c</t>
  </si>
  <si>
    <t xml:space="preserve">     z toho Modul A - MŠ</t>
  </si>
  <si>
    <t>9.-12.</t>
  </si>
  <si>
    <t xml:space="preserve">     z toho Modul B - ZŠ</t>
  </si>
  <si>
    <t xml:space="preserve">     z toho Modul C - SŠ a konzervaře</t>
  </si>
  <si>
    <t>20 000 Kč na učitele</t>
  </si>
  <si>
    <t>1.-12.</t>
  </si>
  <si>
    <t>dostali jsme v nadpožadavcích</t>
  </si>
  <si>
    <t>35 400 Kč na třídu (koef. 1,77 * 20 000)</t>
  </si>
  <si>
    <t>Alokovaná částka</t>
  </si>
  <si>
    <t>výkony (všichni zřiz) 20/21</t>
  </si>
  <si>
    <t>soukr.</t>
  </si>
  <si>
    <t>círk.</t>
  </si>
  <si>
    <t>soukr.+círk.</t>
  </si>
  <si>
    <t>obem NIV s+c</t>
  </si>
  <si>
    <t>obem NIV s</t>
  </si>
  <si>
    <t>obem NIV c</t>
  </si>
  <si>
    <t>stát</t>
  </si>
  <si>
    <t>obem NIV stát</t>
  </si>
  <si>
    <t>obec+kraj</t>
  </si>
  <si>
    <t>obem NIV obec+kraj</t>
  </si>
  <si>
    <t>podle jednotkového výdaje*počet výkonů</t>
  </si>
  <si>
    <t>vlivem zaokrouhlení JV není rozdělena celá částka</t>
  </si>
  <si>
    <t>podle % zastoupení výkonů na celkové částce</t>
  </si>
  <si>
    <t>je rozdělena celá částka</t>
  </si>
  <si>
    <t>Poskytnuto na kraje + CŠ</t>
  </si>
  <si>
    <t>Skutečnost k 30.9.2020 v s+c školách</t>
  </si>
  <si>
    <t>11/12 částky</t>
  </si>
  <si>
    <t>RP Phmax</t>
  </si>
  <si>
    <t>výkony (5+6) 19/20</t>
  </si>
  <si>
    <t>SŠ</t>
  </si>
  <si>
    <t>Počet STUDENTŮ 2020/2021</t>
  </si>
  <si>
    <t>Celkem přepočt.koef 2020</t>
  </si>
  <si>
    <t>Celkem přepočt.koef 2021</t>
  </si>
  <si>
    <t>pedagogická intervence - ZŠ</t>
  </si>
  <si>
    <t>pedagogická intervence - SŠ</t>
  </si>
  <si>
    <t>variantně v cenách roku 2020 (4% navýšení v roce 2021)</t>
  </si>
  <si>
    <t>Název</t>
  </si>
  <si>
    <t>Jednotkové NIV/rok</t>
  </si>
  <si>
    <t>Jednotkové MP/rok</t>
  </si>
  <si>
    <t>RP Phmax - MŠ</t>
  </si>
  <si>
    <t>RP Phmax - ZŠ</t>
  </si>
  <si>
    <t>RP Phmax - SŠ</t>
  </si>
  <si>
    <t>ICT vybavení - ZŠ</t>
  </si>
  <si>
    <t>ICT vybavení - nižší st. gymnázií</t>
  </si>
  <si>
    <t>Podpora výuky plavání - ZŠ</t>
  </si>
  <si>
    <t>Název podpůrného opatření (PO)</t>
  </si>
  <si>
    <t>Kód PO</t>
  </si>
  <si>
    <t>Normovaná finanční náročnost podpůrných opatření podle části A přílohy č. 1 vyhlášky č. 27/2016 Sb., o vzdělávání žáků se speciálními vzdělávacími potřebami a žáků nadaných, ve znění pozdějších předpisů:</t>
  </si>
  <si>
    <t>Skupina</t>
  </si>
  <si>
    <t>Součet z soukr přepočteno</t>
  </si>
  <si>
    <t>Součet z círk přepočt</t>
  </si>
  <si>
    <t>Součet z celkem přepočt</t>
  </si>
  <si>
    <t>Diplomovaná všeobecná sestra</t>
  </si>
  <si>
    <t>Diplomovaný zdravotnický záchranář</t>
  </si>
  <si>
    <t>Diplomovaná dentální hygienistka</t>
  </si>
  <si>
    <t>Diplomovaný nutriční terapeut</t>
  </si>
  <si>
    <t>Diplomovaná dětská sestra</t>
  </si>
  <si>
    <t>Diplomovaný farmaceutický asistent</t>
  </si>
  <si>
    <t>Diplomovaný zdravotní laborant</t>
  </si>
  <si>
    <t>Diplomovaný zubní technik</t>
  </si>
  <si>
    <t>pro I. stupeň ZŠ</t>
  </si>
  <si>
    <t xml:space="preserve">pro plně organizované ZŠ </t>
  </si>
  <si>
    <t>pro ZŠ speciální</t>
  </si>
  <si>
    <t>*5/9</t>
  </si>
  <si>
    <t>*5/10</t>
  </si>
  <si>
    <t>8.1. Plavání zahrnovat nebudeme</t>
  </si>
  <si>
    <t>Dětské domovy a dětské domovy se školou</t>
  </si>
  <si>
    <t>pro všechny zřizovatele</t>
  </si>
  <si>
    <t xml:space="preserve">ČÁSTKA NA 1 lůžko NA ROK </t>
  </si>
  <si>
    <t>8.1. zahrneme DD</t>
  </si>
  <si>
    <t>RP Mimořádné odměny -  DD</t>
  </si>
  <si>
    <t>Počet lůžek</t>
  </si>
  <si>
    <t>02D601A01</t>
  </si>
  <si>
    <t xml:space="preserve">UUII. 6 </t>
  </si>
  <si>
    <t>03D53AA20</t>
  </si>
  <si>
    <t>Další pedagogický pracovník v předškolním vzdělávání (úvazek 0,50)</t>
  </si>
  <si>
    <t>UUIII. 5. 3 A a)</t>
  </si>
  <si>
    <t>03D53BA20</t>
  </si>
  <si>
    <t>Další pedagogický pracovník v základním vzdělávání (úvazek 0,50)</t>
  </si>
  <si>
    <t>UUIII. 5. 3 A b)</t>
  </si>
  <si>
    <t>03D53CA20</t>
  </si>
  <si>
    <t>Další pedagogický pracovník ve středním vzdělávání (úvazek 0,50)</t>
  </si>
  <si>
    <t>UUIII. 5. 3 A c)</t>
  </si>
  <si>
    <t>03D701A02</t>
  </si>
  <si>
    <t>UUIII. 7</t>
  </si>
  <si>
    <t>04D701A03</t>
  </si>
  <si>
    <t>UUIV. 7</t>
  </si>
  <si>
    <t>04D56AA40</t>
  </si>
  <si>
    <t>Další pedagogický pracovník v předškolním vzdělávání (1,0 úvazku)</t>
  </si>
  <si>
    <t>UUIV. 5. 6 a)</t>
  </si>
  <si>
    <t>04D56BA40</t>
  </si>
  <si>
    <t>Další pedagogický pracovník v základním vzdělávání (1,0 úvazku)</t>
  </si>
  <si>
    <t>UUIV. 5. 6 b)</t>
  </si>
  <si>
    <t>04D56CA40</t>
  </si>
  <si>
    <t>Další pedagogický pracovník ve středním vzdělávání (1,0 úvazku)</t>
  </si>
  <si>
    <t>UUIV. 5. 6 c)</t>
  </si>
  <si>
    <t>05D701A04</t>
  </si>
  <si>
    <t>Předmět speciálně pedagogické péče (4 hodiny)</t>
  </si>
  <si>
    <t>UUV. 7</t>
  </si>
  <si>
    <t>05D56AA40</t>
  </si>
  <si>
    <t>UUV. 5. 6 a)</t>
  </si>
  <si>
    <t>05D56BA40</t>
  </si>
  <si>
    <t>UUV. 5. 6 b)</t>
  </si>
  <si>
    <t>05D56CA40</t>
  </si>
  <si>
    <t>UUV. 5. 6 c)</t>
  </si>
  <si>
    <t>Normovaná finanční náročnost podpůrných opatření (kompenzačních pomůcek) podle části B přílohy č. 1 vyhlášky č. 27/2016 Sb., o vzdělávání žáků se speciálními vzdělávacími potřebami a žáků nadaných, ve znění pozdějších předpisů:</t>
  </si>
  <si>
    <t>investiční</t>
  </si>
  <si>
    <t>Normativ podle § 161 odst. 1 písm. d) bod 1 (MP pedagogů, MP nepedagogů, ONIV) na 1 žáka v 1.stupni přípravného studia</t>
  </si>
  <si>
    <t>v oboru uměleckého vzdělání v základní umělecké škole:</t>
  </si>
  <si>
    <t>Normativ podle § 161 odst. 1 písm. d) bod 1 (MP pedagogů + MP nepedagogů + ONIV) na 1 žáka v 1.stupni základního studia</t>
  </si>
  <si>
    <t>Normativ podle § 161 odst. 1 písm. d) bod 1 (MP pedagogů + MP nepedagogů + ONIV) na 1 žáka v 1.stupni rozšířeného studia</t>
  </si>
  <si>
    <t>Normativ podle § 161 odst. 1 písm. d) bod 1 (MP pedagogů + MP nepedagogů + ONIV) na 1 žáka v 2.stupni přípravného studia</t>
  </si>
  <si>
    <t>Normativ podle § 161 odst. 1 písm. d) bod 1 (MP pedagogů + MP nepedagogů + ONIV) na 1 žáka v 2.stupni základního studia</t>
  </si>
  <si>
    <t>Normativ podle § 161 odst. 1 písm. d) bod 1 (MP pedagogů + MP nepedagogů + ONIV) na 1 žáka v 2.stupni rozšířeného studia</t>
  </si>
  <si>
    <t>NIV
celkem
v Kč (vč. odvodů)</t>
  </si>
  <si>
    <t>MPP
v Kč (bez odvodů)</t>
  </si>
  <si>
    <t>MPN
v Kč (bez odvodů)</t>
  </si>
  <si>
    <t>ONIV
celkem
v Kč</t>
  </si>
  <si>
    <t>Limit
počtu
ped.
prac.</t>
  </si>
  <si>
    <t>Limit
počtu
neped.
zam.</t>
  </si>
  <si>
    <t>ZUŠ - VAR. 4 (10.1.2021)</t>
  </si>
  <si>
    <t>ODVODY</t>
  </si>
  <si>
    <t>překlopí se do 1. listu</t>
  </si>
  <si>
    <t>překopírovat ze souboru "VOŠ 2021výkony20-21" - list výstup normativy 2021</t>
  </si>
  <si>
    <t>2</t>
  </si>
  <si>
    <t>Součet z Počet žáků 20/21 přepočt.</t>
  </si>
  <si>
    <t>Zřiz</t>
  </si>
  <si>
    <t>r2a</t>
  </si>
  <si>
    <t>počet žáků SŠ ve speciálních třídách</t>
  </si>
  <si>
    <t>Soukromé školství</t>
  </si>
  <si>
    <t>Mateřské školy</t>
  </si>
  <si>
    <t>Základní školy</t>
  </si>
  <si>
    <t>Školní družiny</t>
  </si>
  <si>
    <t>Konzervatoře</t>
  </si>
  <si>
    <t>Školní jídelny, výdejny, vývařovny</t>
  </si>
  <si>
    <t>Domovy mládeže</t>
  </si>
  <si>
    <t>Internáty</t>
  </si>
  <si>
    <t>Školní kluby</t>
  </si>
  <si>
    <t>Dětské domovy</t>
  </si>
  <si>
    <t>CELKEM</t>
  </si>
  <si>
    <t>Výdaje soukromého školství dle  normativů na rok 2021, výkony 2020/2021, maximální % výše dotace</t>
  </si>
  <si>
    <t>Střední školy</t>
  </si>
  <si>
    <t>Základní umělecké školy</t>
  </si>
  <si>
    <t>Vyšší odborné školy</t>
  </si>
  <si>
    <t>Ostatní (PPP, SVČ, SPC…)</t>
  </si>
  <si>
    <t>rozpočet 2021</t>
  </si>
  <si>
    <t>zasláno v roce 2020</t>
  </si>
  <si>
    <t>rozdíl</t>
  </si>
  <si>
    <t>Celodenně stravovaného ve školní jídelně, jde-li o dítě, žáka nebo studenta, jemuž je poskytován alespoň oběd a večeře</t>
  </si>
  <si>
    <t>Celodenně stravovaného ve školní jídelně - vývařovně, jde-li o dítě, žáka nebo studenta, jemuž je poskytován alespoň oběd a večeře</t>
  </si>
  <si>
    <t>Celodenně stravovaného ve školní jídelně - výdejně, jde-li o dítě, žáka nebo studenta, jemuž je poskytován alespoň oběd a večeře</t>
  </si>
  <si>
    <t>večerní formě vzdělávání jako 0,3 násobek normativu neinvestičních výdajů pro denní formu vzdělávání v příslušném oboru vzdělání uvedeném v části I. a II.</t>
  </si>
  <si>
    <t>kombinované formě vzdělávání jako 0,26 násobek normativu neinvestičních výdajů pro denní formu vzdělávání v příslušném oboru vzdělání uvedeném v části I. a II.</t>
  </si>
  <si>
    <t>Celodenně stravovaného ve školní jídelně, jde-li o dítě, žáka nebo studenta, jemuž je poskytována večeře a alespoň 1 doplňkové jídlo</t>
  </si>
  <si>
    <t>Celodenně stravovaného ve školní jídelně - vývařovně,  jde-li o dítě, žáka nebo studenta, jemuž je poskytována večeře a alespoň 1 doplňkové jídlo</t>
  </si>
  <si>
    <t>Celodenně stravovaného ve školní jídelně - výdejně, jde-li o dítě, žáka nebo studenta, jemuž je poskytována večeře a alespoň 1 doplňkové jídlo</t>
  </si>
  <si>
    <t>Třídě přípravného stupně ZŠ speciální</t>
  </si>
  <si>
    <t>Poznámka: 
- třída zřízená pro zdravotní postižení 1: mentální, sluchové, zrakové postižení, závažné vývojové poruchy učení,
- třída zřízená pro zdravotní postižení 2: tělesné postižení, závažné vývojové poruchy chování, hluchoslepí, autisté, s více vadami, 
- třída zřízená pro zdravotní postižení 0: závažné vady řeči.</t>
  </si>
  <si>
    <t>část VII.</t>
  </si>
  <si>
    <t xml:space="preserve">část VI.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</si>
</sst>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&quot; %&quot;;[Red]#,##0&quot; &quot;"/>
    <numFmt numFmtId="166" formatCode="0.0000"/>
  </numFmts>
  <fonts count="4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9"/>
      <color rgb="FF428D96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strike/>
      <sz val="12"/>
      <name val="Calibri"/>
      <family val="2"/>
      <charset val="238"/>
      <scheme val="minor"/>
    </font>
    <font>
      <b/>
      <strike/>
      <sz val="1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C0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9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FAFE7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3" fillId="0" borderId="0"/>
    <xf numFmtId="0" fontId="2" fillId="0" borderId="0"/>
    <xf numFmtId="0" fontId="4" fillId="0" borderId="0"/>
  </cellStyleXfs>
  <cellXfs count="315">
    <xf numFmtId="0" fontId="0" fillId="0" borderId="0" xfId="0"/>
    <xf numFmtId="1" fontId="4" fillId="0" borderId="17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/>
    <xf numFmtId="3" fontId="4" fillId="0" borderId="19" xfId="0" applyNumberFormat="1" applyFont="1" applyFill="1" applyBorder="1"/>
    <xf numFmtId="3" fontId="4" fillId="0" borderId="36" xfId="0" applyNumberFormat="1" applyFont="1" applyFill="1" applyBorder="1"/>
    <xf numFmtId="0" fontId="5" fillId="0" borderId="5" xfId="2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/>
    </xf>
    <xf numFmtId="3" fontId="5" fillId="0" borderId="32" xfId="2" applyNumberFormat="1" applyFont="1" applyFill="1" applyBorder="1" applyAlignment="1">
      <alignment horizontal="center" vertical="center" wrapText="1"/>
    </xf>
    <xf numFmtId="0" fontId="5" fillId="0" borderId="32" xfId="2" applyFont="1" applyFill="1" applyBorder="1" applyAlignment="1">
      <alignment horizontal="center" vertical="center" wrapText="1"/>
    </xf>
    <xf numFmtId="3" fontId="5" fillId="0" borderId="5" xfId="2" applyNumberFormat="1" applyFont="1" applyFill="1" applyBorder="1" applyAlignment="1">
      <alignment horizontal="center" vertical="center" wrapText="1"/>
    </xf>
    <xf numFmtId="3" fontId="4" fillId="0" borderId="23" xfId="2" applyNumberFormat="1" applyFont="1" applyFill="1" applyBorder="1" applyAlignment="1">
      <alignment horizontal="right" vertical="center" wrapText="1"/>
    </xf>
    <xf numFmtId="3" fontId="4" fillId="0" borderId="24" xfId="2" applyNumberFormat="1" applyFont="1" applyFill="1" applyBorder="1" applyAlignment="1">
      <alignment horizontal="right" vertical="center"/>
    </xf>
    <xf numFmtId="3" fontId="4" fillId="0" borderId="27" xfId="2" applyNumberFormat="1" applyFont="1" applyFill="1" applyBorder="1" applyAlignment="1">
      <alignment horizontal="right" vertical="center" wrapText="1"/>
    </xf>
    <xf numFmtId="3" fontId="4" fillId="0" borderId="39" xfId="2" applyNumberFormat="1" applyFont="1" applyFill="1" applyBorder="1" applyAlignment="1">
      <alignment horizontal="right" vertical="center" wrapText="1"/>
    </xf>
    <xf numFmtId="3" fontId="4" fillId="0" borderId="40" xfId="2" applyNumberFormat="1" applyFont="1" applyFill="1" applyBorder="1" applyAlignment="1">
      <alignment horizontal="right" vertical="center"/>
    </xf>
    <xf numFmtId="3" fontId="4" fillId="0" borderId="41" xfId="2" applyNumberFormat="1" applyFont="1" applyFill="1" applyBorder="1" applyAlignment="1">
      <alignment horizontal="right" vertical="center" wrapText="1"/>
    </xf>
    <xf numFmtId="3" fontId="4" fillId="0" borderId="26" xfId="2" applyNumberFormat="1" applyFont="1" applyFill="1" applyBorder="1" applyAlignment="1">
      <alignment horizontal="right" vertical="center"/>
    </xf>
    <xf numFmtId="3" fontId="9" fillId="2" borderId="12" xfId="0" applyNumberFormat="1" applyFont="1" applyFill="1" applyBorder="1" applyAlignment="1">
      <alignment horizontal="right"/>
    </xf>
    <xf numFmtId="0" fontId="10" fillId="0" borderId="23" xfId="4" applyFont="1" applyFill="1" applyBorder="1" applyAlignment="1">
      <alignment horizontal="center" vertical="center" wrapText="1"/>
    </xf>
    <xf numFmtId="0" fontId="10" fillId="0" borderId="24" xfId="4" applyFont="1" applyFill="1" applyBorder="1" applyAlignment="1">
      <alignment horizontal="left" vertical="center"/>
    </xf>
    <xf numFmtId="0" fontId="10" fillId="0" borderId="27" xfId="4" applyFont="1" applyFill="1" applyBorder="1" applyAlignment="1">
      <alignment horizontal="left" vertical="center"/>
    </xf>
    <xf numFmtId="0" fontId="10" fillId="0" borderId="39" xfId="4" applyFont="1" applyFill="1" applyBorder="1" applyAlignment="1">
      <alignment horizontal="center" vertical="center" wrapText="1"/>
    </xf>
    <xf numFmtId="0" fontId="10" fillId="0" borderId="40" xfId="4" applyFont="1" applyFill="1" applyBorder="1" applyAlignment="1">
      <alignment horizontal="left" vertical="center"/>
    </xf>
    <xf numFmtId="0" fontId="10" fillId="0" borderId="41" xfId="4" applyFont="1" applyFill="1" applyBorder="1" applyAlignment="1">
      <alignment horizontal="left" vertical="center"/>
    </xf>
    <xf numFmtId="0" fontId="10" fillId="0" borderId="45" xfId="4" applyFont="1" applyFill="1" applyBorder="1" applyAlignment="1">
      <alignment horizontal="center" vertical="center" wrapText="1"/>
    </xf>
    <xf numFmtId="0" fontId="10" fillId="0" borderId="46" xfId="4" applyFont="1" applyFill="1" applyBorder="1" applyAlignment="1">
      <alignment horizontal="left" vertical="center"/>
    </xf>
    <xf numFmtId="0" fontId="10" fillId="0" borderId="47" xfId="4" applyFont="1" applyFill="1" applyBorder="1" applyAlignment="1">
      <alignment horizontal="left" vertical="center"/>
    </xf>
    <xf numFmtId="3" fontId="4" fillId="0" borderId="46" xfId="2" applyNumberFormat="1" applyFont="1" applyFill="1" applyBorder="1" applyAlignment="1">
      <alignment horizontal="right" vertical="center"/>
    </xf>
    <xf numFmtId="0" fontId="10" fillId="5" borderId="39" xfId="4" applyFont="1" applyFill="1" applyBorder="1" applyAlignment="1">
      <alignment horizontal="center" vertical="center" wrapText="1"/>
    </xf>
    <xf numFmtId="0" fontId="10" fillId="5" borderId="40" xfId="4" applyFont="1" applyFill="1" applyBorder="1" applyAlignment="1">
      <alignment horizontal="left" vertical="center"/>
    </xf>
    <xf numFmtId="0" fontId="10" fillId="5" borderId="41" xfId="4" applyFont="1" applyFill="1" applyBorder="1" applyAlignment="1">
      <alignment horizontal="left" vertical="center"/>
    </xf>
    <xf numFmtId="0" fontId="10" fillId="6" borderId="39" xfId="4" applyFont="1" applyFill="1" applyBorder="1" applyAlignment="1">
      <alignment horizontal="center" vertical="center" wrapText="1"/>
    </xf>
    <xf numFmtId="0" fontId="10" fillId="6" borderId="40" xfId="4" applyFont="1" applyFill="1" applyBorder="1" applyAlignment="1">
      <alignment horizontal="left" vertical="center"/>
    </xf>
    <xf numFmtId="0" fontId="10" fillId="6" borderId="41" xfId="4" applyFont="1" applyFill="1" applyBorder="1" applyAlignment="1">
      <alignment horizontal="left" vertical="center"/>
    </xf>
    <xf numFmtId="0" fontId="4" fillId="0" borderId="8" xfId="2" applyFont="1" applyBorder="1" applyAlignment="1">
      <alignment vertical="center" wrapText="1"/>
    </xf>
    <xf numFmtId="0" fontId="10" fillId="0" borderId="25" xfId="4" applyFont="1" applyFill="1" applyBorder="1" applyAlignment="1">
      <alignment horizontal="center" vertical="center" wrapText="1"/>
    </xf>
    <xf numFmtId="0" fontId="10" fillId="0" borderId="26" xfId="4" applyFont="1" applyFill="1" applyBorder="1" applyAlignment="1">
      <alignment horizontal="left" vertical="center"/>
    </xf>
    <xf numFmtId="0" fontId="10" fillId="0" borderId="28" xfId="4" applyFont="1" applyFill="1" applyBorder="1" applyAlignment="1">
      <alignment horizontal="left" vertical="center"/>
    </xf>
    <xf numFmtId="3" fontId="4" fillId="0" borderId="14" xfId="2" applyNumberFormat="1" applyFont="1" applyFill="1" applyBorder="1" applyAlignment="1">
      <alignment horizontal="right" vertical="center" wrapText="1"/>
    </xf>
    <xf numFmtId="3" fontId="4" fillId="0" borderId="15" xfId="2" applyNumberFormat="1" applyFont="1" applyFill="1" applyBorder="1" applyAlignment="1">
      <alignment horizontal="right" vertical="center"/>
    </xf>
    <xf numFmtId="3" fontId="4" fillId="0" borderId="22" xfId="2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6" fillId="0" borderId="0" xfId="0" applyFont="1" applyAlignment="1">
      <alignment horizontal="center"/>
    </xf>
    <xf numFmtId="0" fontId="4" fillId="0" borderId="0" xfId="0" applyFont="1"/>
    <xf numFmtId="3" fontId="0" fillId="0" borderId="0" xfId="0" applyNumberFormat="1"/>
    <xf numFmtId="0" fontId="5" fillId="0" borderId="0" xfId="0" applyFont="1"/>
    <xf numFmtId="3" fontId="4" fillId="0" borderId="35" xfId="0" applyNumberFormat="1" applyFont="1" applyFill="1" applyBorder="1" applyAlignment="1">
      <alignment horizontal="center"/>
    </xf>
    <xf numFmtId="0" fontId="0" fillId="0" borderId="46" xfId="0" applyBorder="1"/>
    <xf numFmtId="0" fontId="13" fillId="0" borderId="0" xfId="0" applyFont="1" applyFill="1"/>
    <xf numFmtId="3" fontId="0" fillId="0" borderId="46" xfId="0" applyNumberFormat="1" applyBorder="1"/>
    <xf numFmtId="0" fontId="15" fillId="0" borderId="0" xfId="0" applyFont="1"/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5" fillId="0" borderId="46" xfId="0" applyFont="1" applyBorder="1"/>
    <xf numFmtId="3" fontId="5" fillId="0" borderId="46" xfId="0" applyNumberFormat="1" applyFont="1" applyBorder="1"/>
    <xf numFmtId="0" fontId="16" fillId="0" borderId="0" xfId="0" applyFont="1"/>
    <xf numFmtId="0" fontId="0" fillId="3" borderId="46" xfId="0" applyFill="1" applyBorder="1" applyAlignment="1">
      <alignment horizontal="center" vertical="center" wrapText="1"/>
    </xf>
    <xf numFmtId="0" fontId="0" fillId="15" borderId="46" xfId="0" applyFill="1" applyBorder="1" applyAlignment="1">
      <alignment horizontal="center" vertical="center" wrapText="1"/>
    </xf>
    <xf numFmtId="0" fontId="0" fillId="3" borderId="46" xfId="0" applyFill="1" applyBorder="1"/>
    <xf numFmtId="3" fontId="0" fillId="3" borderId="46" xfId="0" applyNumberFormat="1" applyFill="1" applyBorder="1"/>
    <xf numFmtId="3" fontId="0" fillId="15" borderId="46" xfId="0" applyNumberFormat="1" applyFill="1" applyBorder="1"/>
    <xf numFmtId="0" fontId="0" fillId="0" borderId="0" xfId="0" applyAlignment="1">
      <alignment vertical="center"/>
    </xf>
    <xf numFmtId="0" fontId="0" fillId="15" borderId="46" xfId="0" applyFill="1" applyBorder="1" applyAlignment="1">
      <alignment horizontal="right"/>
    </xf>
    <xf numFmtId="3" fontId="0" fillId="15" borderId="46" xfId="0" applyNumberFormat="1" applyFill="1" applyBorder="1" applyAlignment="1">
      <alignment horizontal="right"/>
    </xf>
    <xf numFmtId="0" fontId="11" fillId="0" borderId="0" xfId="0" applyFont="1"/>
    <xf numFmtId="0" fontId="0" fillId="3" borderId="46" xfId="0" applyFill="1" applyBorder="1" applyAlignment="1">
      <alignment horizontal="right"/>
    </xf>
    <xf numFmtId="0" fontId="4" fillId="3" borderId="46" xfId="0" applyFont="1" applyFill="1" applyBorder="1"/>
    <xf numFmtId="0" fontId="13" fillId="0" borderId="0" xfId="6" applyFont="1"/>
    <xf numFmtId="0" fontId="2" fillId="0" borderId="0" xfId="6"/>
    <xf numFmtId="0" fontId="2" fillId="0" borderId="46" xfId="6" applyBorder="1" applyAlignment="1">
      <alignment horizontal="center" vertical="center" wrapText="1"/>
    </xf>
    <xf numFmtId="14" fontId="17" fillId="0" borderId="0" xfId="6" applyNumberFormat="1" applyFont="1" applyAlignment="1">
      <alignment vertical="center"/>
    </xf>
    <xf numFmtId="0" fontId="2" fillId="0" borderId="46" xfId="6" applyBorder="1"/>
    <xf numFmtId="3" fontId="2" fillId="0" borderId="46" xfId="6" applyNumberFormat="1" applyBorder="1"/>
    <xf numFmtId="0" fontId="2" fillId="0" borderId="0" xfId="6" applyAlignment="1">
      <alignment vertical="center"/>
    </xf>
    <xf numFmtId="0" fontId="2" fillId="0" borderId="0" xfId="6" applyAlignment="1">
      <alignment horizontal="left" vertical="center" indent="5"/>
    </xf>
    <xf numFmtId="0" fontId="18" fillId="0" borderId="0" xfId="6" applyFont="1" applyAlignment="1">
      <alignment vertical="center"/>
    </xf>
    <xf numFmtId="0" fontId="2" fillId="0" borderId="0" xfId="6" applyFont="1" applyAlignment="1">
      <alignment horizontal="left" vertical="center" indent="5"/>
    </xf>
    <xf numFmtId="3" fontId="12" fillId="7" borderId="0" xfId="6" applyNumberFormat="1" applyFont="1" applyFill="1"/>
    <xf numFmtId="0" fontId="19" fillId="0" borderId="0" xfId="6" applyFont="1"/>
    <xf numFmtId="0" fontId="19" fillId="0" borderId="0" xfId="6" applyFont="1" applyAlignment="1">
      <alignment horizontal="right"/>
    </xf>
    <xf numFmtId="0" fontId="20" fillId="0" borderId="23" xfId="6" applyFont="1" applyFill="1" applyBorder="1" applyAlignment="1">
      <alignment horizontal="center" vertical="center" wrapText="1"/>
    </xf>
    <xf numFmtId="0" fontId="20" fillId="0" borderId="24" xfId="6" applyFont="1" applyFill="1" applyBorder="1" applyAlignment="1">
      <alignment horizontal="center" vertical="center" wrapText="1"/>
    </xf>
    <xf numFmtId="0" fontId="19" fillId="0" borderId="0" xfId="6" applyFont="1" applyAlignment="1">
      <alignment horizontal="left" vertical="center" wrapText="1"/>
    </xf>
    <xf numFmtId="0" fontId="21" fillId="0" borderId="38" xfId="6" applyFont="1" applyFill="1" applyBorder="1" applyAlignment="1">
      <alignment horizontal="center" vertical="center" wrapText="1"/>
    </xf>
    <xf numFmtId="0" fontId="22" fillId="0" borderId="46" xfId="6" applyFont="1" applyFill="1" applyBorder="1" applyAlignment="1">
      <alignment horizontal="center" vertical="center" wrapText="1"/>
    </xf>
    <xf numFmtId="0" fontId="23" fillId="0" borderId="46" xfId="6" applyFont="1" applyFill="1" applyBorder="1" applyAlignment="1">
      <alignment horizontal="center" vertical="center" wrapText="1"/>
    </xf>
    <xf numFmtId="0" fontId="12" fillId="0" borderId="46" xfId="6" applyFont="1" applyFill="1" applyBorder="1" applyAlignment="1">
      <alignment horizontal="center" vertical="center" wrapText="1"/>
    </xf>
    <xf numFmtId="0" fontId="2" fillId="0" borderId="46" xfId="6" applyFont="1" applyBorder="1" applyAlignment="1">
      <alignment horizontal="center" vertical="center" wrapText="1"/>
    </xf>
    <xf numFmtId="0" fontId="10" fillId="0" borderId="45" xfId="6" applyFont="1" applyFill="1" applyBorder="1" applyAlignment="1">
      <alignment horizontal="left" vertical="center" wrapText="1"/>
    </xf>
    <xf numFmtId="4" fontId="20" fillId="0" borderId="46" xfId="6" applyNumberFormat="1" applyFont="1" applyFill="1" applyBorder="1" applyAlignment="1">
      <alignment horizontal="right" vertical="center"/>
    </xf>
    <xf numFmtId="4" fontId="19" fillId="0" borderId="0" xfId="6" applyNumberFormat="1" applyFont="1" applyAlignment="1">
      <alignment horizontal="left" vertical="center"/>
    </xf>
    <xf numFmtId="0" fontId="19" fillId="0" borderId="0" xfId="6" applyFont="1" applyAlignment="1">
      <alignment horizontal="left" vertical="center"/>
    </xf>
    <xf numFmtId="0" fontId="24" fillId="0" borderId="0" xfId="6" applyFont="1" applyAlignment="1">
      <alignment horizontal="left" vertical="center"/>
    </xf>
    <xf numFmtId="0" fontId="19" fillId="0" borderId="46" xfId="6" applyFont="1" applyBorder="1" applyAlignment="1">
      <alignment horizontal="center" vertical="center"/>
    </xf>
    <xf numFmtId="0" fontId="10" fillId="9" borderId="63" xfId="6" applyFont="1" applyFill="1" applyBorder="1" applyAlignment="1">
      <alignment horizontal="left" vertical="center" wrapText="1"/>
    </xf>
    <xf numFmtId="4" fontId="19" fillId="9" borderId="64" xfId="6" applyNumberFormat="1" applyFont="1" applyFill="1" applyBorder="1" applyAlignment="1">
      <alignment horizontal="right" vertical="center"/>
    </xf>
    <xf numFmtId="3" fontId="2" fillId="0" borderId="0" xfId="6" applyNumberFormat="1"/>
    <xf numFmtId="3" fontId="11" fillId="0" borderId="46" xfId="6" applyNumberFormat="1" applyFont="1" applyBorder="1"/>
    <xf numFmtId="3" fontId="14" fillId="0" borderId="46" xfId="6" applyNumberFormat="1" applyFont="1" applyBorder="1"/>
    <xf numFmtId="1" fontId="12" fillId="9" borderId="46" xfId="6" applyNumberFormat="1" applyFont="1" applyFill="1" applyBorder="1"/>
    <xf numFmtId="1" fontId="2" fillId="9" borderId="46" xfId="6" applyNumberFormat="1" applyFont="1" applyFill="1" applyBorder="1"/>
    <xf numFmtId="3" fontId="2" fillId="0" borderId="0" xfId="6" applyNumberFormat="1" applyBorder="1"/>
    <xf numFmtId="0" fontId="10" fillId="13" borderId="63" xfId="6" applyFont="1" applyFill="1" applyBorder="1" applyAlignment="1">
      <alignment horizontal="left" vertical="center" wrapText="1"/>
    </xf>
    <xf numFmtId="4" fontId="19" fillId="13" borderId="64" xfId="6" applyNumberFormat="1" applyFont="1" applyFill="1" applyBorder="1" applyAlignment="1">
      <alignment horizontal="right" vertical="center"/>
    </xf>
    <xf numFmtId="0" fontId="12" fillId="13" borderId="46" xfId="6" applyFont="1" applyFill="1" applyBorder="1"/>
    <xf numFmtId="1" fontId="2" fillId="13" borderId="46" xfId="6" applyNumberFormat="1" applyFont="1" applyFill="1" applyBorder="1"/>
    <xf numFmtId="1" fontId="12" fillId="13" borderId="46" xfId="6" applyNumberFormat="1" applyFont="1" applyFill="1" applyBorder="1"/>
    <xf numFmtId="0" fontId="10" fillId="12" borderId="63" xfId="6" applyFont="1" applyFill="1" applyBorder="1" applyAlignment="1">
      <alignment horizontal="left" vertical="center" wrapText="1"/>
    </xf>
    <xf numFmtId="4" fontId="19" fillId="12" borderId="64" xfId="6" applyNumberFormat="1" applyFont="1" applyFill="1" applyBorder="1" applyAlignment="1">
      <alignment horizontal="right" vertical="center"/>
    </xf>
    <xf numFmtId="0" fontId="12" fillId="12" borderId="46" xfId="6" applyFont="1" applyFill="1" applyBorder="1"/>
    <xf numFmtId="1" fontId="2" fillId="12" borderId="46" xfId="6" applyNumberFormat="1" applyFont="1" applyFill="1" applyBorder="1"/>
    <xf numFmtId="1" fontId="12" fillId="12" borderId="46" xfId="6" applyNumberFormat="1" applyFont="1" applyFill="1" applyBorder="1"/>
    <xf numFmtId="0" fontId="10" fillId="13" borderId="45" xfId="6" applyFont="1" applyFill="1" applyBorder="1" applyAlignment="1">
      <alignment horizontal="left" vertical="center" wrapText="1"/>
    </xf>
    <xf numFmtId="4" fontId="20" fillId="13" borderId="46" xfId="6" applyNumberFormat="1" applyFont="1" applyFill="1" applyBorder="1" applyAlignment="1">
      <alignment horizontal="right" vertical="center"/>
    </xf>
    <xf numFmtId="0" fontId="25" fillId="0" borderId="0" xfId="6" applyFont="1" applyAlignment="1">
      <alignment horizontal="center" vertical="center" wrapText="1"/>
    </xf>
    <xf numFmtId="0" fontId="10" fillId="12" borderId="45" xfId="6" applyFont="1" applyFill="1" applyBorder="1" applyAlignment="1">
      <alignment horizontal="left" vertical="center" wrapText="1"/>
    </xf>
    <xf numFmtId="4" fontId="20" fillId="12" borderId="46" xfId="6" applyNumberFormat="1" applyFont="1" applyFill="1" applyBorder="1" applyAlignment="1">
      <alignment horizontal="right" vertical="center"/>
    </xf>
    <xf numFmtId="0" fontId="25" fillId="0" borderId="0" xfId="6" applyFont="1" applyAlignment="1">
      <alignment horizontal="center" vertical="top" wrapText="1"/>
    </xf>
    <xf numFmtId="0" fontId="14" fillId="0" borderId="46" xfId="6" applyFont="1" applyBorder="1"/>
    <xf numFmtId="0" fontId="2" fillId="0" borderId="46" xfId="6" applyBorder="1" applyAlignment="1">
      <alignment horizontal="center" wrapText="1"/>
    </xf>
    <xf numFmtId="0" fontId="2" fillId="0" borderId="46" xfId="6" applyFill="1" applyBorder="1" applyAlignment="1">
      <alignment horizontal="center" wrapText="1"/>
    </xf>
    <xf numFmtId="0" fontId="10" fillId="14" borderId="46" xfId="6" applyFont="1" applyFill="1" applyBorder="1" applyAlignment="1">
      <alignment horizontal="left" vertical="center" wrapText="1"/>
    </xf>
    <xf numFmtId="0" fontId="19" fillId="0" borderId="0" xfId="6" applyFont="1" applyAlignment="1">
      <alignment horizontal="right" vertical="center"/>
    </xf>
    <xf numFmtId="0" fontId="18" fillId="0" borderId="0" xfId="6" applyFont="1"/>
    <xf numFmtId="10" fontId="2" fillId="0" borderId="46" xfId="6" applyNumberFormat="1" applyBorder="1"/>
    <xf numFmtId="10" fontId="2" fillId="0" borderId="0" xfId="6" applyNumberFormat="1"/>
    <xf numFmtId="0" fontId="11" fillId="0" borderId="0" xfId="6" applyFont="1"/>
    <xf numFmtId="0" fontId="24" fillId="0" borderId="46" xfId="6" applyFont="1" applyBorder="1" applyAlignment="1">
      <alignment horizontal="center" vertical="center"/>
    </xf>
    <xf numFmtId="0" fontId="11" fillId="0" borderId="46" xfId="6" applyFont="1" applyBorder="1"/>
    <xf numFmtId="0" fontId="0" fillId="0" borderId="46" xfId="0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  <xf numFmtId="1" fontId="2" fillId="0" borderId="0" xfId="6" applyNumberFormat="1"/>
    <xf numFmtId="0" fontId="1" fillId="0" borderId="0" xfId="6" applyFont="1"/>
    <xf numFmtId="0" fontId="1" fillId="8" borderId="0" xfId="6" applyFont="1" applyFill="1" applyAlignment="1">
      <alignment vertical="center"/>
    </xf>
    <xf numFmtId="0" fontId="10" fillId="8" borderId="46" xfId="6" applyFont="1" applyFill="1" applyBorder="1" applyAlignment="1">
      <alignment horizontal="left" vertical="center" wrapText="1"/>
    </xf>
    <xf numFmtId="0" fontId="1" fillId="16" borderId="0" xfId="6" applyFont="1" applyFill="1"/>
    <xf numFmtId="3" fontId="20" fillId="16" borderId="46" xfId="6" applyNumberFormat="1" applyFont="1" applyFill="1" applyBorder="1" applyAlignment="1">
      <alignment horizontal="right" vertical="center"/>
    </xf>
    <xf numFmtId="0" fontId="29" fillId="14" borderId="46" xfId="6" applyFont="1" applyFill="1" applyBorder="1" applyAlignment="1">
      <alignment horizontal="left" vertical="center" wrapText="1"/>
    </xf>
    <xf numFmtId="4" fontId="30" fillId="13" borderId="46" xfId="6" applyNumberFormat="1" applyFont="1" applyFill="1" applyBorder="1" applyAlignment="1">
      <alignment horizontal="right" vertical="center"/>
    </xf>
    <xf numFmtId="0" fontId="31" fillId="0" borderId="0" xfId="6" applyFont="1"/>
    <xf numFmtId="3" fontId="32" fillId="0" borderId="46" xfId="6" applyNumberFormat="1" applyFont="1" applyBorder="1"/>
    <xf numFmtId="0" fontId="33" fillId="13" borderId="46" xfId="6" applyFont="1" applyFill="1" applyBorder="1"/>
    <xf numFmtId="1" fontId="31" fillId="13" borderId="46" xfId="6" applyNumberFormat="1" applyFont="1" applyFill="1" applyBorder="1"/>
    <xf numFmtId="3" fontId="31" fillId="0" borderId="0" xfId="6" applyNumberFormat="1" applyFont="1" applyBorder="1"/>
    <xf numFmtId="0" fontId="34" fillId="0" borderId="0" xfId="6" applyFont="1" applyAlignment="1">
      <alignment horizontal="right" vertical="center"/>
    </xf>
    <xf numFmtId="3" fontId="35" fillId="0" borderId="46" xfId="6" applyNumberFormat="1" applyFont="1" applyBorder="1"/>
    <xf numFmtId="3" fontId="31" fillId="0" borderId="46" xfId="6" applyNumberFormat="1" applyFont="1" applyBorder="1"/>
    <xf numFmtId="3" fontId="14" fillId="0" borderId="0" xfId="6" applyNumberFormat="1" applyFont="1" applyBorder="1"/>
    <xf numFmtId="0" fontId="1" fillId="0" borderId="0" xfId="6" applyFont="1" applyAlignment="1">
      <alignment horizontal="left" vertical="center"/>
    </xf>
    <xf numFmtId="0" fontId="1" fillId="0" borderId="46" xfId="6" applyFont="1" applyBorder="1"/>
    <xf numFmtId="0" fontId="1" fillId="0" borderId="46" xfId="6" applyFont="1" applyBorder="1" applyAlignment="1">
      <alignment horizontal="center" vertical="center" wrapText="1"/>
    </xf>
    <xf numFmtId="0" fontId="4" fillId="0" borderId="0" xfId="2" applyFont="1"/>
    <xf numFmtId="0" fontId="4" fillId="0" borderId="0" xfId="2" applyFont="1" applyFill="1" applyAlignment="1">
      <alignment vertical="center"/>
    </xf>
    <xf numFmtId="4" fontId="4" fillId="0" borderId="0" xfId="2" applyNumberFormat="1" applyFont="1" applyFill="1" applyAlignment="1">
      <alignment vertical="center"/>
    </xf>
    <xf numFmtId="0" fontId="4" fillId="0" borderId="0" xfId="2" applyFont="1" applyAlignment="1"/>
    <xf numFmtId="3" fontId="4" fillId="0" borderId="0" xfId="2" applyNumberFormat="1" applyFont="1" applyFill="1" applyAlignment="1">
      <alignment vertical="center"/>
    </xf>
    <xf numFmtId="3" fontId="10" fillId="0" borderId="23" xfId="4" applyNumberFormat="1" applyFont="1" applyFill="1" applyBorder="1" applyAlignment="1">
      <alignment horizontal="right" vertical="center" wrapText="1"/>
    </xf>
    <xf numFmtId="3" fontId="10" fillId="0" borderId="24" xfId="4" applyNumberFormat="1" applyFont="1" applyFill="1" applyBorder="1" applyAlignment="1">
      <alignment horizontal="right" vertical="center"/>
    </xf>
    <xf numFmtId="3" fontId="10" fillId="0" borderId="39" xfId="4" applyNumberFormat="1" applyFont="1" applyFill="1" applyBorder="1" applyAlignment="1">
      <alignment vertical="center" wrapText="1"/>
    </xf>
    <xf numFmtId="3" fontId="10" fillId="0" borderId="40" xfId="4" applyNumberFormat="1" applyFont="1" applyFill="1" applyBorder="1" applyAlignment="1">
      <alignment vertical="center"/>
    </xf>
    <xf numFmtId="3" fontId="10" fillId="5" borderId="39" xfId="4" applyNumberFormat="1" applyFont="1" applyFill="1" applyBorder="1" applyAlignment="1">
      <alignment vertical="center" wrapText="1"/>
    </xf>
    <xf numFmtId="3" fontId="10" fillId="5" borderId="40" xfId="4" applyNumberFormat="1" applyFont="1" applyFill="1" applyBorder="1" applyAlignment="1">
      <alignment vertical="center"/>
    </xf>
    <xf numFmtId="3" fontId="10" fillId="0" borderId="45" xfId="4" applyNumberFormat="1" applyFont="1" applyFill="1" applyBorder="1" applyAlignment="1">
      <alignment vertical="center" wrapText="1"/>
    </xf>
    <xf numFmtId="3" fontId="10" fillId="0" borderId="46" xfId="4" applyNumberFormat="1" applyFont="1" applyFill="1" applyBorder="1" applyAlignment="1">
      <alignment vertical="center"/>
    </xf>
    <xf numFmtId="3" fontId="10" fillId="0" borderId="27" xfId="4" applyNumberFormat="1" applyFont="1" applyFill="1" applyBorder="1" applyAlignment="1">
      <alignment horizontal="right" vertical="center" wrapText="1"/>
    </xf>
    <xf numFmtId="3" fontId="10" fillId="0" borderId="41" xfId="4" applyNumberFormat="1" applyFont="1" applyFill="1" applyBorder="1" applyAlignment="1">
      <alignment horizontal="right" vertical="center" wrapText="1"/>
    </xf>
    <xf numFmtId="3" fontId="10" fillId="5" borderId="41" xfId="4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0" fillId="5" borderId="0" xfId="0" applyFont="1" applyFill="1" applyAlignment="1">
      <alignment horizontal="left"/>
    </xf>
    <xf numFmtId="0" fontId="4" fillId="0" borderId="0" xfId="2" applyFont="1" applyAlignment="1">
      <alignment horizontal="left"/>
    </xf>
    <xf numFmtId="3" fontId="10" fillId="0" borderId="25" xfId="4" applyNumberFormat="1" applyFont="1" applyFill="1" applyBorder="1" applyAlignment="1">
      <alignment vertical="center" wrapText="1"/>
    </xf>
    <xf numFmtId="3" fontId="10" fillId="0" borderId="26" xfId="4" applyNumberFormat="1" applyFont="1" applyFill="1" applyBorder="1" applyAlignment="1">
      <alignment vertical="center"/>
    </xf>
    <xf numFmtId="3" fontId="10" fillId="0" borderId="22" xfId="4" applyNumberFormat="1" applyFont="1" applyFill="1" applyBorder="1" applyAlignment="1">
      <alignment horizontal="right" vertical="center" wrapText="1"/>
    </xf>
    <xf numFmtId="3" fontId="10" fillId="6" borderId="39" xfId="4" applyNumberFormat="1" applyFont="1" applyFill="1" applyBorder="1" applyAlignment="1">
      <alignment vertical="center" wrapText="1"/>
    </xf>
    <xf numFmtId="3" fontId="10" fillId="6" borderId="40" xfId="4" applyNumberFormat="1" applyFont="1" applyFill="1" applyBorder="1" applyAlignment="1">
      <alignment vertical="center"/>
    </xf>
    <xf numFmtId="3" fontId="4" fillId="6" borderId="46" xfId="2" applyNumberFormat="1" applyFont="1" applyFill="1" applyBorder="1" applyAlignment="1">
      <alignment horizontal="right" vertical="center"/>
    </xf>
    <xf numFmtId="3" fontId="10" fillId="6" borderId="41" xfId="4" applyNumberFormat="1" applyFont="1" applyFill="1" applyBorder="1" applyAlignment="1">
      <alignment horizontal="right" vertical="center" wrapText="1"/>
    </xf>
    <xf numFmtId="0" fontId="5" fillId="2" borderId="65" xfId="0" applyFont="1" applyFill="1" applyBorder="1" applyAlignment="1"/>
    <xf numFmtId="3" fontId="9" fillId="2" borderId="66" xfId="0" applyNumberFormat="1" applyFont="1" applyFill="1" applyBorder="1" applyAlignment="1">
      <alignment horizontal="right"/>
    </xf>
    <xf numFmtId="3" fontId="9" fillId="2" borderId="67" xfId="0" applyNumberFormat="1" applyFont="1" applyFill="1" applyBorder="1" applyAlignment="1">
      <alignment horizontal="right"/>
    </xf>
    <xf numFmtId="0" fontId="5" fillId="2" borderId="33" xfId="0" applyFont="1" applyFill="1" applyBorder="1" applyAlignment="1"/>
    <xf numFmtId="3" fontId="9" fillId="2" borderId="20" xfId="0" applyNumberFormat="1" applyFont="1" applyFill="1" applyBorder="1" applyAlignment="1">
      <alignment horizontal="right"/>
    </xf>
    <xf numFmtId="3" fontId="9" fillId="2" borderId="35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/>
    </xf>
    <xf numFmtId="164" fontId="9" fillId="2" borderId="12" xfId="0" applyNumberFormat="1" applyFont="1" applyFill="1" applyBorder="1" applyAlignment="1">
      <alignment horizontal="right"/>
    </xf>
    <xf numFmtId="0" fontId="4" fillId="2" borderId="68" xfId="0" applyFont="1" applyFill="1" applyBorder="1" applyAlignment="1">
      <alignment horizontal="left"/>
    </xf>
    <xf numFmtId="3" fontId="9" fillId="2" borderId="69" xfId="0" applyNumberFormat="1" applyFont="1" applyFill="1" applyBorder="1" applyAlignment="1">
      <alignment horizontal="right"/>
    </xf>
    <xf numFmtId="164" fontId="9" fillId="2" borderId="69" xfId="0" applyNumberFormat="1" applyFont="1" applyFill="1" applyBorder="1" applyAlignment="1">
      <alignment horizontal="right"/>
    </xf>
    <xf numFmtId="164" fontId="9" fillId="2" borderId="67" xfId="0" applyNumberFormat="1" applyFont="1" applyFill="1" applyBorder="1" applyAlignment="1">
      <alignment horizontal="right"/>
    </xf>
    <xf numFmtId="164" fontId="9" fillId="2" borderId="35" xfId="0" applyNumberFormat="1" applyFont="1" applyFill="1" applyBorder="1" applyAlignment="1">
      <alignment horizontal="right"/>
    </xf>
    <xf numFmtId="3" fontId="28" fillId="2" borderId="46" xfId="0" applyNumberFormat="1" applyFont="1" applyFill="1" applyBorder="1" applyAlignment="1">
      <alignment horizontal="center" vertical="center" wrapText="1"/>
    </xf>
    <xf numFmtId="0" fontId="4" fillId="8" borderId="0" xfId="0" applyFont="1" applyFill="1"/>
    <xf numFmtId="3" fontId="37" fillId="2" borderId="70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vertical="center" wrapText="1"/>
    </xf>
    <xf numFmtId="1" fontId="4" fillId="0" borderId="19" xfId="0" applyNumberFormat="1" applyFont="1" applyFill="1" applyBorder="1" applyAlignment="1">
      <alignment vertical="center" wrapText="1"/>
    </xf>
    <xf numFmtId="0" fontId="4" fillId="7" borderId="0" xfId="0" applyFont="1" applyFill="1"/>
    <xf numFmtId="0" fontId="0" fillId="7" borderId="0" xfId="0" applyFill="1"/>
    <xf numFmtId="0" fontId="23" fillId="11" borderId="46" xfId="0" applyFont="1" applyFill="1" applyBorder="1" applyAlignment="1">
      <alignment horizontal="center" vertical="center" wrapText="1"/>
    </xf>
    <xf numFmtId="165" fontId="38" fillId="0" borderId="0" xfId="0" applyNumberFormat="1" applyFont="1" applyAlignment="1">
      <alignment horizontal="center"/>
    </xf>
    <xf numFmtId="0" fontId="12" fillId="0" borderId="0" xfId="0" applyFont="1"/>
    <xf numFmtId="0" fontId="39" fillId="11" borderId="46" xfId="0" applyFont="1" applyFill="1" applyBorder="1" applyAlignment="1">
      <alignment horizontal="center" vertical="center" wrapText="1"/>
    </xf>
    <xf numFmtId="3" fontId="1" fillId="0" borderId="46" xfId="0" applyNumberFormat="1" applyFont="1" applyFill="1" applyBorder="1" applyAlignment="1">
      <alignment horizontal="left" vertical="center" wrapText="1"/>
    </xf>
    <xf numFmtId="3" fontId="14" fillId="0" borderId="46" xfId="0" applyNumberFormat="1" applyFont="1" applyBorder="1"/>
    <xf numFmtId="3" fontId="12" fillId="11" borderId="46" xfId="0" applyNumberFormat="1" applyFont="1" applyFill="1" applyBorder="1" applyAlignment="1">
      <alignment horizontal="left" vertical="center" wrapText="1"/>
    </xf>
    <xf numFmtId="3" fontId="12" fillId="11" borderId="46" xfId="0" applyNumberFormat="1" applyFont="1" applyFill="1" applyBorder="1" applyAlignment="1">
      <alignment horizontal="right" vertical="center" wrapText="1"/>
    </xf>
    <xf numFmtId="0" fontId="36" fillId="0" borderId="0" xfId="0" applyFont="1"/>
    <xf numFmtId="166" fontId="40" fillId="0" borderId="0" xfId="0" applyNumberFormat="1" applyFont="1"/>
    <xf numFmtId="166" fontId="0" fillId="0" borderId="0" xfId="0" applyNumberFormat="1"/>
    <xf numFmtId="0" fontId="8" fillId="0" borderId="8" xfId="7" applyFont="1" applyFill="1" applyBorder="1" applyAlignment="1">
      <alignment vertical="center"/>
    </xf>
    <xf numFmtId="0" fontId="8" fillId="0" borderId="8" xfId="7" applyFont="1" applyFill="1" applyBorder="1" applyAlignment="1">
      <alignment vertical="center" wrapText="1"/>
    </xf>
    <xf numFmtId="3" fontId="7" fillId="0" borderId="8" xfId="7" applyNumberFormat="1" applyFont="1" applyFill="1" applyBorder="1" applyAlignment="1">
      <alignment vertical="top" wrapText="1"/>
    </xf>
    <xf numFmtId="0" fontId="6" fillId="0" borderId="0" xfId="7" applyFont="1"/>
    <xf numFmtId="0" fontId="6" fillId="0" borderId="0" xfId="7" applyFont="1" applyFill="1"/>
    <xf numFmtId="3" fontId="5" fillId="0" borderId="5" xfId="7" applyNumberFormat="1" applyFont="1" applyFill="1" applyBorder="1" applyAlignment="1">
      <alignment horizontal="center" vertical="center" wrapText="1"/>
    </xf>
    <xf numFmtId="3" fontId="5" fillId="0" borderId="34" xfId="7" applyNumberFormat="1" applyFont="1" applyFill="1" applyBorder="1" applyAlignment="1">
      <alignment horizontal="center" vertical="center" wrapText="1"/>
    </xf>
    <xf numFmtId="3" fontId="5" fillId="0" borderId="30" xfId="7" applyNumberFormat="1" applyFont="1" applyFill="1" applyBorder="1" applyAlignment="1">
      <alignment horizontal="center" vertical="center" wrapText="1"/>
    </xf>
    <xf numFmtId="3" fontId="5" fillId="0" borderId="32" xfId="7" applyNumberFormat="1" applyFont="1" applyFill="1" applyBorder="1" applyAlignment="1">
      <alignment horizontal="center" vertical="center" wrapText="1"/>
    </xf>
    <xf numFmtId="3" fontId="4" fillId="0" borderId="9" xfId="7" applyNumberFormat="1" applyFont="1" applyFill="1" applyBorder="1"/>
    <xf numFmtId="3" fontId="4" fillId="0" borderId="35" xfId="7" applyNumberFormat="1" applyFont="1" applyFill="1" applyBorder="1"/>
    <xf numFmtId="3" fontId="4" fillId="0" borderId="54" xfId="7" applyNumberFormat="1" applyFont="1" applyFill="1" applyBorder="1"/>
    <xf numFmtId="3" fontId="4" fillId="0" borderId="1" xfId="7" applyNumberFormat="1" applyFont="1" applyFill="1" applyBorder="1"/>
    <xf numFmtId="3" fontId="4" fillId="0" borderId="36" xfId="7" applyNumberFormat="1" applyFont="1" applyFill="1" applyBorder="1"/>
    <xf numFmtId="3" fontId="4" fillId="0" borderId="19" xfId="7" applyNumberFormat="1" applyFont="1" applyFill="1" applyBorder="1"/>
    <xf numFmtId="3" fontId="4" fillId="0" borderId="4" xfId="7" applyNumberFormat="1" applyFont="1" applyFill="1" applyBorder="1"/>
    <xf numFmtId="3" fontId="4" fillId="0" borderId="17" xfId="7" applyNumberFormat="1" applyFont="1" applyFill="1" applyBorder="1"/>
    <xf numFmtId="3" fontId="4" fillId="0" borderId="18" xfId="7" applyNumberFormat="1" applyFont="1" applyFill="1" applyBorder="1"/>
    <xf numFmtId="0" fontId="4" fillId="0" borderId="1" xfId="7" applyFont="1" applyFill="1" applyBorder="1"/>
    <xf numFmtId="0" fontId="4" fillId="0" borderId="4" xfId="7" applyFont="1" applyFill="1" applyBorder="1"/>
    <xf numFmtId="3" fontId="4" fillId="0" borderId="10" xfId="7" applyNumberFormat="1" applyFont="1" applyFill="1" applyBorder="1"/>
    <xf numFmtId="3" fontId="4" fillId="0" borderId="11" xfId="7" applyNumberFormat="1" applyFont="1" applyFill="1" applyBorder="1"/>
    <xf numFmtId="0" fontId="4" fillId="0" borderId="1" xfId="7" applyFont="1" applyFill="1" applyBorder="1" applyAlignment="1">
      <alignment vertical="center"/>
    </xf>
    <xf numFmtId="0" fontId="4" fillId="0" borderId="4" xfId="7" applyFont="1" applyFill="1" applyBorder="1" applyAlignment="1">
      <alignment vertical="center"/>
    </xf>
    <xf numFmtId="0" fontId="4" fillId="0" borderId="3" xfId="7" applyFont="1" applyFill="1" applyBorder="1"/>
    <xf numFmtId="3" fontId="4" fillId="0" borderId="9" xfId="7" applyNumberFormat="1" applyFont="1" applyFill="1" applyBorder="1" applyAlignment="1">
      <alignment vertical="center"/>
    </xf>
    <xf numFmtId="3" fontId="4" fillId="0" borderId="35" xfId="7" applyNumberFormat="1" applyFont="1" applyFill="1" applyBorder="1" applyAlignment="1">
      <alignment vertical="center"/>
    </xf>
    <xf numFmtId="3" fontId="4" fillId="0" borderId="11" xfId="7" applyNumberFormat="1" applyFont="1" applyFill="1" applyBorder="1" applyAlignment="1">
      <alignment vertical="center"/>
    </xf>
    <xf numFmtId="3" fontId="4" fillId="0" borderId="2" xfId="7" applyNumberFormat="1" applyFont="1" applyFill="1" applyBorder="1" applyAlignment="1">
      <alignment vertical="center"/>
    </xf>
    <xf numFmtId="3" fontId="4" fillId="0" borderId="37" xfId="7" applyNumberFormat="1" applyFont="1" applyFill="1" applyBorder="1" applyAlignment="1">
      <alignment vertical="center"/>
    </xf>
    <xf numFmtId="3" fontId="4" fillId="0" borderId="7" xfId="7" applyNumberFormat="1" applyFont="1" applyFill="1" applyBorder="1" applyAlignment="1">
      <alignment vertical="center"/>
    </xf>
    <xf numFmtId="3" fontId="4" fillId="0" borderId="9" xfId="7" applyNumberFormat="1" applyFont="1" applyBorder="1"/>
    <xf numFmtId="3" fontId="4" fillId="0" borderId="35" xfId="7" applyNumberFormat="1" applyFont="1" applyBorder="1"/>
    <xf numFmtId="3" fontId="4" fillId="0" borderId="10" xfId="7" applyNumberFormat="1" applyFont="1" applyBorder="1"/>
    <xf numFmtId="3" fontId="4" fillId="0" borderId="11" xfId="7" applyNumberFormat="1" applyFont="1" applyBorder="1"/>
    <xf numFmtId="3" fontId="4" fillId="0" borderId="2" xfId="7" applyNumberFormat="1" applyFont="1" applyBorder="1"/>
    <xf numFmtId="3" fontId="4" fillId="0" borderId="37" xfId="7" applyNumberFormat="1" applyFont="1" applyBorder="1"/>
    <xf numFmtId="3" fontId="4" fillId="0" borderId="13" xfId="7" applyNumberFormat="1" applyFont="1" applyBorder="1"/>
    <xf numFmtId="3" fontId="4" fillId="0" borderId="7" xfId="7" applyNumberFormat="1" applyFont="1" applyBorder="1"/>
    <xf numFmtId="0" fontId="6" fillId="0" borderId="0" xfId="7" applyFont="1" applyAlignment="1">
      <alignment vertical="center"/>
    </xf>
    <xf numFmtId="0" fontId="4" fillId="0" borderId="9" xfId="7" applyFont="1" applyFill="1" applyBorder="1"/>
    <xf numFmtId="0" fontId="4" fillId="0" borderId="11" xfId="7" applyFont="1" applyFill="1" applyBorder="1"/>
    <xf numFmtId="1" fontId="4" fillId="0" borderId="17" xfId="7" applyNumberFormat="1" applyFont="1" applyFill="1" applyBorder="1" applyAlignment="1">
      <alignment horizontal="left" vertical="center" wrapText="1"/>
    </xf>
    <xf numFmtId="1" fontId="4" fillId="0" borderId="19" xfId="7" applyNumberFormat="1" applyFont="1" applyFill="1" applyBorder="1" applyAlignment="1">
      <alignment horizontal="left" vertical="center" wrapText="1"/>
    </xf>
    <xf numFmtId="1" fontId="5" fillId="3" borderId="29" xfId="7" applyNumberFormat="1" applyFont="1" applyFill="1" applyBorder="1" applyAlignment="1">
      <alignment horizontal="center" vertical="center" wrapText="1"/>
    </xf>
    <xf numFmtId="1" fontId="5" fillId="3" borderId="30" xfId="7" applyNumberFormat="1" applyFont="1" applyFill="1" applyBorder="1" applyAlignment="1">
      <alignment horizontal="center" vertical="center" wrapText="1"/>
    </xf>
    <xf numFmtId="1" fontId="5" fillId="3" borderId="31" xfId="7" applyNumberFormat="1" applyFont="1" applyFill="1" applyBorder="1" applyAlignment="1">
      <alignment horizontal="center" vertical="center" wrapText="1"/>
    </xf>
    <xf numFmtId="1" fontId="5" fillId="0" borderId="16" xfId="7" applyNumberFormat="1" applyFont="1" applyFill="1" applyBorder="1" applyAlignment="1">
      <alignment horizontal="left" vertical="center" wrapText="1"/>
    </xf>
    <xf numFmtId="1" fontId="5" fillId="0" borderId="20" xfId="7" applyNumberFormat="1" applyFont="1" applyFill="1" applyBorder="1" applyAlignment="1">
      <alignment horizontal="left" vertical="center" wrapText="1"/>
    </xf>
    <xf numFmtId="1" fontId="5" fillId="0" borderId="54" xfId="7" applyNumberFormat="1" applyFont="1" applyFill="1" applyBorder="1" applyAlignment="1">
      <alignment horizontal="left" vertical="center" wrapText="1"/>
    </xf>
    <xf numFmtId="1" fontId="4" fillId="0" borderId="21" xfId="7" applyNumberFormat="1" applyFont="1" applyFill="1" applyBorder="1" applyAlignment="1">
      <alignment horizontal="left" vertical="center" wrapText="1"/>
    </xf>
    <xf numFmtId="1" fontId="4" fillId="0" borderId="61" xfId="7" applyNumberFormat="1" applyFont="1" applyFill="1" applyBorder="1" applyAlignment="1">
      <alignment horizontal="left" vertical="center" wrapText="1"/>
    </xf>
    <xf numFmtId="1" fontId="4" fillId="0" borderId="49" xfId="7" applyNumberFormat="1" applyFont="1" applyFill="1" applyBorder="1" applyAlignment="1">
      <alignment horizontal="left" vertical="center" wrapText="1"/>
    </xf>
    <xf numFmtId="1" fontId="4" fillId="0" borderId="59" xfId="7" applyNumberFormat="1" applyFont="1" applyFill="1" applyBorder="1" applyAlignment="1">
      <alignment horizontal="left" vertical="center" wrapText="1"/>
    </xf>
    <xf numFmtId="1" fontId="4" fillId="0" borderId="48" xfId="7" applyNumberFormat="1" applyFont="1" applyFill="1" applyBorder="1" applyAlignment="1">
      <alignment horizontal="left" vertical="center" wrapText="1"/>
    </xf>
    <xf numFmtId="1" fontId="4" fillId="0" borderId="50" xfId="7" applyNumberFormat="1" applyFont="1" applyFill="1" applyBorder="1" applyAlignment="1">
      <alignment horizontal="left" vertical="center" wrapText="1"/>
    </xf>
    <xf numFmtId="1" fontId="4" fillId="0" borderId="51" xfId="7" applyNumberFormat="1" applyFont="1" applyFill="1" applyBorder="1" applyAlignment="1">
      <alignment horizontal="left" vertical="center" wrapText="1"/>
    </xf>
    <xf numFmtId="1" fontId="4" fillId="0" borderId="60" xfId="7" applyNumberFormat="1" applyFont="1" applyFill="1" applyBorder="1" applyAlignment="1">
      <alignment horizontal="left" vertical="center" wrapText="1"/>
    </xf>
    <xf numFmtId="1" fontId="4" fillId="0" borderId="52" xfId="7" applyNumberFormat="1" applyFont="1" applyFill="1" applyBorder="1" applyAlignment="1">
      <alignment horizontal="left" vertical="center" wrapText="1"/>
    </xf>
    <xf numFmtId="1" fontId="4" fillId="0" borderId="53" xfId="7" applyNumberFormat="1" applyFont="1" applyFill="1" applyBorder="1" applyAlignment="1">
      <alignment horizontal="left" vertical="center" wrapText="1"/>
    </xf>
    <xf numFmtId="1" fontId="4" fillId="0" borderId="55" xfId="7" applyNumberFormat="1" applyFont="1" applyFill="1" applyBorder="1" applyAlignment="1">
      <alignment horizontal="left" vertical="center" wrapText="1"/>
    </xf>
    <xf numFmtId="1" fontId="4" fillId="0" borderId="58" xfId="7" applyNumberFormat="1" applyFont="1" applyFill="1" applyBorder="1" applyAlignment="1">
      <alignment horizontal="left" vertical="center" wrapText="1"/>
    </xf>
    <xf numFmtId="1" fontId="4" fillId="0" borderId="56" xfId="7" applyNumberFormat="1" applyFont="1" applyFill="1" applyBorder="1" applyAlignment="1">
      <alignment horizontal="left" vertical="center" wrapText="1"/>
    </xf>
    <xf numFmtId="1" fontId="4" fillId="0" borderId="57" xfId="7" applyNumberFormat="1" applyFont="1" applyFill="1" applyBorder="1" applyAlignment="1">
      <alignment horizontal="left" vertical="center" wrapText="1"/>
    </xf>
    <xf numFmtId="1" fontId="4" fillId="0" borderId="18" xfId="7" applyNumberFormat="1" applyFont="1" applyFill="1" applyBorder="1" applyAlignment="1">
      <alignment horizontal="left" vertical="center" wrapText="1"/>
    </xf>
    <xf numFmtId="1" fontId="5" fillId="0" borderId="55" xfId="7" applyNumberFormat="1" applyFont="1" applyFill="1" applyBorder="1" applyAlignment="1">
      <alignment horizontal="left" vertical="center" wrapText="1"/>
    </xf>
    <xf numFmtId="1" fontId="5" fillId="0" borderId="58" xfId="7" applyNumberFormat="1" applyFont="1" applyFill="1" applyBorder="1" applyAlignment="1">
      <alignment horizontal="left" vertical="center" wrapText="1"/>
    </xf>
    <xf numFmtId="1" fontId="5" fillId="0" borderId="56" xfId="7" applyNumberFormat="1" applyFont="1" applyFill="1" applyBorder="1" applyAlignment="1">
      <alignment horizontal="left" vertical="center" wrapText="1"/>
    </xf>
    <xf numFmtId="1" fontId="5" fillId="0" borderId="57" xfId="7" applyNumberFormat="1" applyFont="1" applyFill="1" applyBorder="1" applyAlignment="1">
      <alignment horizontal="left" vertical="center" wrapText="1"/>
    </xf>
    <xf numFmtId="1" fontId="5" fillId="0" borderId="49" xfId="7" applyNumberFormat="1" applyFont="1" applyFill="1" applyBorder="1" applyAlignment="1">
      <alignment horizontal="left" vertical="center" wrapText="1"/>
    </xf>
    <xf numFmtId="1" fontId="5" fillId="0" borderId="59" xfId="7" applyNumberFormat="1" applyFont="1" applyFill="1" applyBorder="1" applyAlignment="1">
      <alignment horizontal="left" vertical="center" wrapText="1"/>
    </xf>
    <xf numFmtId="1" fontId="5" fillId="0" borderId="48" xfId="7" applyNumberFormat="1" applyFont="1" applyFill="1" applyBorder="1" applyAlignment="1">
      <alignment horizontal="left" vertical="center" wrapText="1"/>
    </xf>
    <xf numFmtId="1" fontId="5" fillId="0" borderId="50" xfId="7" applyNumberFormat="1" applyFont="1" applyFill="1" applyBorder="1" applyAlignment="1">
      <alignment horizontal="left" vertical="center" wrapText="1"/>
    </xf>
    <xf numFmtId="1" fontId="5" fillId="0" borderId="17" xfId="7" applyNumberFormat="1" applyFont="1" applyFill="1" applyBorder="1" applyAlignment="1">
      <alignment horizontal="left" vertical="center" wrapText="1"/>
    </xf>
    <xf numFmtId="1" fontId="5" fillId="0" borderId="18" xfId="7" applyNumberFormat="1" applyFont="1" applyFill="1" applyBorder="1" applyAlignment="1">
      <alignment horizontal="left" vertical="center" wrapText="1"/>
    </xf>
    <xf numFmtId="1" fontId="5" fillId="0" borderId="19" xfId="7" applyNumberFormat="1" applyFont="1" applyFill="1" applyBorder="1" applyAlignment="1">
      <alignment horizontal="left" vertical="center" wrapText="1"/>
    </xf>
    <xf numFmtId="1" fontId="8" fillId="0" borderId="17" xfId="7" applyNumberFormat="1" applyFont="1" applyFill="1" applyBorder="1" applyAlignment="1">
      <alignment horizontal="left" vertical="center" wrapText="1"/>
    </xf>
    <xf numFmtId="1" fontId="8" fillId="0" borderId="18" xfId="7" applyNumberFormat="1" applyFont="1" applyFill="1" applyBorder="1" applyAlignment="1">
      <alignment horizontal="left" vertical="center" wrapText="1"/>
    </xf>
    <xf numFmtId="1" fontId="8" fillId="0" borderId="19" xfId="7" applyNumberFormat="1" applyFont="1" applyFill="1" applyBorder="1" applyAlignment="1">
      <alignment horizontal="left" vertical="center" wrapText="1"/>
    </xf>
    <xf numFmtId="1" fontId="5" fillId="2" borderId="43" xfId="7" applyNumberFormat="1" applyFont="1" applyFill="1" applyBorder="1" applyAlignment="1">
      <alignment horizontal="left" vertical="center" wrapText="1"/>
    </xf>
    <xf numFmtId="1" fontId="5" fillId="2" borderId="42" xfId="7" applyNumberFormat="1" applyFont="1" applyFill="1" applyBorder="1" applyAlignment="1">
      <alignment horizontal="left" vertical="center" wrapText="1"/>
    </xf>
    <xf numFmtId="1" fontId="5" fillId="2" borderId="44" xfId="7" applyNumberFormat="1" applyFont="1" applyFill="1" applyBorder="1" applyAlignment="1">
      <alignment horizontal="left" vertical="center" wrapText="1"/>
    </xf>
    <xf numFmtId="1" fontId="5" fillId="4" borderId="29" xfId="7" applyNumberFormat="1" applyFont="1" applyFill="1" applyBorder="1" applyAlignment="1">
      <alignment horizontal="center" vertical="center" wrapText="1"/>
    </xf>
    <xf numFmtId="1" fontId="5" fillId="4" borderId="30" xfId="7" applyNumberFormat="1" applyFont="1" applyFill="1" applyBorder="1" applyAlignment="1">
      <alignment horizontal="center" vertical="center" wrapText="1"/>
    </xf>
    <xf numFmtId="1" fontId="5" fillId="4" borderId="31" xfId="7" applyNumberFormat="1" applyFont="1" applyFill="1" applyBorder="1" applyAlignment="1">
      <alignment horizontal="center" vertical="center" wrapText="1"/>
    </xf>
    <xf numFmtId="0" fontId="4" fillId="0" borderId="29" xfId="7" applyFont="1" applyFill="1" applyBorder="1" applyAlignment="1">
      <alignment horizontal="center" vertical="center"/>
    </xf>
    <xf numFmtId="0" fontId="4" fillId="0" borderId="31" xfId="7" applyFont="1" applyFill="1" applyBorder="1" applyAlignment="1">
      <alignment horizontal="center" vertical="center"/>
    </xf>
    <xf numFmtId="0" fontId="5" fillId="3" borderId="29" xfId="2" applyFont="1" applyFill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/>
    </xf>
    <xf numFmtId="0" fontId="5" fillId="3" borderId="31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left" vertical="center" wrapText="1"/>
    </xf>
    <xf numFmtId="0" fontId="5" fillId="0" borderId="30" xfId="2" applyFont="1" applyFill="1" applyBorder="1" applyAlignment="1">
      <alignment horizontal="left" vertical="center" wrapText="1"/>
    </xf>
    <xf numFmtId="0" fontId="5" fillId="0" borderId="31" xfId="2" applyFont="1" applyFill="1" applyBorder="1" applyAlignment="1">
      <alignment horizontal="left" vertical="center" wrapText="1"/>
    </xf>
    <xf numFmtId="0" fontId="8" fillId="0" borderId="8" xfId="2" applyFont="1" applyBorder="1" applyAlignment="1">
      <alignment horizontal="left" vertical="top" wrapText="1"/>
    </xf>
    <xf numFmtId="0" fontId="11" fillId="0" borderId="46" xfId="6" applyFont="1" applyFill="1" applyBorder="1" applyAlignment="1">
      <alignment horizontal="center" vertical="center" wrapText="1"/>
    </xf>
    <xf numFmtId="0" fontId="11" fillId="7" borderId="46" xfId="6" applyFont="1" applyFill="1" applyBorder="1" applyAlignment="1">
      <alignment horizontal="center" vertical="center" wrapText="1"/>
    </xf>
    <xf numFmtId="0" fontId="2" fillId="0" borderId="46" xfId="6" applyFill="1" applyBorder="1" applyAlignment="1">
      <alignment horizontal="center" wrapText="1"/>
    </xf>
    <xf numFmtId="0" fontId="2" fillId="7" borderId="46" xfId="6" applyFill="1" applyBorder="1" applyAlignment="1">
      <alignment horizontal="center"/>
    </xf>
    <xf numFmtId="0" fontId="2" fillId="7" borderId="46" xfId="6" applyFill="1" applyBorder="1" applyAlignment="1">
      <alignment horizontal="center" vertical="center"/>
    </xf>
    <xf numFmtId="0" fontId="19" fillId="0" borderId="62" xfId="6" applyFont="1" applyBorder="1" applyAlignment="1">
      <alignment horizontal="center" wrapText="1"/>
    </xf>
    <xf numFmtId="0" fontId="2" fillId="0" borderId="46" xfId="6" applyFont="1" applyFill="1" applyBorder="1" applyAlignment="1">
      <alignment horizontal="center" vertical="center" wrapText="1"/>
    </xf>
    <xf numFmtId="0" fontId="1" fillId="7" borderId="46" xfId="6" applyFont="1" applyFill="1" applyBorder="1" applyAlignment="1">
      <alignment horizontal="center" vertical="center"/>
    </xf>
    <xf numFmtId="0" fontId="2" fillId="7" borderId="46" xfId="6" applyFill="1" applyBorder="1" applyAlignment="1">
      <alignment horizontal="center" vertical="center" wrapText="1"/>
    </xf>
    <xf numFmtId="1" fontId="5" fillId="10" borderId="17" xfId="0" applyNumberFormat="1" applyFont="1" applyFill="1" applyBorder="1" applyAlignment="1">
      <alignment horizontal="left" vertical="center" wrapText="1"/>
    </xf>
    <xf numFmtId="1" fontId="5" fillId="10" borderId="18" xfId="0" applyNumberFormat="1" applyFont="1" applyFill="1" applyBorder="1" applyAlignment="1">
      <alignment horizontal="left" vertical="center" wrapText="1"/>
    </xf>
    <xf numFmtId="1" fontId="5" fillId="10" borderId="19" xfId="0" applyNumberFormat="1" applyFont="1" applyFill="1" applyBorder="1" applyAlignment="1">
      <alignment horizontal="left" vertical="center" wrapText="1"/>
    </xf>
  </cellXfs>
  <cellStyles count="8">
    <cellStyle name="Normální" xfId="0" builtinId="0"/>
    <cellStyle name="normální 2" xfId="1"/>
    <cellStyle name="normální 2 2" xfId="3"/>
    <cellStyle name="Normální 3" xfId="2"/>
    <cellStyle name="Normální 4" xfId="4"/>
    <cellStyle name="Normální 5" xfId="5"/>
    <cellStyle name="Normální 6" xfId="6"/>
    <cellStyle name="Normální 7" xfId="7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99FF"/>
      <color rgb="FFDFF1CB"/>
      <color rgb="FFF0F8FA"/>
      <color rgb="FFCFAFE7"/>
      <color rgb="FFFDFFE7"/>
      <color rgb="FFFFC5C5"/>
      <color rgb="FFFFAFAF"/>
      <color rgb="FFFFB9B9"/>
      <color rgb="FFC5F0FF"/>
      <color rgb="FFFED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hoval/Documents/2017/Podp&#367;rn&#225;%20opat&#345;en&#237;/0_Skute&#269;nost%20roku%202017/Podklad%20MF%20duben/Podp&#367;rn&#225;%20opat&#345;en&#237;%20-%20vy&#269;&#237;slen&#237;%20k%201-7-2017%20obecn&#237;%20a%20krajsk&#2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keovaD/AppData/Local/Microsoft/Windows/INetCache/Content.Outlook/50M13XWN/ONIV_Z14_Z34_2020_vypocet_10.1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Podpůrná opatření - část A"/>
      <sheetName val="Podpůrná opatření - část B"/>
      <sheetName val="vzorce pro PO dle vyhlášky"/>
      <sheetName val="cena PO dle části B vyhlášky"/>
    </sheetNames>
    <sheetDataSet>
      <sheetData sheetId="0" refreshError="1"/>
      <sheetData sheetId="1" refreshError="1"/>
      <sheetData sheetId="2"/>
      <sheetData sheetId="3">
        <row r="16">
          <cell r="G16">
            <v>505520</v>
          </cell>
        </row>
        <row r="17">
          <cell r="G17">
            <v>375800</v>
          </cell>
        </row>
        <row r="18">
          <cell r="G18">
            <v>546810</v>
          </cell>
        </row>
        <row r="19">
          <cell r="G19">
            <v>241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1420_1"/>
      <sheetName val="v1420_2"/>
      <sheetName val="Výpočet"/>
      <sheetName val="Výpočet Fixní"/>
      <sheetName val="v3420_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>
            <v>600027368</v>
          </cell>
          <cell r="C3" t="str">
            <v>181050994</v>
          </cell>
          <cell r="D3" t="str">
            <v>1</v>
          </cell>
          <cell r="E3" t="str">
            <v>J21</v>
          </cell>
          <cell r="F3" t="str">
            <v>Středisko výchovné péče</v>
          </cell>
          <cell r="G3" t="str">
            <v>Jana Masaryka 64/16</v>
          </cell>
          <cell r="H3" t="str">
            <v>Praha 2 - Vinohrady</v>
          </cell>
          <cell r="I3" t="str">
            <v>100</v>
          </cell>
          <cell r="J3" t="str">
            <v>A90100</v>
          </cell>
          <cell r="K3" t="str">
            <v>CZ0102</v>
          </cell>
          <cell r="L3" t="str">
            <v>CZ0102</v>
          </cell>
          <cell r="M3" t="str">
            <v>CZ01102</v>
          </cell>
          <cell r="N3" t="str">
            <v>554782</v>
          </cell>
          <cell r="O3">
            <v>21739986</v>
          </cell>
          <cell r="P3" t="str">
            <v>1</v>
          </cell>
          <cell r="Q3">
            <v>72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72</v>
          </cell>
          <cell r="Z3">
            <v>149</v>
          </cell>
          <cell r="AA3">
            <v>0</v>
          </cell>
          <cell r="AB3">
            <v>0</v>
          </cell>
          <cell r="AC3">
            <v>0</v>
          </cell>
          <cell r="AD3">
            <v>377</v>
          </cell>
          <cell r="AE3">
            <v>0</v>
          </cell>
          <cell r="AF3">
            <v>0</v>
          </cell>
          <cell r="AG3">
            <v>0</v>
          </cell>
          <cell r="AH3">
            <v>70</v>
          </cell>
          <cell r="AI3">
            <v>0</v>
          </cell>
          <cell r="AJ3">
            <v>0</v>
          </cell>
          <cell r="AK3">
            <v>0</v>
          </cell>
          <cell r="AL3">
            <v>75</v>
          </cell>
          <cell r="AM3">
            <v>0</v>
          </cell>
          <cell r="AN3">
            <v>0</v>
          </cell>
          <cell r="AO3">
            <v>0</v>
          </cell>
          <cell r="AP3">
            <v>74</v>
          </cell>
          <cell r="AQ3">
            <v>0</v>
          </cell>
          <cell r="AR3">
            <v>0</v>
          </cell>
          <cell r="AS3">
            <v>0</v>
          </cell>
          <cell r="AT3">
            <v>81</v>
          </cell>
          <cell r="AU3">
            <v>0</v>
          </cell>
          <cell r="AV3">
            <v>0</v>
          </cell>
          <cell r="AW3">
            <v>22</v>
          </cell>
          <cell r="AX3">
            <v>49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629</v>
          </cell>
          <cell r="BS3">
            <v>0</v>
          </cell>
          <cell r="BT3">
            <v>0</v>
          </cell>
          <cell r="BU3">
            <v>0</v>
          </cell>
          <cell r="BV3">
            <v>3</v>
          </cell>
          <cell r="BW3">
            <v>0</v>
          </cell>
          <cell r="BX3">
            <v>0</v>
          </cell>
          <cell r="BY3">
            <v>0</v>
          </cell>
          <cell r="BZ3">
            <v>30</v>
          </cell>
          <cell r="CA3">
            <v>0</v>
          </cell>
          <cell r="CB3">
            <v>0</v>
          </cell>
          <cell r="CC3">
            <v>3</v>
          </cell>
          <cell r="CD3">
            <v>2</v>
          </cell>
          <cell r="CE3">
            <v>0</v>
          </cell>
          <cell r="CF3">
            <v>0</v>
          </cell>
          <cell r="CG3">
            <v>2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1</v>
          </cell>
          <cell r="CM3">
            <v>0</v>
          </cell>
          <cell r="CN3">
            <v>0</v>
          </cell>
          <cell r="CO3">
            <v>1</v>
          </cell>
          <cell r="CP3">
            <v>52</v>
          </cell>
          <cell r="CQ3">
            <v>0</v>
          </cell>
          <cell r="CR3">
            <v>0</v>
          </cell>
          <cell r="CS3">
            <v>13</v>
          </cell>
          <cell r="CT3">
            <v>0</v>
          </cell>
          <cell r="CU3">
            <v>0</v>
          </cell>
          <cell r="CV3">
            <v>8</v>
          </cell>
          <cell r="CW3">
            <v>0</v>
          </cell>
          <cell r="CX3">
            <v>0</v>
          </cell>
          <cell r="CY3">
            <v>2</v>
          </cell>
          <cell r="CZ3">
            <v>0</v>
          </cell>
          <cell r="DA3">
            <v>0</v>
          </cell>
          <cell r="DB3">
            <v>5</v>
          </cell>
          <cell r="DC3">
            <v>0</v>
          </cell>
          <cell r="DD3">
            <v>0</v>
          </cell>
          <cell r="DE3">
            <v>137</v>
          </cell>
          <cell r="DF3">
            <v>41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</row>
        <row r="4">
          <cell r="B4">
            <v>600027457</v>
          </cell>
          <cell r="C4" t="str">
            <v>110350022</v>
          </cell>
          <cell r="D4" t="str">
            <v>1</v>
          </cell>
          <cell r="E4" t="str">
            <v>J21</v>
          </cell>
          <cell r="F4" t="str">
            <v>Středisko výchovné péče</v>
          </cell>
          <cell r="G4" t="str">
            <v>Rakovského 3138/2</v>
          </cell>
          <cell r="H4" t="str">
            <v>Praha 4 - Modřany</v>
          </cell>
          <cell r="I4" t="str">
            <v>100</v>
          </cell>
          <cell r="J4" t="str">
            <v>A90100</v>
          </cell>
          <cell r="K4" t="str">
            <v>CZ0104</v>
          </cell>
          <cell r="L4" t="str">
            <v>CZ0104</v>
          </cell>
          <cell r="M4" t="str">
            <v>CZ01104</v>
          </cell>
          <cell r="N4" t="str">
            <v>554782</v>
          </cell>
          <cell r="O4">
            <v>21937958</v>
          </cell>
          <cell r="P4" t="str">
            <v>0</v>
          </cell>
          <cell r="Q4">
            <v>35</v>
          </cell>
          <cell r="R4">
            <v>0</v>
          </cell>
          <cell r="S4">
            <v>0</v>
          </cell>
          <cell r="T4">
            <v>0</v>
          </cell>
          <cell r="U4">
            <v>856</v>
          </cell>
          <cell r="V4">
            <v>187</v>
          </cell>
          <cell r="W4">
            <v>0</v>
          </cell>
          <cell r="X4">
            <v>0</v>
          </cell>
          <cell r="Y4">
            <v>298</v>
          </cell>
          <cell r="Z4">
            <v>313</v>
          </cell>
          <cell r="AA4">
            <v>0</v>
          </cell>
          <cell r="AB4">
            <v>0</v>
          </cell>
          <cell r="AC4">
            <v>0</v>
          </cell>
          <cell r="AD4">
            <v>1672</v>
          </cell>
          <cell r="AE4">
            <v>121</v>
          </cell>
          <cell r="AF4">
            <v>0</v>
          </cell>
          <cell r="AG4">
            <v>0</v>
          </cell>
          <cell r="AH4">
            <v>8</v>
          </cell>
          <cell r="AI4">
            <v>128</v>
          </cell>
          <cell r="AJ4">
            <v>0</v>
          </cell>
          <cell r="AK4">
            <v>0</v>
          </cell>
          <cell r="AL4">
            <v>294</v>
          </cell>
          <cell r="AM4">
            <v>42</v>
          </cell>
          <cell r="AN4">
            <v>0</v>
          </cell>
          <cell r="AO4">
            <v>0</v>
          </cell>
          <cell r="AP4">
            <v>38</v>
          </cell>
          <cell r="AQ4">
            <v>0</v>
          </cell>
          <cell r="AR4">
            <v>0</v>
          </cell>
          <cell r="AS4">
            <v>0</v>
          </cell>
          <cell r="AT4">
            <v>22</v>
          </cell>
          <cell r="AU4">
            <v>0</v>
          </cell>
          <cell r="AV4">
            <v>0</v>
          </cell>
          <cell r="AW4">
            <v>0</v>
          </cell>
          <cell r="AX4">
            <v>446</v>
          </cell>
          <cell r="AY4">
            <v>291</v>
          </cell>
          <cell r="AZ4">
            <v>0</v>
          </cell>
          <cell r="BA4">
            <v>0</v>
          </cell>
          <cell r="BB4">
            <v>0</v>
          </cell>
          <cell r="BC4">
            <v>143</v>
          </cell>
          <cell r="BD4">
            <v>0</v>
          </cell>
          <cell r="BE4">
            <v>0</v>
          </cell>
          <cell r="BF4">
            <v>0</v>
          </cell>
          <cell r="BG4">
            <v>61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163</v>
          </cell>
          <cell r="BP4">
            <v>0</v>
          </cell>
          <cell r="BQ4">
            <v>0</v>
          </cell>
          <cell r="BR4">
            <v>2576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227</v>
          </cell>
          <cell r="CA4">
            <v>0</v>
          </cell>
          <cell r="CB4">
            <v>0</v>
          </cell>
          <cell r="CC4">
            <v>0</v>
          </cell>
          <cell r="CD4">
            <v>3</v>
          </cell>
          <cell r="CE4">
            <v>8</v>
          </cell>
          <cell r="CF4">
            <v>0</v>
          </cell>
          <cell r="CG4">
            <v>0</v>
          </cell>
          <cell r="CH4">
            <v>12</v>
          </cell>
          <cell r="CI4">
            <v>0</v>
          </cell>
          <cell r="CJ4">
            <v>0</v>
          </cell>
          <cell r="CK4">
            <v>0</v>
          </cell>
          <cell r="CL4">
            <v>4</v>
          </cell>
          <cell r="CM4">
            <v>0</v>
          </cell>
          <cell r="CN4">
            <v>0</v>
          </cell>
          <cell r="CO4">
            <v>0</v>
          </cell>
          <cell r="CP4">
            <v>204</v>
          </cell>
          <cell r="CQ4">
            <v>26</v>
          </cell>
          <cell r="CR4">
            <v>0</v>
          </cell>
          <cell r="CS4">
            <v>178</v>
          </cell>
          <cell r="CT4">
            <v>20</v>
          </cell>
          <cell r="CU4">
            <v>0</v>
          </cell>
          <cell r="CV4">
            <v>7</v>
          </cell>
          <cell r="CW4">
            <v>0</v>
          </cell>
          <cell r="CX4">
            <v>0</v>
          </cell>
          <cell r="CY4">
            <v>37</v>
          </cell>
          <cell r="CZ4">
            <v>0</v>
          </cell>
          <cell r="DA4">
            <v>0</v>
          </cell>
          <cell r="DB4">
            <v>48</v>
          </cell>
          <cell r="DC4">
            <v>0</v>
          </cell>
          <cell r="DD4">
            <v>0</v>
          </cell>
          <cell r="DE4">
            <v>126</v>
          </cell>
          <cell r="DF4">
            <v>52</v>
          </cell>
          <cell r="DG4">
            <v>0</v>
          </cell>
          <cell r="DH4">
            <v>0</v>
          </cell>
          <cell r="DI4">
            <v>0</v>
          </cell>
          <cell r="DJ4">
            <v>1</v>
          </cell>
          <cell r="DK4">
            <v>6</v>
          </cell>
          <cell r="DL4">
            <v>3</v>
          </cell>
          <cell r="DM4">
            <v>8</v>
          </cell>
          <cell r="DN4">
            <v>3</v>
          </cell>
          <cell r="DO4">
            <v>0</v>
          </cell>
          <cell r="DP4">
            <v>3</v>
          </cell>
          <cell r="DQ4">
            <v>0</v>
          </cell>
        </row>
        <row r="5">
          <cell r="B5">
            <v>600027686</v>
          </cell>
          <cell r="C5" t="str">
            <v>102401411</v>
          </cell>
          <cell r="D5" t="str">
            <v>1</v>
          </cell>
          <cell r="E5" t="str">
            <v>J21</v>
          </cell>
          <cell r="F5" t="str">
            <v>Středisko výchovné péče</v>
          </cell>
          <cell r="G5" t="str">
            <v>Čakovická 9</v>
          </cell>
          <cell r="H5" t="str">
            <v>Praha 9 - Prosek</v>
          </cell>
          <cell r="I5" t="str">
            <v>100</v>
          </cell>
          <cell r="J5" t="str">
            <v>A90100</v>
          </cell>
          <cell r="K5" t="str">
            <v>CZ0109</v>
          </cell>
          <cell r="L5" t="str">
            <v>CZ0109</v>
          </cell>
          <cell r="M5" t="str">
            <v>CZ01109</v>
          </cell>
          <cell r="N5" t="str">
            <v>554782</v>
          </cell>
          <cell r="O5">
            <v>22509232</v>
          </cell>
          <cell r="P5" t="str">
            <v>1</v>
          </cell>
          <cell r="Q5">
            <v>27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325</v>
          </cell>
          <cell r="Z5">
            <v>286</v>
          </cell>
          <cell r="AA5">
            <v>612</v>
          </cell>
          <cell r="AB5">
            <v>236</v>
          </cell>
          <cell r="AC5">
            <v>0</v>
          </cell>
          <cell r="AD5">
            <v>1795</v>
          </cell>
          <cell r="AE5">
            <v>617</v>
          </cell>
          <cell r="AF5">
            <v>132</v>
          </cell>
          <cell r="AG5">
            <v>0</v>
          </cell>
          <cell r="AH5">
            <v>0</v>
          </cell>
          <cell r="AI5">
            <v>417</v>
          </cell>
          <cell r="AJ5">
            <v>230</v>
          </cell>
          <cell r="AK5">
            <v>0</v>
          </cell>
          <cell r="AL5">
            <v>201</v>
          </cell>
          <cell r="AM5">
            <v>191</v>
          </cell>
          <cell r="AN5">
            <v>6</v>
          </cell>
          <cell r="AO5">
            <v>0</v>
          </cell>
          <cell r="AP5">
            <v>25</v>
          </cell>
          <cell r="AQ5">
            <v>192</v>
          </cell>
          <cell r="AR5">
            <v>46</v>
          </cell>
          <cell r="AS5">
            <v>0</v>
          </cell>
          <cell r="AT5">
            <v>295</v>
          </cell>
          <cell r="AU5">
            <v>108</v>
          </cell>
          <cell r="AV5">
            <v>174</v>
          </cell>
          <cell r="AW5">
            <v>0</v>
          </cell>
          <cell r="AX5">
            <v>125</v>
          </cell>
          <cell r="AY5">
            <v>981</v>
          </cell>
          <cell r="AZ5">
            <v>541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6</v>
          </cell>
          <cell r="BG5">
            <v>120</v>
          </cell>
          <cell r="BH5">
            <v>99</v>
          </cell>
          <cell r="BI5">
            <v>0</v>
          </cell>
          <cell r="BJ5">
            <v>25</v>
          </cell>
          <cell r="BK5">
            <v>264</v>
          </cell>
          <cell r="BL5">
            <v>198</v>
          </cell>
          <cell r="BM5">
            <v>0</v>
          </cell>
          <cell r="BN5">
            <v>0</v>
          </cell>
          <cell r="BO5">
            <v>848</v>
          </cell>
          <cell r="BP5">
            <v>390</v>
          </cell>
          <cell r="BQ5">
            <v>0</v>
          </cell>
          <cell r="BR5">
            <v>362</v>
          </cell>
          <cell r="BS5">
            <v>836</v>
          </cell>
          <cell r="BT5">
            <v>0</v>
          </cell>
          <cell r="BU5">
            <v>0</v>
          </cell>
          <cell r="BV5">
            <v>32</v>
          </cell>
          <cell r="BW5">
            <v>0</v>
          </cell>
          <cell r="BX5">
            <v>0</v>
          </cell>
          <cell r="BY5">
            <v>0</v>
          </cell>
          <cell r="BZ5">
            <v>339</v>
          </cell>
          <cell r="CA5">
            <v>0</v>
          </cell>
          <cell r="CB5">
            <v>0</v>
          </cell>
          <cell r="CC5">
            <v>0</v>
          </cell>
          <cell r="CD5">
            <v>72</v>
          </cell>
          <cell r="CE5">
            <v>2</v>
          </cell>
          <cell r="CF5">
            <v>3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3</v>
          </cell>
          <cell r="CM5">
            <v>24</v>
          </cell>
          <cell r="CN5">
            <v>10</v>
          </cell>
          <cell r="CO5">
            <v>0</v>
          </cell>
          <cell r="CP5">
            <v>304</v>
          </cell>
          <cell r="CQ5">
            <v>43</v>
          </cell>
          <cell r="CR5">
            <v>34</v>
          </cell>
          <cell r="CS5">
            <v>111</v>
          </cell>
          <cell r="CT5">
            <v>12</v>
          </cell>
          <cell r="CU5">
            <v>31</v>
          </cell>
          <cell r="CV5">
            <v>15</v>
          </cell>
          <cell r="CW5">
            <v>6</v>
          </cell>
          <cell r="CX5">
            <v>8</v>
          </cell>
          <cell r="CY5">
            <v>15</v>
          </cell>
          <cell r="CZ5">
            <v>6</v>
          </cell>
          <cell r="DA5">
            <v>7</v>
          </cell>
          <cell r="DB5">
            <v>0</v>
          </cell>
          <cell r="DC5">
            <v>51</v>
          </cell>
          <cell r="DD5">
            <v>29</v>
          </cell>
          <cell r="DE5">
            <v>906</v>
          </cell>
          <cell r="DF5">
            <v>445</v>
          </cell>
          <cell r="DG5">
            <v>2</v>
          </cell>
          <cell r="DH5">
            <v>9</v>
          </cell>
          <cell r="DI5">
            <v>6</v>
          </cell>
          <cell r="DJ5">
            <v>4</v>
          </cell>
          <cell r="DK5">
            <v>12</v>
          </cell>
          <cell r="DL5">
            <v>0</v>
          </cell>
          <cell r="DM5">
            <v>48</v>
          </cell>
          <cell r="DN5">
            <v>20</v>
          </cell>
          <cell r="DO5">
            <v>0</v>
          </cell>
          <cell r="DP5">
            <v>20</v>
          </cell>
          <cell r="DQ5">
            <v>0</v>
          </cell>
        </row>
        <row r="6">
          <cell r="B6">
            <v>600027791</v>
          </cell>
          <cell r="C6" t="str">
            <v>181054299</v>
          </cell>
          <cell r="D6" t="str">
            <v>1</v>
          </cell>
          <cell r="E6" t="str">
            <v>J21</v>
          </cell>
          <cell r="F6" t="str">
            <v>Středisko výchovné péče</v>
          </cell>
          <cell r="G6" t="str">
            <v>Na Pustině 1068</v>
          </cell>
          <cell r="H6" t="str">
            <v>Kolín</v>
          </cell>
          <cell r="I6" t="str">
            <v>100</v>
          </cell>
          <cell r="J6" t="str">
            <v>A90100</v>
          </cell>
          <cell r="K6" t="str">
            <v>CZ0204</v>
          </cell>
          <cell r="L6" t="str">
            <v>CZ0204</v>
          </cell>
          <cell r="M6" t="str">
            <v>CZ02110</v>
          </cell>
          <cell r="N6" t="str">
            <v>533165</v>
          </cell>
          <cell r="O6">
            <v>28230728</v>
          </cell>
          <cell r="P6" t="str">
            <v>0</v>
          </cell>
          <cell r="Q6">
            <v>18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48</v>
          </cell>
          <cell r="Z6">
            <v>128</v>
          </cell>
          <cell r="AA6">
            <v>0</v>
          </cell>
          <cell r="AB6">
            <v>0</v>
          </cell>
          <cell r="AC6">
            <v>0</v>
          </cell>
          <cell r="AD6">
            <v>144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304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8</v>
          </cell>
          <cell r="AY6">
            <v>0</v>
          </cell>
          <cell r="AZ6">
            <v>0</v>
          </cell>
          <cell r="BA6">
            <v>1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236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4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7</v>
          </cell>
          <cell r="CI6">
            <v>0</v>
          </cell>
          <cell r="CJ6">
            <v>0</v>
          </cell>
          <cell r="CK6">
            <v>8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15</v>
          </cell>
          <cell r="CT6">
            <v>0</v>
          </cell>
          <cell r="CU6">
            <v>0</v>
          </cell>
          <cell r="CV6">
            <v>3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3</v>
          </cell>
          <cell r="DC6">
            <v>0</v>
          </cell>
          <cell r="DD6">
            <v>0</v>
          </cell>
          <cell r="DE6">
            <v>48</v>
          </cell>
          <cell r="DF6">
            <v>14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</row>
        <row r="7">
          <cell r="B7">
            <v>600027945</v>
          </cell>
          <cell r="C7" t="str">
            <v>110033990</v>
          </cell>
          <cell r="D7" t="str">
            <v>1</v>
          </cell>
          <cell r="E7" t="str">
            <v>J21</v>
          </cell>
          <cell r="F7" t="str">
            <v>Středisko výchovné péče</v>
          </cell>
          <cell r="G7" t="str">
            <v>Pražská 151</v>
          </cell>
          <cell r="H7" t="str">
            <v>Dobřichovice</v>
          </cell>
          <cell r="I7" t="str">
            <v>100</v>
          </cell>
          <cell r="J7" t="str">
            <v>A90100</v>
          </cell>
          <cell r="K7" t="str">
            <v>CZ020A</v>
          </cell>
          <cell r="L7" t="str">
            <v>CZ020A</v>
          </cell>
          <cell r="M7" t="str">
            <v>CZ02105</v>
          </cell>
          <cell r="N7" t="str">
            <v>539198</v>
          </cell>
          <cell r="O7">
            <v>6547478</v>
          </cell>
          <cell r="P7" t="str">
            <v>1</v>
          </cell>
          <cell r="Q7">
            <v>383</v>
          </cell>
          <cell r="R7">
            <v>60</v>
          </cell>
          <cell r="S7">
            <v>0</v>
          </cell>
          <cell r="T7">
            <v>0</v>
          </cell>
          <cell r="U7">
            <v>20</v>
          </cell>
          <cell r="V7">
            <v>5</v>
          </cell>
          <cell r="W7">
            <v>0</v>
          </cell>
          <cell r="X7">
            <v>0</v>
          </cell>
          <cell r="Y7">
            <v>418</v>
          </cell>
          <cell r="Z7">
            <v>502</v>
          </cell>
          <cell r="AA7">
            <v>221</v>
          </cell>
          <cell r="AB7">
            <v>0</v>
          </cell>
          <cell r="AC7">
            <v>0</v>
          </cell>
          <cell r="AD7">
            <v>840</v>
          </cell>
          <cell r="AE7">
            <v>184</v>
          </cell>
          <cell r="AF7">
            <v>0</v>
          </cell>
          <cell r="AG7">
            <v>252</v>
          </cell>
          <cell r="AH7">
            <v>90</v>
          </cell>
          <cell r="AI7">
            <v>49</v>
          </cell>
          <cell r="AJ7">
            <v>0</v>
          </cell>
          <cell r="AK7">
            <v>0</v>
          </cell>
          <cell r="AL7">
            <v>240</v>
          </cell>
          <cell r="AM7">
            <v>38</v>
          </cell>
          <cell r="AN7">
            <v>0</v>
          </cell>
          <cell r="AO7">
            <v>0</v>
          </cell>
          <cell r="AP7">
            <v>82</v>
          </cell>
          <cell r="AQ7">
            <v>38</v>
          </cell>
          <cell r="AR7">
            <v>0</v>
          </cell>
          <cell r="AS7">
            <v>0</v>
          </cell>
          <cell r="AT7">
            <v>28</v>
          </cell>
          <cell r="AU7">
            <v>99</v>
          </cell>
          <cell r="AV7">
            <v>0</v>
          </cell>
          <cell r="AW7">
            <v>0</v>
          </cell>
          <cell r="AX7">
            <v>26</v>
          </cell>
          <cell r="AY7">
            <v>150</v>
          </cell>
          <cell r="AZ7">
            <v>0</v>
          </cell>
          <cell r="BA7">
            <v>0</v>
          </cell>
          <cell r="BB7">
            <v>16</v>
          </cell>
          <cell r="BC7">
            <v>557</v>
          </cell>
          <cell r="BD7">
            <v>0</v>
          </cell>
          <cell r="BE7">
            <v>0</v>
          </cell>
          <cell r="BF7">
            <v>0</v>
          </cell>
          <cell r="BG7">
            <v>51</v>
          </cell>
          <cell r="BH7">
            <v>0</v>
          </cell>
          <cell r="BI7">
            <v>0</v>
          </cell>
          <cell r="BJ7">
            <v>0</v>
          </cell>
          <cell r="BK7">
            <v>1065</v>
          </cell>
          <cell r="BL7">
            <v>0</v>
          </cell>
          <cell r="BM7">
            <v>0</v>
          </cell>
          <cell r="BN7">
            <v>14</v>
          </cell>
          <cell r="BO7">
            <v>149</v>
          </cell>
          <cell r="BP7">
            <v>0</v>
          </cell>
          <cell r="BQ7">
            <v>0</v>
          </cell>
          <cell r="BR7">
            <v>1474</v>
          </cell>
          <cell r="BS7">
            <v>406</v>
          </cell>
          <cell r="BT7">
            <v>0</v>
          </cell>
          <cell r="BU7">
            <v>235</v>
          </cell>
          <cell r="BV7">
            <v>2</v>
          </cell>
          <cell r="BW7">
            <v>9</v>
          </cell>
          <cell r="BX7">
            <v>0</v>
          </cell>
          <cell r="BY7">
            <v>0</v>
          </cell>
          <cell r="BZ7">
            <v>57</v>
          </cell>
          <cell r="CA7">
            <v>5</v>
          </cell>
          <cell r="CB7">
            <v>0</v>
          </cell>
          <cell r="CC7">
            <v>4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1</v>
          </cell>
          <cell r="CJ7">
            <v>0</v>
          </cell>
          <cell r="CK7">
            <v>15</v>
          </cell>
          <cell r="CL7">
            <v>0</v>
          </cell>
          <cell r="CM7">
            <v>2</v>
          </cell>
          <cell r="CN7">
            <v>0</v>
          </cell>
          <cell r="CO7">
            <v>0</v>
          </cell>
          <cell r="CP7">
            <v>176</v>
          </cell>
          <cell r="CQ7">
            <v>60</v>
          </cell>
          <cell r="CR7">
            <v>0</v>
          </cell>
          <cell r="CS7">
            <v>83</v>
          </cell>
          <cell r="CT7">
            <v>34</v>
          </cell>
          <cell r="CU7">
            <v>0</v>
          </cell>
          <cell r="CV7">
            <v>7</v>
          </cell>
          <cell r="CW7">
            <v>0</v>
          </cell>
          <cell r="CX7">
            <v>0</v>
          </cell>
          <cell r="CY7">
            <v>9</v>
          </cell>
          <cell r="CZ7">
            <v>0</v>
          </cell>
          <cell r="DA7">
            <v>0</v>
          </cell>
          <cell r="DB7">
            <v>17</v>
          </cell>
          <cell r="DC7">
            <v>60</v>
          </cell>
          <cell r="DD7">
            <v>0</v>
          </cell>
          <cell r="DE7">
            <v>54</v>
          </cell>
          <cell r="DF7">
            <v>32</v>
          </cell>
          <cell r="DG7">
            <v>0</v>
          </cell>
          <cell r="DH7">
            <v>0</v>
          </cell>
          <cell r="DI7">
            <v>0</v>
          </cell>
          <cell r="DJ7">
            <v>4</v>
          </cell>
          <cell r="DK7">
            <v>16</v>
          </cell>
          <cell r="DL7">
            <v>6</v>
          </cell>
          <cell r="DM7">
            <v>32</v>
          </cell>
          <cell r="DN7">
            <v>14</v>
          </cell>
          <cell r="DO7">
            <v>0</v>
          </cell>
          <cell r="DP7">
            <v>13</v>
          </cell>
          <cell r="DQ7">
            <v>1</v>
          </cell>
        </row>
        <row r="8">
          <cell r="B8">
            <v>600028062</v>
          </cell>
          <cell r="C8" t="str">
            <v>110036000</v>
          </cell>
          <cell r="D8" t="str">
            <v>1</v>
          </cell>
          <cell r="E8" t="str">
            <v>J21</v>
          </cell>
          <cell r="F8" t="str">
            <v>Středisko výchovné péče</v>
          </cell>
          <cell r="G8" t="str">
            <v>Dukelská 1704/23a</v>
          </cell>
          <cell r="H8" t="str">
            <v>České Budějovice</v>
          </cell>
          <cell r="I8" t="str">
            <v>100</v>
          </cell>
          <cell r="J8" t="str">
            <v>A90100</v>
          </cell>
          <cell r="K8" t="str">
            <v>CZ0311</v>
          </cell>
          <cell r="L8" t="str">
            <v>CZ0311</v>
          </cell>
          <cell r="M8" t="str">
            <v>CZ03102</v>
          </cell>
          <cell r="N8" t="str">
            <v>544256</v>
          </cell>
          <cell r="O8">
            <v>25736493</v>
          </cell>
          <cell r="P8" t="str">
            <v>1</v>
          </cell>
          <cell r="Q8">
            <v>12</v>
          </cell>
          <cell r="R8">
            <v>45</v>
          </cell>
          <cell r="S8">
            <v>9</v>
          </cell>
          <cell r="T8">
            <v>0</v>
          </cell>
          <cell r="U8">
            <v>15</v>
          </cell>
          <cell r="V8">
            <v>0</v>
          </cell>
          <cell r="W8">
            <v>0</v>
          </cell>
          <cell r="X8">
            <v>0</v>
          </cell>
          <cell r="Y8">
            <v>197</v>
          </cell>
          <cell r="Z8">
            <v>614</v>
          </cell>
          <cell r="AA8">
            <v>407</v>
          </cell>
          <cell r="AB8">
            <v>64</v>
          </cell>
          <cell r="AC8">
            <v>12</v>
          </cell>
          <cell r="AD8">
            <v>271</v>
          </cell>
          <cell r="AE8">
            <v>121</v>
          </cell>
          <cell r="AF8">
            <v>23</v>
          </cell>
          <cell r="AG8">
            <v>38</v>
          </cell>
          <cell r="AH8">
            <v>180</v>
          </cell>
          <cell r="AI8">
            <v>119</v>
          </cell>
          <cell r="AJ8">
            <v>19</v>
          </cell>
          <cell r="AK8">
            <v>15</v>
          </cell>
          <cell r="AL8">
            <v>91</v>
          </cell>
          <cell r="AM8">
            <v>101</v>
          </cell>
          <cell r="AN8">
            <v>12</v>
          </cell>
          <cell r="AO8">
            <v>46</v>
          </cell>
          <cell r="AP8">
            <v>128</v>
          </cell>
          <cell r="AQ8">
            <v>66</v>
          </cell>
          <cell r="AR8">
            <v>17</v>
          </cell>
          <cell r="AS8">
            <v>9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209</v>
          </cell>
          <cell r="AY8">
            <v>43</v>
          </cell>
          <cell r="AZ8">
            <v>14</v>
          </cell>
          <cell r="BA8">
            <v>0</v>
          </cell>
          <cell r="BB8">
            <v>31</v>
          </cell>
          <cell r="BC8">
            <v>24</v>
          </cell>
          <cell r="BD8">
            <v>8</v>
          </cell>
          <cell r="BE8">
            <v>0</v>
          </cell>
          <cell r="BF8">
            <v>56</v>
          </cell>
          <cell r="BG8">
            <v>19</v>
          </cell>
          <cell r="BH8">
            <v>9</v>
          </cell>
          <cell r="BI8">
            <v>0</v>
          </cell>
          <cell r="BJ8">
            <v>62</v>
          </cell>
          <cell r="BK8">
            <v>25</v>
          </cell>
          <cell r="BL8">
            <v>9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665</v>
          </cell>
          <cell r="BS8">
            <v>428</v>
          </cell>
          <cell r="BT8">
            <v>161</v>
          </cell>
          <cell r="BU8">
            <v>17</v>
          </cell>
          <cell r="BV8">
            <v>1</v>
          </cell>
          <cell r="BW8">
            <v>4</v>
          </cell>
          <cell r="BX8">
            <v>1</v>
          </cell>
          <cell r="BY8">
            <v>0</v>
          </cell>
          <cell r="BZ8">
            <v>62</v>
          </cell>
          <cell r="CA8">
            <v>11</v>
          </cell>
          <cell r="CB8">
            <v>2</v>
          </cell>
          <cell r="CC8">
            <v>114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77</v>
          </cell>
          <cell r="CL8">
            <v>4</v>
          </cell>
          <cell r="CM8">
            <v>1</v>
          </cell>
          <cell r="CN8">
            <v>1</v>
          </cell>
          <cell r="CO8">
            <v>1</v>
          </cell>
          <cell r="CP8">
            <v>67</v>
          </cell>
          <cell r="CQ8">
            <v>45</v>
          </cell>
          <cell r="CR8">
            <v>9</v>
          </cell>
          <cell r="CS8">
            <v>56</v>
          </cell>
          <cell r="CT8">
            <v>29</v>
          </cell>
          <cell r="CU8">
            <v>2</v>
          </cell>
          <cell r="CV8">
            <v>5</v>
          </cell>
          <cell r="CW8">
            <v>0</v>
          </cell>
          <cell r="CX8">
            <v>0</v>
          </cell>
          <cell r="CY8">
            <v>9</v>
          </cell>
          <cell r="CZ8">
            <v>12</v>
          </cell>
          <cell r="DA8">
            <v>0</v>
          </cell>
          <cell r="DB8">
            <v>5</v>
          </cell>
          <cell r="DC8">
            <v>0</v>
          </cell>
          <cell r="DD8">
            <v>0</v>
          </cell>
          <cell r="DE8">
            <v>457</v>
          </cell>
          <cell r="DF8">
            <v>132</v>
          </cell>
          <cell r="DG8">
            <v>0</v>
          </cell>
          <cell r="DH8">
            <v>0</v>
          </cell>
          <cell r="DI8">
            <v>0</v>
          </cell>
          <cell r="DJ8">
            <v>2</v>
          </cell>
          <cell r="DK8">
            <v>11</v>
          </cell>
          <cell r="DL8">
            <v>4</v>
          </cell>
          <cell r="DM8">
            <v>16</v>
          </cell>
          <cell r="DN8">
            <v>6</v>
          </cell>
          <cell r="DO8">
            <v>1</v>
          </cell>
          <cell r="DP8">
            <v>5</v>
          </cell>
          <cell r="DQ8">
            <v>0</v>
          </cell>
        </row>
        <row r="9">
          <cell r="B9">
            <v>600028151</v>
          </cell>
          <cell r="C9" t="str">
            <v>181075113</v>
          </cell>
          <cell r="D9" t="str">
            <v>1</v>
          </cell>
          <cell r="E9" t="str">
            <v>J21</v>
          </cell>
          <cell r="F9" t="str">
            <v>Středisko výchovné péče</v>
          </cell>
          <cell r="G9" t="str">
            <v>Janderova 147</v>
          </cell>
          <cell r="H9" t="str">
            <v>Jindřichův Hradec</v>
          </cell>
          <cell r="I9" t="str">
            <v>100</v>
          </cell>
          <cell r="J9" t="str">
            <v>A90100</v>
          </cell>
          <cell r="K9" t="str">
            <v>CZ0313</v>
          </cell>
          <cell r="L9" t="str">
            <v>CZ0313</v>
          </cell>
          <cell r="M9" t="str">
            <v>CZ03105</v>
          </cell>
          <cell r="N9" t="str">
            <v>545881</v>
          </cell>
          <cell r="O9">
            <v>23120282</v>
          </cell>
          <cell r="P9" t="str">
            <v>1</v>
          </cell>
          <cell r="Q9">
            <v>84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41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312</v>
          </cell>
          <cell r="AE9">
            <v>0</v>
          </cell>
          <cell r="AF9">
            <v>0</v>
          </cell>
          <cell r="AG9">
            <v>1</v>
          </cell>
          <cell r="AH9">
            <v>246</v>
          </cell>
          <cell r="AI9">
            <v>0</v>
          </cell>
          <cell r="AJ9">
            <v>0</v>
          </cell>
          <cell r="AK9">
            <v>1</v>
          </cell>
          <cell r="AL9">
            <v>5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12</v>
          </cell>
          <cell r="BC9">
            <v>0</v>
          </cell>
          <cell r="BD9">
            <v>0</v>
          </cell>
          <cell r="BE9">
            <v>0</v>
          </cell>
          <cell r="BF9">
            <v>1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5</v>
          </cell>
          <cell r="BO9">
            <v>0</v>
          </cell>
          <cell r="BP9">
            <v>0</v>
          </cell>
          <cell r="BQ9">
            <v>0</v>
          </cell>
          <cell r="BR9">
            <v>272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29</v>
          </cell>
          <cell r="CA9">
            <v>0</v>
          </cell>
          <cell r="CB9">
            <v>0</v>
          </cell>
          <cell r="CC9">
            <v>21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39</v>
          </cell>
          <cell r="CQ9">
            <v>0</v>
          </cell>
          <cell r="CR9">
            <v>0</v>
          </cell>
          <cell r="CS9">
            <v>37</v>
          </cell>
          <cell r="CT9">
            <v>0</v>
          </cell>
          <cell r="CU9">
            <v>0</v>
          </cell>
          <cell r="CV9">
            <v>1</v>
          </cell>
          <cell r="CW9">
            <v>0</v>
          </cell>
          <cell r="CX9">
            <v>0</v>
          </cell>
          <cell r="CY9">
            <v>1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163</v>
          </cell>
          <cell r="DF9">
            <v>89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</row>
        <row r="10">
          <cell r="B10">
            <v>600028224</v>
          </cell>
          <cell r="C10" t="str">
            <v>110023919</v>
          </cell>
          <cell r="D10" t="str">
            <v>1</v>
          </cell>
          <cell r="E10" t="str">
            <v>J21</v>
          </cell>
          <cell r="F10" t="str">
            <v>Středisko výchovné péče</v>
          </cell>
          <cell r="G10" t="str">
            <v>Jirákova 285</v>
          </cell>
          <cell r="H10" t="str">
            <v>Černovice</v>
          </cell>
          <cell r="I10" t="str">
            <v>100</v>
          </cell>
          <cell r="J10" t="str">
            <v>A90100</v>
          </cell>
          <cell r="K10" t="str">
            <v>CZ0633</v>
          </cell>
          <cell r="L10" t="str">
            <v>CZ0633</v>
          </cell>
          <cell r="M10" t="str">
            <v>CZ06110</v>
          </cell>
          <cell r="N10" t="str">
            <v>547760</v>
          </cell>
          <cell r="O10">
            <v>8794626</v>
          </cell>
          <cell r="P10" t="str">
            <v>1</v>
          </cell>
          <cell r="Q10">
            <v>48</v>
          </cell>
          <cell r="R10">
            <v>0</v>
          </cell>
          <cell r="S10">
            <v>0</v>
          </cell>
          <cell r="T10">
            <v>0</v>
          </cell>
          <cell r="U10">
            <v>143</v>
          </cell>
          <cell r="V10">
            <v>0</v>
          </cell>
          <cell r="W10">
            <v>0</v>
          </cell>
          <cell r="X10">
            <v>0</v>
          </cell>
          <cell r="Y10">
            <v>89</v>
          </cell>
          <cell r="Z10">
            <v>22</v>
          </cell>
          <cell r="AA10">
            <v>0</v>
          </cell>
          <cell r="AB10">
            <v>0</v>
          </cell>
          <cell r="AC10">
            <v>0</v>
          </cell>
          <cell r="AD10">
            <v>44</v>
          </cell>
          <cell r="AE10">
            <v>0</v>
          </cell>
          <cell r="AF10">
            <v>0</v>
          </cell>
          <cell r="AG10">
            <v>0</v>
          </cell>
          <cell r="AH10">
            <v>89</v>
          </cell>
          <cell r="AI10">
            <v>0</v>
          </cell>
          <cell r="AJ10">
            <v>0</v>
          </cell>
          <cell r="AK10">
            <v>2</v>
          </cell>
          <cell r="AL10">
            <v>48</v>
          </cell>
          <cell r="AM10">
            <v>0</v>
          </cell>
          <cell r="AN10">
            <v>0</v>
          </cell>
          <cell r="AO10">
            <v>2</v>
          </cell>
          <cell r="AP10">
            <v>26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2</v>
          </cell>
          <cell r="BG10">
            <v>0</v>
          </cell>
          <cell r="BH10">
            <v>0</v>
          </cell>
          <cell r="BI10">
            <v>2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292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16</v>
          </cell>
          <cell r="CA10">
            <v>0</v>
          </cell>
          <cell r="CB10">
            <v>0</v>
          </cell>
          <cell r="CC10">
            <v>2</v>
          </cell>
          <cell r="CD10">
            <v>1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8</v>
          </cell>
          <cell r="CQ10">
            <v>0</v>
          </cell>
          <cell r="CR10">
            <v>0</v>
          </cell>
          <cell r="CS10">
            <v>1</v>
          </cell>
          <cell r="CT10">
            <v>0</v>
          </cell>
          <cell r="CU10">
            <v>0</v>
          </cell>
          <cell r="CV10">
            <v>8</v>
          </cell>
          <cell r="CW10">
            <v>0</v>
          </cell>
          <cell r="CX10">
            <v>0</v>
          </cell>
          <cell r="CY10">
            <v>1</v>
          </cell>
          <cell r="CZ10">
            <v>0</v>
          </cell>
          <cell r="DA10">
            <v>0</v>
          </cell>
          <cell r="DB10">
            <v>1</v>
          </cell>
          <cell r="DC10">
            <v>0</v>
          </cell>
          <cell r="DD10">
            <v>0</v>
          </cell>
          <cell r="DE10">
            <v>89</v>
          </cell>
          <cell r="DF10">
            <v>11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</row>
        <row r="11">
          <cell r="B11">
            <v>600028712</v>
          </cell>
          <cell r="C11" t="str">
            <v>110100310</v>
          </cell>
          <cell r="D11" t="str">
            <v>1</v>
          </cell>
          <cell r="E11" t="str">
            <v>J21</v>
          </cell>
          <cell r="F11" t="str">
            <v>Středisko výchovné péče</v>
          </cell>
          <cell r="G11" t="str">
            <v>Karlovarská 459/67</v>
          </cell>
          <cell r="H11" t="str">
            <v>Plzeň</v>
          </cell>
          <cell r="I11" t="str">
            <v>100</v>
          </cell>
          <cell r="J11" t="str">
            <v>A90100</v>
          </cell>
          <cell r="K11" t="str">
            <v>CZ0323</v>
          </cell>
          <cell r="L11" t="str">
            <v>CZ0323</v>
          </cell>
          <cell r="M11" t="str">
            <v>CZ03209</v>
          </cell>
          <cell r="N11" t="str">
            <v>554791</v>
          </cell>
          <cell r="O11">
            <v>24480371</v>
          </cell>
          <cell r="P11" t="str">
            <v>1</v>
          </cell>
          <cell r="Q11">
            <v>337</v>
          </cell>
          <cell r="R11">
            <v>144</v>
          </cell>
          <cell r="S11">
            <v>0</v>
          </cell>
          <cell r="T11">
            <v>0</v>
          </cell>
          <cell r="U11">
            <v>175</v>
          </cell>
          <cell r="V11">
            <v>0</v>
          </cell>
          <cell r="W11">
            <v>0</v>
          </cell>
          <cell r="X11">
            <v>0</v>
          </cell>
          <cell r="Y11">
            <v>306</v>
          </cell>
          <cell r="Z11">
            <v>794</v>
          </cell>
          <cell r="AA11">
            <v>380</v>
          </cell>
          <cell r="AB11">
            <v>0</v>
          </cell>
          <cell r="AC11">
            <v>258</v>
          </cell>
          <cell r="AD11">
            <v>1366</v>
          </cell>
          <cell r="AE11">
            <v>674</v>
          </cell>
          <cell r="AF11">
            <v>0</v>
          </cell>
          <cell r="AG11">
            <v>308</v>
          </cell>
          <cell r="AH11">
            <v>882</v>
          </cell>
          <cell r="AI11">
            <v>443</v>
          </cell>
          <cell r="AJ11">
            <v>0</v>
          </cell>
          <cell r="AK11">
            <v>258</v>
          </cell>
          <cell r="AL11">
            <v>662</v>
          </cell>
          <cell r="AM11">
            <v>367</v>
          </cell>
          <cell r="AN11">
            <v>0</v>
          </cell>
          <cell r="AO11">
            <v>258</v>
          </cell>
          <cell r="AP11">
            <v>457</v>
          </cell>
          <cell r="AQ11">
            <v>309</v>
          </cell>
          <cell r="AR11">
            <v>0</v>
          </cell>
          <cell r="AS11">
            <v>258</v>
          </cell>
          <cell r="AT11">
            <v>130</v>
          </cell>
          <cell r="AU11">
            <v>909</v>
          </cell>
          <cell r="AV11">
            <v>0</v>
          </cell>
          <cell r="AW11">
            <v>0</v>
          </cell>
          <cell r="AX11">
            <v>56</v>
          </cell>
          <cell r="AY11">
            <v>664</v>
          </cell>
          <cell r="AZ11">
            <v>0</v>
          </cell>
          <cell r="BA11">
            <v>0</v>
          </cell>
          <cell r="BB11">
            <v>44</v>
          </cell>
          <cell r="BC11">
            <v>369</v>
          </cell>
          <cell r="BD11">
            <v>0</v>
          </cell>
          <cell r="BE11">
            <v>0</v>
          </cell>
          <cell r="BF11">
            <v>2</v>
          </cell>
          <cell r="BG11">
            <v>137</v>
          </cell>
          <cell r="BH11">
            <v>0</v>
          </cell>
          <cell r="BI11">
            <v>0</v>
          </cell>
          <cell r="BJ11">
            <v>13</v>
          </cell>
          <cell r="BK11">
            <v>146</v>
          </cell>
          <cell r="BL11">
            <v>0</v>
          </cell>
          <cell r="BM11">
            <v>0</v>
          </cell>
          <cell r="BN11">
            <v>26</v>
          </cell>
          <cell r="BO11">
            <v>623</v>
          </cell>
          <cell r="BP11">
            <v>0</v>
          </cell>
          <cell r="BQ11">
            <v>0</v>
          </cell>
          <cell r="BR11">
            <v>1790</v>
          </cell>
          <cell r="BS11">
            <v>521</v>
          </cell>
          <cell r="BT11">
            <v>0</v>
          </cell>
          <cell r="BU11">
            <v>258</v>
          </cell>
          <cell r="BV11">
            <v>7</v>
          </cell>
          <cell r="BW11">
            <v>137</v>
          </cell>
          <cell r="BX11">
            <v>0</v>
          </cell>
          <cell r="BY11">
            <v>0</v>
          </cell>
          <cell r="BZ11">
            <v>106</v>
          </cell>
          <cell r="CA11">
            <v>100</v>
          </cell>
          <cell r="CB11">
            <v>0</v>
          </cell>
          <cell r="CC11">
            <v>19</v>
          </cell>
          <cell r="CD11">
            <v>22</v>
          </cell>
          <cell r="CE11">
            <v>3</v>
          </cell>
          <cell r="CF11">
            <v>0</v>
          </cell>
          <cell r="CG11">
            <v>0</v>
          </cell>
          <cell r="CH11">
            <v>7</v>
          </cell>
          <cell r="CI11">
            <v>6</v>
          </cell>
          <cell r="CJ11">
            <v>0</v>
          </cell>
          <cell r="CK11">
            <v>0</v>
          </cell>
          <cell r="CL11">
            <v>8</v>
          </cell>
          <cell r="CM11">
            <v>35</v>
          </cell>
          <cell r="CN11">
            <v>0</v>
          </cell>
          <cell r="CO11">
            <v>0</v>
          </cell>
          <cell r="CP11">
            <v>231</v>
          </cell>
          <cell r="CQ11">
            <v>237</v>
          </cell>
          <cell r="CR11">
            <v>0</v>
          </cell>
          <cell r="CS11">
            <v>142</v>
          </cell>
          <cell r="CT11">
            <v>50</v>
          </cell>
          <cell r="CU11">
            <v>0</v>
          </cell>
          <cell r="CV11">
            <v>76</v>
          </cell>
          <cell r="CW11">
            <v>2</v>
          </cell>
          <cell r="CX11">
            <v>0</v>
          </cell>
          <cell r="CY11">
            <v>13</v>
          </cell>
          <cell r="CZ11">
            <v>3</v>
          </cell>
          <cell r="DA11">
            <v>0</v>
          </cell>
          <cell r="DB11">
            <v>23</v>
          </cell>
          <cell r="DC11">
            <v>144</v>
          </cell>
          <cell r="DD11">
            <v>0</v>
          </cell>
          <cell r="DE11">
            <v>213</v>
          </cell>
          <cell r="DF11">
            <v>74</v>
          </cell>
          <cell r="DG11">
            <v>0</v>
          </cell>
          <cell r="DH11">
            <v>0</v>
          </cell>
          <cell r="DI11">
            <v>0</v>
          </cell>
          <cell r="DJ11">
            <v>4</v>
          </cell>
          <cell r="DK11">
            <v>25</v>
          </cell>
          <cell r="DL11">
            <v>7</v>
          </cell>
          <cell r="DM11">
            <v>32</v>
          </cell>
          <cell r="DN11">
            <v>13</v>
          </cell>
          <cell r="DO11">
            <v>0</v>
          </cell>
          <cell r="DP11">
            <v>13</v>
          </cell>
          <cell r="DQ11">
            <v>0</v>
          </cell>
        </row>
        <row r="12">
          <cell r="B12">
            <v>600028895</v>
          </cell>
          <cell r="C12" t="str">
            <v>181070731</v>
          </cell>
          <cell r="D12" t="str">
            <v>1</v>
          </cell>
          <cell r="E12" t="str">
            <v>J21</v>
          </cell>
          <cell r="F12" t="str">
            <v>Středisko výchovné péče</v>
          </cell>
          <cell r="G12" t="str">
            <v>Čapkova 814/5</v>
          </cell>
          <cell r="H12" t="str">
            <v>Jiříkov</v>
          </cell>
          <cell r="I12" t="str">
            <v>100</v>
          </cell>
          <cell r="J12" t="str">
            <v>A90100</v>
          </cell>
          <cell r="K12" t="str">
            <v>CZ0421</v>
          </cell>
          <cell r="L12" t="str">
            <v>CZ0421</v>
          </cell>
          <cell r="M12" t="str">
            <v>CZ04212</v>
          </cell>
          <cell r="N12" t="str">
            <v>562581</v>
          </cell>
          <cell r="O12">
            <v>110043</v>
          </cell>
          <cell r="P12" t="str">
            <v>0</v>
          </cell>
          <cell r="Q12">
            <v>27</v>
          </cell>
          <cell r="R12">
            <v>0</v>
          </cell>
          <cell r="S12">
            <v>0</v>
          </cell>
          <cell r="T12">
            <v>0</v>
          </cell>
          <cell r="U12">
            <v>66</v>
          </cell>
          <cell r="V12">
            <v>0</v>
          </cell>
          <cell r="W12">
            <v>0</v>
          </cell>
          <cell r="X12">
            <v>0</v>
          </cell>
          <cell r="Y12">
            <v>37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93</v>
          </cell>
          <cell r="AE12">
            <v>0</v>
          </cell>
          <cell r="AF12">
            <v>0</v>
          </cell>
          <cell r="AG12">
            <v>0</v>
          </cell>
          <cell r="AH12">
            <v>217</v>
          </cell>
          <cell r="AI12">
            <v>0</v>
          </cell>
          <cell r="AJ12">
            <v>0</v>
          </cell>
          <cell r="AK12">
            <v>0</v>
          </cell>
          <cell r="AL12">
            <v>5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2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42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466</v>
          </cell>
          <cell r="BS12">
            <v>0</v>
          </cell>
          <cell r="BT12">
            <v>0</v>
          </cell>
          <cell r="BU12">
            <v>3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64</v>
          </cell>
          <cell r="CA12">
            <v>0</v>
          </cell>
          <cell r="CB12">
            <v>0</v>
          </cell>
          <cell r="CC12">
            <v>6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8</v>
          </cell>
          <cell r="CI12">
            <v>0</v>
          </cell>
          <cell r="CJ12">
            <v>0</v>
          </cell>
          <cell r="CK12">
            <v>7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47</v>
          </cell>
          <cell r="CQ12">
            <v>0</v>
          </cell>
          <cell r="CR12">
            <v>0</v>
          </cell>
          <cell r="CS12">
            <v>13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</v>
          </cell>
          <cell r="CZ12">
            <v>0</v>
          </cell>
          <cell r="DA12">
            <v>0</v>
          </cell>
          <cell r="DB12">
            <v>4</v>
          </cell>
          <cell r="DC12">
            <v>0</v>
          </cell>
          <cell r="DD12">
            <v>0</v>
          </cell>
          <cell r="DE12">
            <v>66</v>
          </cell>
          <cell r="DF12">
            <v>28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</row>
        <row r="13">
          <cell r="B13">
            <v>600028925</v>
          </cell>
          <cell r="C13" t="str">
            <v>110027779</v>
          </cell>
          <cell r="D13" t="str">
            <v>1</v>
          </cell>
          <cell r="E13" t="str">
            <v>J21</v>
          </cell>
          <cell r="F13" t="str">
            <v>Středisko výchovné péče</v>
          </cell>
          <cell r="G13" t="str">
            <v>Pivovarská 179/30</v>
          </cell>
          <cell r="H13" t="str">
            <v>Děčín</v>
          </cell>
          <cell r="I13" t="str">
            <v>100</v>
          </cell>
          <cell r="J13" t="str">
            <v>A90100</v>
          </cell>
          <cell r="K13" t="str">
            <v>CZ0421</v>
          </cell>
          <cell r="L13" t="str">
            <v>CZ0421</v>
          </cell>
          <cell r="M13" t="str">
            <v>CZ04202</v>
          </cell>
          <cell r="N13" t="str">
            <v>562335</v>
          </cell>
          <cell r="O13">
            <v>221457</v>
          </cell>
          <cell r="P13" t="str">
            <v>1</v>
          </cell>
          <cell r="Q13">
            <v>238</v>
          </cell>
          <cell r="R13">
            <v>62</v>
          </cell>
          <cell r="S13">
            <v>0</v>
          </cell>
          <cell r="T13">
            <v>0</v>
          </cell>
          <cell r="U13">
            <v>89</v>
          </cell>
          <cell r="V13">
            <v>0</v>
          </cell>
          <cell r="W13">
            <v>0</v>
          </cell>
          <cell r="X13">
            <v>0</v>
          </cell>
          <cell r="Y13">
            <v>120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1478</v>
          </cell>
          <cell r="AE13">
            <v>156</v>
          </cell>
          <cell r="AF13">
            <v>0</v>
          </cell>
          <cell r="AG13">
            <v>0</v>
          </cell>
          <cell r="AH13">
            <v>245</v>
          </cell>
          <cell r="AI13">
            <v>0</v>
          </cell>
          <cell r="AJ13">
            <v>0</v>
          </cell>
          <cell r="AK13">
            <v>0</v>
          </cell>
          <cell r="AL13">
            <v>402</v>
          </cell>
          <cell r="AM13">
            <v>0</v>
          </cell>
          <cell r="AN13">
            <v>0</v>
          </cell>
          <cell r="AO13">
            <v>0</v>
          </cell>
          <cell r="AP13">
            <v>341</v>
          </cell>
          <cell r="AQ13">
            <v>0</v>
          </cell>
          <cell r="AR13">
            <v>0</v>
          </cell>
          <cell r="AS13">
            <v>0</v>
          </cell>
          <cell r="AT13">
            <v>35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20</v>
          </cell>
          <cell r="BC13">
            <v>0</v>
          </cell>
          <cell r="BD13">
            <v>0</v>
          </cell>
          <cell r="BE13">
            <v>0</v>
          </cell>
          <cell r="BF13">
            <v>441</v>
          </cell>
          <cell r="BG13">
            <v>0</v>
          </cell>
          <cell r="BH13">
            <v>0</v>
          </cell>
          <cell r="BI13">
            <v>0</v>
          </cell>
          <cell r="BJ13">
            <v>21</v>
          </cell>
          <cell r="BK13">
            <v>101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2110</v>
          </cell>
          <cell r="BS13">
            <v>115</v>
          </cell>
          <cell r="BT13">
            <v>0</v>
          </cell>
          <cell r="BU13">
            <v>44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48</v>
          </cell>
          <cell r="CA13">
            <v>0</v>
          </cell>
          <cell r="CB13">
            <v>0</v>
          </cell>
          <cell r="CC13">
            <v>26</v>
          </cell>
          <cell r="CD13">
            <v>1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175</v>
          </cell>
          <cell r="CQ13">
            <v>31</v>
          </cell>
          <cell r="CR13">
            <v>0</v>
          </cell>
          <cell r="CS13">
            <v>44</v>
          </cell>
          <cell r="CT13">
            <v>1</v>
          </cell>
          <cell r="CU13">
            <v>0</v>
          </cell>
          <cell r="CV13">
            <v>23</v>
          </cell>
          <cell r="CW13">
            <v>1</v>
          </cell>
          <cell r="CX13">
            <v>0</v>
          </cell>
          <cell r="CY13">
            <v>5</v>
          </cell>
          <cell r="CZ13">
            <v>0</v>
          </cell>
          <cell r="DA13">
            <v>0</v>
          </cell>
          <cell r="DB13">
            <v>2</v>
          </cell>
          <cell r="DC13">
            <v>0</v>
          </cell>
          <cell r="DD13">
            <v>0</v>
          </cell>
          <cell r="DE13">
            <v>285</v>
          </cell>
          <cell r="DF13">
            <v>79</v>
          </cell>
          <cell r="DG13">
            <v>0</v>
          </cell>
          <cell r="DH13">
            <v>0</v>
          </cell>
          <cell r="DI13">
            <v>0</v>
          </cell>
          <cell r="DJ13">
            <v>2</v>
          </cell>
          <cell r="DK13">
            <v>8</v>
          </cell>
          <cell r="DL13">
            <v>1</v>
          </cell>
          <cell r="DM13">
            <v>16</v>
          </cell>
          <cell r="DN13">
            <v>6</v>
          </cell>
          <cell r="DO13">
            <v>0</v>
          </cell>
          <cell r="DP13">
            <v>6</v>
          </cell>
          <cell r="DQ13">
            <v>0</v>
          </cell>
        </row>
        <row r="14">
          <cell r="B14">
            <v>600029123</v>
          </cell>
          <cell r="C14" t="str">
            <v>110150724</v>
          </cell>
          <cell r="D14" t="str">
            <v>1</v>
          </cell>
          <cell r="E14" t="str">
            <v>J21</v>
          </cell>
          <cell r="F14" t="str">
            <v>Středisko výchovné péče</v>
          </cell>
          <cell r="G14" t="str">
            <v>Na Výšinách 451/9</v>
          </cell>
          <cell r="H14" t="str">
            <v>Liberec</v>
          </cell>
          <cell r="I14" t="str">
            <v>100</v>
          </cell>
          <cell r="J14" t="str">
            <v>A90100</v>
          </cell>
          <cell r="K14" t="str">
            <v>CZ0513</v>
          </cell>
          <cell r="L14" t="str">
            <v>CZ0513</v>
          </cell>
          <cell r="M14" t="str">
            <v>CZ05105</v>
          </cell>
          <cell r="N14" t="str">
            <v>563889</v>
          </cell>
          <cell r="O14">
            <v>23782871</v>
          </cell>
          <cell r="P14" t="str">
            <v>1</v>
          </cell>
          <cell r="Q14">
            <v>330</v>
          </cell>
          <cell r="R14">
            <v>90</v>
          </cell>
          <cell r="S14">
            <v>0</v>
          </cell>
          <cell r="T14">
            <v>0</v>
          </cell>
          <cell r="U14">
            <v>314</v>
          </cell>
          <cell r="V14">
            <v>4</v>
          </cell>
          <cell r="W14">
            <v>0</v>
          </cell>
          <cell r="X14">
            <v>0</v>
          </cell>
          <cell r="Y14">
            <v>639</v>
          </cell>
          <cell r="Z14">
            <v>1244</v>
          </cell>
          <cell r="AA14">
            <v>46</v>
          </cell>
          <cell r="AB14">
            <v>0</v>
          </cell>
          <cell r="AC14">
            <v>0</v>
          </cell>
          <cell r="AD14">
            <v>1362</v>
          </cell>
          <cell r="AE14">
            <v>26</v>
          </cell>
          <cell r="AF14">
            <v>0</v>
          </cell>
          <cell r="AG14">
            <v>0</v>
          </cell>
          <cell r="AH14">
            <v>132</v>
          </cell>
          <cell r="AI14">
            <v>128</v>
          </cell>
          <cell r="AJ14">
            <v>0</v>
          </cell>
          <cell r="AK14">
            <v>0</v>
          </cell>
          <cell r="AL14">
            <v>377</v>
          </cell>
          <cell r="AM14">
            <v>134</v>
          </cell>
          <cell r="AN14">
            <v>0</v>
          </cell>
          <cell r="AO14">
            <v>0</v>
          </cell>
          <cell r="AP14">
            <v>55</v>
          </cell>
          <cell r="AQ14">
            <v>15</v>
          </cell>
          <cell r="AR14">
            <v>0</v>
          </cell>
          <cell r="AS14">
            <v>0</v>
          </cell>
          <cell r="AT14">
            <v>254</v>
          </cell>
          <cell r="AU14">
            <v>94</v>
          </cell>
          <cell r="AV14">
            <v>0</v>
          </cell>
          <cell r="AW14">
            <v>0</v>
          </cell>
          <cell r="AX14">
            <v>164</v>
          </cell>
          <cell r="AY14">
            <v>307</v>
          </cell>
          <cell r="AZ14">
            <v>0</v>
          </cell>
          <cell r="BA14">
            <v>0</v>
          </cell>
          <cell r="BB14">
            <v>40</v>
          </cell>
          <cell r="BC14">
            <v>960</v>
          </cell>
          <cell r="BD14">
            <v>0</v>
          </cell>
          <cell r="BE14">
            <v>0</v>
          </cell>
          <cell r="BF14">
            <v>5</v>
          </cell>
          <cell r="BG14">
            <v>12</v>
          </cell>
          <cell r="BH14">
            <v>0</v>
          </cell>
          <cell r="BI14">
            <v>0</v>
          </cell>
          <cell r="BJ14">
            <v>48</v>
          </cell>
          <cell r="BK14">
            <v>658</v>
          </cell>
          <cell r="BL14">
            <v>0</v>
          </cell>
          <cell r="BM14">
            <v>0</v>
          </cell>
          <cell r="BN14">
            <v>28</v>
          </cell>
          <cell r="BO14">
            <v>1797</v>
          </cell>
          <cell r="BP14">
            <v>0</v>
          </cell>
          <cell r="BQ14">
            <v>0</v>
          </cell>
          <cell r="BR14">
            <v>2382</v>
          </cell>
          <cell r="BS14">
            <v>244</v>
          </cell>
          <cell r="BT14">
            <v>0</v>
          </cell>
          <cell r="BU14">
            <v>0</v>
          </cell>
          <cell r="BV14">
            <v>1</v>
          </cell>
          <cell r="BW14">
            <v>16</v>
          </cell>
          <cell r="BX14">
            <v>0</v>
          </cell>
          <cell r="BY14">
            <v>0</v>
          </cell>
          <cell r="BZ14">
            <v>145</v>
          </cell>
          <cell r="CA14">
            <v>26</v>
          </cell>
          <cell r="CB14">
            <v>0</v>
          </cell>
          <cell r="CC14">
            <v>0</v>
          </cell>
          <cell r="CD14">
            <v>14</v>
          </cell>
          <cell r="CE14">
            <v>0</v>
          </cell>
          <cell r="CF14">
            <v>0</v>
          </cell>
          <cell r="CG14">
            <v>0</v>
          </cell>
          <cell r="CH14">
            <v>29</v>
          </cell>
          <cell r="CI14">
            <v>3</v>
          </cell>
          <cell r="CJ14">
            <v>0</v>
          </cell>
          <cell r="CK14">
            <v>72</v>
          </cell>
          <cell r="CL14">
            <v>1</v>
          </cell>
          <cell r="CM14">
            <v>5</v>
          </cell>
          <cell r="CN14">
            <v>0</v>
          </cell>
          <cell r="CO14">
            <v>0</v>
          </cell>
          <cell r="CP14">
            <v>627</v>
          </cell>
          <cell r="CQ14">
            <v>59</v>
          </cell>
          <cell r="CR14">
            <v>0</v>
          </cell>
          <cell r="CS14">
            <v>88</v>
          </cell>
          <cell r="CT14">
            <v>0</v>
          </cell>
          <cell r="CU14">
            <v>0</v>
          </cell>
          <cell r="CV14">
            <v>56</v>
          </cell>
          <cell r="CW14">
            <v>0</v>
          </cell>
          <cell r="CX14">
            <v>0</v>
          </cell>
          <cell r="CY14">
            <v>16</v>
          </cell>
          <cell r="CZ14">
            <v>0</v>
          </cell>
          <cell r="DA14">
            <v>0</v>
          </cell>
          <cell r="DB14">
            <v>90</v>
          </cell>
          <cell r="DC14">
            <v>0</v>
          </cell>
          <cell r="DD14">
            <v>0</v>
          </cell>
          <cell r="DE14">
            <v>768</v>
          </cell>
          <cell r="DF14">
            <v>251</v>
          </cell>
          <cell r="DG14">
            <v>0</v>
          </cell>
          <cell r="DH14">
            <v>0</v>
          </cell>
          <cell r="DI14">
            <v>0</v>
          </cell>
          <cell r="DJ14">
            <v>2</v>
          </cell>
          <cell r="DK14">
            <v>14</v>
          </cell>
          <cell r="DL14">
            <v>7</v>
          </cell>
          <cell r="DM14">
            <v>16</v>
          </cell>
          <cell r="DN14">
            <v>7</v>
          </cell>
          <cell r="DO14">
            <v>1</v>
          </cell>
          <cell r="DP14">
            <v>6</v>
          </cell>
          <cell r="DQ14">
            <v>0</v>
          </cell>
        </row>
        <row r="15">
          <cell r="B15">
            <v>600029247</v>
          </cell>
          <cell r="C15" t="str">
            <v>181063239</v>
          </cell>
          <cell r="D15" t="str">
            <v>1</v>
          </cell>
          <cell r="E15" t="str">
            <v>J21</v>
          </cell>
          <cell r="F15" t="str">
            <v>Středisko výchovné péče</v>
          </cell>
          <cell r="G15" t="str">
            <v>Pšov 1</v>
          </cell>
          <cell r="H15" t="str">
            <v>Podbořany</v>
          </cell>
          <cell r="I15" t="str">
            <v>100</v>
          </cell>
          <cell r="J15" t="str">
            <v>A90100</v>
          </cell>
          <cell r="K15" t="str">
            <v>CZ0424</v>
          </cell>
          <cell r="L15" t="str">
            <v>CZ0424</v>
          </cell>
          <cell r="M15" t="str">
            <v>CZ04210</v>
          </cell>
          <cell r="N15" t="str">
            <v>566616</v>
          </cell>
          <cell r="O15">
            <v>26068044</v>
          </cell>
          <cell r="P15" t="str">
            <v>1</v>
          </cell>
          <cell r="Q15">
            <v>3</v>
          </cell>
          <cell r="R15">
            <v>0</v>
          </cell>
          <cell r="S15">
            <v>0</v>
          </cell>
          <cell r="T15">
            <v>0</v>
          </cell>
          <cell r="U15">
            <v>76</v>
          </cell>
          <cell r="V15">
            <v>0</v>
          </cell>
          <cell r="W15">
            <v>0</v>
          </cell>
          <cell r="X15">
            <v>0</v>
          </cell>
          <cell r="Y15">
            <v>60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184</v>
          </cell>
          <cell r="AE15">
            <v>23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756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24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3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26</v>
          </cell>
          <cell r="CQ15">
            <v>28</v>
          </cell>
          <cell r="CR15">
            <v>0</v>
          </cell>
          <cell r="CS15">
            <v>24</v>
          </cell>
          <cell r="CT15">
            <v>0</v>
          </cell>
          <cell r="CU15">
            <v>0</v>
          </cell>
          <cell r="CV15">
            <v>19</v>
          </cell>
          <cell r="CW15">
            <v>0</v>
          </cell>
          <cell r="CX15">
            <v>0</v>
          </cell>
          <cell r="CY15">
            <v>2</v>
          </cell>
          <cell r="CZ15">
            <v>0</v>
          </cell>
          <cell r="DA15">
            <v>0</v>
          </cell>
          <cell r="DB15">
            <v>3</v>
          </cell>
          <cell r="DC15">
            <v>0</v>
          </cell>
          <cell r="DD15">
            <v>0</v>
          </cell>
          <cell r="DE15">
            <v>10</v>
          </cell>
          <cell r="DF15">
            <v>8</v>
          </cell>
          <cell r="DG15">
            <v>0</v>
          </cell>
          <cell r="DH15">
            <v>0</v>
          </cell>
          <cell r="DI15">
            <v>0</v>
          </cell>
          <cell r="DJ15">
            <v>1</v>
          </cell>
          <cell r="DK15">
            <v>5</v>
          </cell>
          <cell r="DL15">
            <v>4</v>
          </cell>
          <cell r="DM15">
            <v>9</v>
          </cell>
          <cell r="DN15">
            <v>3</v>
          </cell>
          <cell r="DO15">
            <v>0</v>
          </cell>
          <cell r="DP15">
            <v>3</v>
          </cell>
          <cell r="DQ15">
            <v>0</v>
          </cell>
        </row>
        <row r="16">
          <cell r="B16">
            <v>600029255</v>
          </cell>
          <cell r="C16" t="str">
            <v>181067676</v>
          </cell>
          <cell r="D16" t="str">
            <v>1</v>
          </cell>
          <cell r="E16" t="str">
            <v>J21</v>
          </cell>
          <cell r="F16" t="str">
            <v>Středisko výchovné péče</v>
          </cell>
          <cell r="G16" t="str">
            <v>Buškovice 81</v>
          </cell>
          <cell r="H16" t="str">
            <v>Podbořany</v>
          </cell>
          <cell r="I16" t="str">
            <v>100</v>
          </cell>
          <cell r="J16" t="str">
            <v>A90100</v>
          </cell>
          <cell r="K16" t="str">
            <v>CZ0424</v>
          </cell>
          <cell r="L16" t="str">
            <v>CZ0424</v>
          </cell>
          <cell r="M16" t="str">
            <v>CZ04210</v>
          </cell>
          <cell r="N16" t="str">
            <v>566616</v>
          </cell>
          <cell r="O16">
            <v>26903237</v>
          </cell>
          <cell r="P16" t="str">
            <v>1</v>
          </cell>
          <cell r="Q16">
            <v>132</v>
          </cell>
          <cell r="R16">
            <v>21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132</v>
          </cell>
          <cell r="Z16">
            <v>47</v>
          </cell>
          <cell r="AA16">
            <v>15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26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5</v>
          </cell>
          <cell r="AR16">
            <v>0</v>
          </cell>
          <cell r="AS16">
            <v>0</v>
          </cell>
          <cell r="AT16">
            <v>0</v>
          </cell>
          <cell r="AU16">
            <v>1</v>
          </cell>
          <cell r="AV16">
            <v>0</v>
          </cell>
          <cell r="AW16">
            <v>0</v>
          </cell>
          <cell r="AX16">
            <v>21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9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18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3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2</v>
          </cell>
          <cell r="CI16">
            <v>0</v>
          </cell>
          <cell r="CJ16">
            <v>0</v>
          </cell>
          <cell r="CK16">
            <v>0</v>
          </cell>
          <cell r="CL16">
            <v>3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21</v>
          </cell>
          <cell r="CR16">
            <v>0</v>
          </cell>
          <cell r="CS16">
            <v>47</v>
          </cell>
          <cell r="CT16">
            <v>21</v>
          </cell>
          <cell r="CU16">
            <v>0</v>
          </cell>
          <cell r="CV16">
            <v>5</v>
          </cell>
          <cell r="CW16">
            <v>3</v>
          </cell>
          <cell r="CX16">
            <v>0</v>
          </cell>
          <cell r="CY16">
            <v>2</v>
          </cell>
          <cell r="CZ16">
            <v>2</v>
          </cell>
          <cell r="DA16">
            <v>0</v>
          </cell>
          <cell r="DB16">
            <v>4</v>
          </cell>
          <cell r="DC16">
            <v>21</v>
          </cell>
          <cell r="DD16">
            <v>0</v>
          </cell>
          <cell r="DE16">
            <v>132</v>
          </cell>
          <cell r="DF16">
            <v>72</v>
          </cell>
          <cell r="DG16">
            <v>0</v>
          </cell>
          <cell r="DH16">
            <v>0</v>
          </cell>
          <cell r="DI16">
            <v>0</v>
          </cell>
          <cell r="DJ16">
            <v>1</v>
          </cell>
          <cell r="DK16">
            <v>5</v>
          </cell>
          <cell r="DL16">
            <v>3</v>
          </cell>
          <cell r="DM16">
            <v>8</v>
          </cell>
          <cell r="DN16">
            <v>3</v>
          </cell>
          <cell r="DO16">
            <v>0</v>
          </cell>
          <cell r="DP16">
            <v>3</v>
          </cell>
          <cell r="DQ16">
            <v>0</v>
          </cell>
        </row>
        <row r="17">
          <cell r="B17">
            <v>600029611</v>
          </cell>
          <cell r="C17" t="str">
            <v>110029364</v>
          </cell>
          <cell r="D17" t="str">
            <v>1</v>
          </cell>
          <cell r="E17" t="str">
            <v>J21</v>
          </cell>
          <cell r="F17" t="str">
            <v>Středisko výchovné péče</v>
          </cell>
          <cell r="G17" t="str">
            <v>Říčařova 277/10</v>
          </cell>
          <cell r="H17" t="str">
            <v>Hradec Králové</v>
          </cell>
          <cell r="I17" t="str">
            <v>100</v>
          </cell>
          <cell r="J17" t="str">
            <v>A90100</v>
          </cell>
          <cell r="K17" t="str">
            <v>CZ0521</v>
          </cell>
          <cell r="L17" t="str">
            <v>CZ0521</v>
          </cell>
          <cell r="M17" t="str">
            <v>CZ05205</v>
          </cell>
          <cell r="N17" t="str">
            <v>569810</v>
          </cell>
          <cell r="O17">
            <v>23841320</v>
          </cell>
          <cell r="P17" t="str">
            <v>1</v>
          </cell>
          <cell r="Q17">
            <v>204</v>
          </cell>
          <cell r="R17">
            <v>93</v>
          </cell>
          <cell r="S17">
            <v>0</v>
          </cell>
          <cell r="T17">
            <v>0</v>
          </cell>
          <cell r="U17">
            <v>70</v>
          </cell>
          <cell r="V17">
            <v>0</v>
          </cell>
          <cell r="W17">
            <v>0</v>
          </cell>
          <cell r="X17">
            <v>0</v>
          </cell>
          <cell r="Y17">
            <v>479</v>
          </cell>
          <cell r="Z17">
            <v>1351</v>
          </cell>
          <cell r="AA17">
            <v>1488</v>
          </cell>
          <cell r="AB17">
            <v>0</v>
          </cell>
          <cell r="AC17">
            <v>0</v>
          </cell>
          <cell r="AD17">
            <v>1604</v>
          </cell>
          <cell r="AE17">
            <v>1600</v>
          </cell>
          <cell r="AF17">
            <v>0</v>
          </cell>
          <cell r="AG17">
            <v>0</v>
          </cell>
          <cell r="AH17">
            <v>389</v>
          </cell>
          <cell r="AI17">
            <v>104</v>
          </cell>
          <cell r="AJ17">
            <v>0</v>
          </cell>
          <cell r="AK17">
            <v>0</v>
          </cell>
          <cell r="AL17">
            <v>881</v>
          </cell>
          <cell r="AM17">
            <v>214</v>
          </cell>
          <cell r="AN17">
            <v>0</v>
          </cell>
          <cell r="AO17">
            <v>0</v>
          </cell>
          <cell r="AP17">
            <v>415</v>
          </cell>
          <cell r="AQ17">
            <v>0</v>
          </cell>
          <cell r="AR17">
            <v>0</v>
          </cell>
          <cell r="AS17">
            <v>0</v>
          </cell>
          <cell r="AT17">
            <v>40</v>
          </cell>
          <cell r="AU17">
            <v>430</v>
          </cell>
          <cell r="AV17">
            <v>0</v>
          </cell>
          <cell r="AW17">
            <v>0</v>
          </cell>
          <cell r="AX17">
            <v>33</v>
          </cell>
          <cell r="AY17">
            <v>0</v>
          </cell>
          <cell r="AZ17">
            <v>0</v>
          </cell>
          <cell r="BA17">
            <v>0</v>
          </cell>
          <cell r="BB17">
            <v>7</v>
          </cell>
          <cell r="BC17">
            <v>0</v>
          </cell>
          <cell r="BD17">
            <v>0</v>
          </cell>
          <cell r="BE17">
            <v>0</v>
          </cell>
          <cell r="BF17">
            <v>10</v>
          </cell>
          <cell r="BG17">
            <v>0</v>
          </cell>
          <cell r="BH17">
            <v>0</v>
          </cell>
          <cell r="BI17">
            <v>0</v>
          </cell>
          <cell r="BJ17">
            <v>11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979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48</v>
          </cell>
          <cell r="CA17">
            <v>75</v>
          </cell>
          <cell r="CB17">
            <v>0</v>
          </cell>
          <cell r="CC17">
            <v>0</v>
          </cell>
          <cell r="CD17">
            <v>1</v>
          </cell>
          <cell r="CE17">
            <v>3</v>
          </cell>
          <cell r="CF17">
            <v>0</v>
          </cell>
          <cell r="CG17">
            <v>0</v>
          </cell>
          <cell r="CH17">
            <v>8</v>
          </cell>
          <cell r="CI17">
            <v>0</v>
          </cell>
          <cell r="CJ17">
            <v>0</v>
          </cell>
          <cell r="CK17">
            <v>0</v>
          </cell>
          <cell r="CL17">
            <v>1</v>
          </cell>
          <cell r="CM17">
            <v>3</v>
          </cell>
          <cell r="CN17">
            <v>0</v>
          </cell>
          <cell r="CO17">
            <v>0</v>
          </cell>
          <cell r="CP17">
            <v>288</v>
          </cell>
          <cell r="CQ17">
            <v>93</v>
          </cell>
          <cell r="CR17">
            <v>0</v>
          </cell>
          <cell r="CS17">
            <v>153</v>
          </cell>
          <cell r="CT17">
            <v>70</v>
          </cell>
          <cell r="CU17">
            <v>0</v>
          </cell>
          <cell r="CV17">
            <v>49</v>
          </cell>
          <cell r="CW17">
            <v>9</v>
          </cell>
          <cell r="CX17">
            <v>0</v>
          </cell>
          <cell r="CY17">
            <v>34</v>
          </cell>
          <cell r="CZ17">
            <v>8</v>
          </cell>
          <cell r="DA17">
            <v>0</v>
          </cell>
          <cell r="DB17">
            <v>36</v>
          </cell>
          <cell r="DC17">
            <v>0</v>
          </cell>
          <cell r="DD17">
            <v>0</v>
          </cell>
          <cell r="DE17">
            <v>757</v>
          </cell>
          <cell r="DF17">
            <v>299</v>
          </cell>
          <cell r="DG17">
            <v>0</v>
          </cell>
          <cell r="DH17">
            <v>0</v>
          </cell>
          <cell r="DI17">
            <v>0</v>
          </cell>
          <cell r="DJ17">
            <v>4</v>
          </cell>
          <cell r="DK17">
            <v>28</v>
          </cell>
          <cell r="DL17">
            <v>6</v>
          </cell>
          <cell r="DM17">
            <v>28</v>
          </cell>
          <cell r="DN17">
            <v>12</v>
          </cell>
          <cell r="DO17">
            <v>0</v>
          </cell>
          <cell r="DP17">
            <v>12</v>
          </cell>
          <cell r="DQ17">
            <v>0</v>
          </cell>
        </row>
        <row r="18">
          <cell r="B18">
            <v>600029654</v>
          </cell>
          <cell r="C18" t="str">
            <v>110031423</v>
          </cell>
          <cell r="D18" t="str">
            <v>1</v>
          </cell>
          <cell r="E18" t="str">
            <v>J21</v>
          </cell>
          <cell r="F18" t="str">
            <v>Středisko výchovné péče</v>
          </cell>
          <cell r="G18" t="str">
            <v>Školní náměstí 11</v>
          </cell>
          <cell r="H18" t="str">
            <v>Chrudim</v>
          </cell>
          <cell r="I18" t="str">
            <v>100</v>
          </cell>
          <cell r="J18" t="str">
            <v>A90100</v>
          </cell>
          <cell r="K18" t="str">
            <v>CZ0531</v>
          </cell>
          <cell r="L18" t="str">
            <v>CZ0531</v>
          </cell>
          <cell r="M18" t="str">
            <v>CZ05304</v>
          </cell>
          <cell r="N18" t="str">
            <v>571164</v>
          </cell>
          <cell r="O18">
            <v>18876625</v>
          </cell>
          <cell r="P18" t="str">
            <v>1</v>
          </cell>
          <cell r="Q18">
            <v>6</v>
          </cell>
          <cell r="R18">
            <v>0</v>
          </cell>
          <cell r="S18">
            <v>0</v>
          </cell>
          <cell r="T18">
            <v>0</v>
          </cell>
          <cell r="U18">
            <v>55</v>
          </cell>
          <cell r="V18">
            <v>0</v>
          </cell>
          <cell r="W18">
            <v>0</v>
          </cell>
          <cell r="X18">
            <v>4</v>
          </cell>
          <cell r="Y18">
            <v>85</v>
          </cell>
          <cell r="Z18">
            <v>204</v>
          </cell>
          <cell r="AA18">
            <v>0</v>
          </cell>
          <cell r="AB18">
            <v>0</v>
          </cell>
          <cell r="AC18">
            <v>45</v>
          </cell>
          <cell r="AD18">
            <v>94</v>
          </cell>
          <cell r="AE18">
            <v>0</v>
          </cell>
          <cell r="AF18">
            <v>0</v>
          </cell>
          <cell r="AG18">
            <v>7</v>
          </cell>
          <cell r="AH18">
            <v>6</v>
          </cell>
          <cell r="AI18">
            <v>0</v>
          </cell>
          <cell r="AJ18">
            <v>0</v>
          </cell>
          <cell r="AK18">
            <v>1</v>
          </cell>
          <cell r="AL18">
            <v>4</v>
          </cell>
          <cell r="AM18">
            <v>0</v>
          </cell>
          <cell r="AN18">
            <v>0</v>
          </cell>
          <cell r="AO18">
            <v>1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46</v>
          </cell>
          <cell r="AU18">
            <v>0</v>
          </cell>
          <cell r="AV18">
            <v>0</v>
          </cell>
          <cell r="AW18">
            <v>6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10</v>
          </cell>
          <cell r="BO18">
            <v>0</v>
          </cell>
          <cell r="BP18">
            <v>0</v>
          </cell>
          <cell r="BQ18">
            <v>10</v>
          </cell>
          <cell r="BR18">
            <v>675</v>
          </cell>
          <cell r="BS18">
            <v>0</v>
          </cell>
          <cell r="BT18">
            <v>0</v>
          </cell>
          <cell r="BU18">
            <v>47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273</v>
          </cell>
          <cell r="CA18">
            <v>0</v>
          </cell>
          <cell r="CB18">
            <v>0</v>
          </cell>
          <cell r="CC18">
            <v>94</v>
          </cell>
          <cell r="CD18">
            <v>8</v>
          </cell>
          <cell r="CE18">
            <v>0</v>
          </cell>
          <cell r="CF18">
            <v>0</v>
          </cell>
          <cell r="CG18">
            <v>5</v>
          </cell>
          <cell r="CH18">
            <v>95</v>
          </cell>
          <cell r="CI18">
            <v>0</v>
          </cell>
          <cell r="CJ18">
            <v>0</v>
          </cell>
          <cell r="CK18">
            <v>95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105</v>
          </cell>
          <cell r="CQ18">
            <v>0</v>
          </cell>
          <cell r="CR18">
            <v>0</v>
          </cell>
          <cell r="CS18">
            <v>15</v>
          </cell>
          <cell r="CT18">
            <v>0</v>
          </cell>
          <cell r="CU18">
            <v>0</v>
          </cell>
          <cell r="CV18">
            <v>7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57</v>
          </cell>
          <cell r="DC18">
            <v>0</v>
          </cell>
          <cell r="DD18">
            <v>0</v>
          </cell>
          <cell r="DE18">
            <v>78</v>
          </cell>
          <cell r="DF18">
            <v>25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</row>
        <row r="19">
          <cell r="B19">
            <v>600029867</v>
          </cell>
          <cell r="C19" t="str">
            <v>181075504</v>
          </cell>
          <cell r="D19" t="str">
            <v>1</v>
          </cell>
          <cell r="E19" t="str">
            <v>J21</v>
          </cell>
          <cell r="F19" t="str">
            <v>Středisko výchovné péče</v>
          </cell>
          <cell r="G19" t="str">
            <v>B. Smetany 474</v>
          </cell>
          <cell r="H19" t="str">
            <v>Hostinné</v>
          </cell>
          <cell r="I19" t="str">
            <v>100</v>
          </cell>
          <cell r="J19" t="str">
            <v>A90100</v>
          </cell>
          <cell r="K19" t="str">
            <v>CZ0525</v>
          </cell>
          <cell r="L19" t="str">
            <v>CZ0525</v>
          </cell>
          <cell r="M19" t="str">
            <v>CZ05215</v>
          </cell>
          <cell r="N19" t="str">
            <v>579297</v>
          </cell>
          <cell r="O19">
            <v>20375697</v>
          </cell>
          <cell r="P19" t="str">
            <v>0</v>
          </cell>
          <cell r="Q19">
            <v>67</v>
          </cell>
          <cell r="R19">
            <v>14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14</v>
          </cell>
          <cell r="BD19">
            <v>0</v>
          </cell>
          <cell r="BE19">
            <v>0</v>
          </cell>
          <cell r="BF19">
            <v>0</v>
          </cell>
          <cell r="BG19">
            <v>14</v>
          </cell>
          <cell r="BH19">
            <v>0</v>
          </cell>
          <cell r="BI19">
            <v>0</v>
          </cell>
          <cell r="BJ19">
            <v>0</v>
          </cell>
          <cell r="BK19">
            <v>14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67</v>
          </cell>
          <cell r="BS19">
            <v>10</v>
          </cell>
          <cell r="BT19">
            <v>0</v>
          </cell>
          <cell r="BU19">
            <v>0</v>
          </cell>
          <cell r="BV19">
            <v>0</v>
          </cell>
          <cell r="BW19">
            <v>8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14</v>
          </cell>
          <cell r="CR19">
            <v>0</v>
          </cell>
          <cell r="CS19">
            <v>0</v>
          </cell>
          <cell r="CT19">
            <v>7</v>
          </cell>
          <cell r="CU19">
            <v>0</v>
          </cell>
          <cell r="CV19">
            <v>0</v>
          </cell>
          <cell r="CW19">
            <v>2</v>
          </cell>
          <cell r="CX19">
            <v>0</v>
          </cell>
          <cell r="CY19">
            <v>0</v>
          </cell>
          <cell r="CZ19">
            <v>3</v>
          </cell>
          <cell r="DA19">
            <v>0</v>
          </cell>
          <cell r="DB19">
            <v>0</v>
          </cell>
          <cell r="DC19">
            <v>14</v>
          </cell>
          <cell r="DD19">
            <v>0</v>
          </cell>
          <cell r="DE19">
            <v>67</v>
          </cell>
          <cell r="DF19">
            <v>17</v>
          </cell>
          <cell r="DG19">
            <v>0</v>
          </cell>
          <cell r="DH19">
            <v>0</v>
          </cell>
          <cell r="DI19">
            <v>0</v>
          </cell>
          <cell r="DJ19">
            <v>1</v>
          </cell>
          <cell r="DK19">
            <v>2</v>
          </cell>
          <cell r="DL19">
            <v>0</v>
          </cell>
          <cell r="DM19">
            <v>8</v>
          </cell>
          <cell r="DN19">
            <v>3</v>
          </cell>
          <cell r="DO19">
            <v>0</v>
          </cell>
          <cell r="DP19">
            <v>3</v>
          </cell>
          <cell r="DQ19">
            <v>0</v>
          </cell>
        </row>
        <row r="20">
          <cell r="B20">
            <v>600030181</v>
          </cell>
          <cell r="C20" t="str">
            <v>110036425</v>
          </cell>
          <cell r="D20" t="str">
            <v>5</v>
          </cell>
          <cell r="E20" t="str">
            <v>J21</v>
          </cell>
          <cell r="F20" t="str">
            <v>Středisko výchovné péče</v>
          </cell>
          <cell r="G20" t="str">
            <v>Bořetická 4225/2</v>
          </cell>
          <cell r="H20" t="str">
            <v>Brno</v>
          </cell>
          <cell r="I20" t="str">
            <v>100</v>
          </cell>
          <cell r="J20" t="str">
            <v>B62000</v>
          </cell>
          <cell r="K20" t="str">
            <v>CZ0642</v>
          </cell>
          <cell r="L20" t="str">
            <v>CZ0642</v>
          </cell>
          <cell r="M20" t="str">
            <v>CZ06203</v>
          </cell>
          <cell r="N20" t="str">
            <v>582786</v>
          </cell>
          <cell r="O20">
            <v>19573791</v>
          </cell>
          <cell r="P20" t="str">
            <v>0</v>
          </cell>
          <cell r="Q20">
            <v>96</v>
          </cell>
          <cell r="R20">
            <v>66</v>
          </cell>
          <cell r="S20">
            <v>0</v>
          </cell>
          <cell r="T20">
            <v>0</v>
          </cell>
          <cell r="U20">
            <v>2</v>
          </cell>
          <cell r="V20">
            <v>7</v>
          </cell>
          <cell r="W20">
            <v>0</v>
          </cell>
          <cell r="X20">
            <v>0</v>
          </cell>
          <cell r="Y20">
            <v>117</v>
          </cell>
          <cell r="Z20">
            <v>362</v>
          </cell>
          <cell r="AA20">
            <v>528</v>
          </cell>
          <cell r="AB20">
            <v>0</v>
          </cell>
          <cell r="AC20">
            <v>0</v>
          </cell>
          <cell r="AD20">
            <v>1178</v>
          </cell>
          <cell r="AE20">
            <v>87</v>
          </cell>
          <cell r="AF20">
            <v>0</v>
          </cell>
          <cell r="AG20">
            <v>0</v>
          </cell>
          <cell r="AH20">
            <v>69</v>
          </cell>
          <cell r="AI20">
            <v>108</v>
          </cell>
          <cell r="AJ20">
            <v>0</v>
          </cell>
          <cell r="AK20">
            <v>0</v>
          </cell>
          <cell r="AL20">
            <v>301</v>
          </cell>
          <cell r="AM20">
            <v>132</v>
          </cell>
          <cell r="AN20">
            <v>0</v>
          </cell>
          <cell r="AO20">
            <v>0</v>
          </cell>
          <cell r="AP20">
            <v>112</v>
          </cell>
          <cell r="AQ20">
            <v>51</v>
          </cell>
          <cell r="AR20">
            <v>0</v>
          </cell>
          <cell r="AS20">
            <v>0</v>
          </cell>
          <cell r="AT20">
            <v>3</v>
          </cell>
          <cell r="AU20">
            <v>29</v>
          </cell>
          <cell r="AV20">
            <v>0</v>
          </cell>
          <cell r="AW20">
            <v>0</v>
          </cell>
          <cell r="AX20">
            <v>0</v>
          </cell>
          <cell r="AY20">
            <v>68</v>
          </cell>
          <cell r="AZ20">
            <v>0</v>
          </cell>
          <cell r="BA20">
            <v>0</v>
          </cell>
          <cell r="BB20">
            <v>0</v>
          </cell>
          <cell r="BC20">
            <v>65</v>
          </cell>
          <cell r="BD20">
            <v>0</v>
          </cell>
          <cell r="BE20">
            <v>0</v>
          </cell>
          <cell r="BF20">
            <v>0</v>
          </cell>
          <cell r="BG20">
            <v>31</v>
          </cell>
          <cell r="BH20">
            <v>0</v>
          </cell>
          <cell r="BI20">
            <v>0</v>
          </cell>
          <cell r="BJ20">
            <v>0</v>
          </cell>
          <cell r="BK20">
            <v>18</v>
          </cell>
          <cell r="BL20">
            <v>0</v>
          </cell>
          <cell r="BM20">
            <v>0</v>
          </cell>
          <cell r="BN20">
            <v>0</v>
          </cell>
          <cell r="BO20">
            <v>23</v>
          </cell>
          <cell r="BP20">
            <v>0</v>
          </cell>
          <cell r="BQ20">
            <v>0</v>
          </cell>
          <cell r="BR20">
            <v>311</v>
          </cell>
          <cell r="BS20">
            <v>315</v>
          </cell>
          <cell r="BT20">
            <v>0</v>
          </cell>
          <cell r="BU20">
            <v>0</v>
          </cell>
          <cell r="BV20">
            <v>502</v>
          </cell>
          <cell r="BW20">
            <v>287</v>
          </cell>
          <cell r="BX20">
            <v>0</v>
          </cell>
          <cell r="BY20">
            <v>0</v>
          </cell>
          <cell r="BZ20">
            <v>21</v>
          </cell>
          <cell r="CA20">
            <v>12</v>
          </cell>
          <cell r="CB20">
            <v>0</v>
          </cell>
          <cell r="CC20">
            <v>0</v>
          </cell>
          <cell r="CD20">
            <v>2</v>
          </cell>
          <cell r="CE20">
            <v>1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12</v>
          </cell>
          <cell r="CQ20">
            <v>66</v>
          </cell>
          <cell r="CR20">
            <v>0</v>
          </cell>
          <cell r="CS20">
            <v>73</v>
          </cell>
          <cell r="CT20">
            <v>32</v>
          </cell>
          <cell r="CU20">
            <v>0</v>
          </cell>
          <cell r="CV20">
            <v>5</v>
          </cell>
          <cell r="CW20">
            <v>3</v>
          </cell>
          <cell r="CX20">
            <v>0</v>
          </cell>
          <cell r="CY20">
            <v>14</v>
          </cell>
          <cell r="CZ20">
            <v>6</v>
          </cell>
          <cell r="DA20">
            <v>0</v>
          </cell>
          <cell r="DB20">
            <v>4</v>
          </cell>
          <cell r="DC20">
            <v>18</v>
          </cell>
          <cell r="DD20">
            <v>0</v>
          </cell>
          <cell r="DE20">
            <v>29</v>
          </cell>
          <cell r="DF20">
            <v>5</v>
          </cell>
          <cell r="DG20">
            <v>0</v>
          </cell>
          <cell r="DH20">
            <v>0</v>
          </cell>
          <cell r="DI20">
            <v>0</v>
          </cell>
          <cell r="DJ20">
            <v>2</v>
          </cell>
          <cell r="DK20">
            <v>13</v>
          </cell>
          <cell r="DL20">
            <v>4</v>
          </cell>
          <cell r="DM20">
            <v>17</v>
          </cell>
          <cell r="DN20">
            <v>7</v>
          </cell>
          <cell r="DO20">
            <v>0</v>
          </cell>
          <cell r="DP20">
            <v>6</v>
          </cell>
          <cell r="DQ20">
            <v>1</v>
          </cell>
        </row>
        <row r="21">
          <cell r="B21">
            <v>600030199</v>
          </cell>
          <cell r="C21" t="str">
            <v>110023455</v>
          </cell>
          <cell r="D21" t="str">
            <v>1</v>
          </cell>
          <cell r="E21" t="str">
            <v>J21</v>
          </cell>
          <cell r="F21" t="str">
            <v>Středisko výchovné péče</v>
          </cell>
          <cell r="G21" t="str">
            <v>Veslařská 348/252</v>
          </cell>
          <cell r="H21" t="str">
            <v>Brno</v>
          </cell>
          <cell r="I21" t="str">
            <v>100</v>
          </cell>
          <cell r="J21" t="str">
            <v>A90100</v>
          </cell>
          <cell r="K21" t="str">
            <v>CZ0642</v>
          </cell>
          <cell r="L21" t="str">
            <v>CZ0642</v>
          </cell>
          <cell r="M21" t="str">
            <v>CZ06203</v>
          </cell>
          <cell r="N21" t="str">
            <v>582786</v>
          </cell>
          <cell r="O21">
            <v>25208748</v>
          </cell>
          <cell r="P21" t="str">
            <v>0</v>
          </cell>
          <cell r="Q21">
            <v>194</v>
          </cell>
          <cell r="R21">
            <v>98</v>
          </cell>
          <cell r="S21">
            <v>27</v>
          </cell>
          <cell r="T21">
            <v>0</v>
          </cell>
          <cell r="U21">
            <v>210</v>
          </cell>
          <cell r="V21">
            <v>4</v>
          </cell>
          <cell r="W21">
            <v>0</v>
          </cell>
          <cell r="X21">
            <v>0</v>
          </cell>
          <cell r="Y21">
            <v>268</v>
          </cell>
          <cell r="Z21">
            <v>719</v>
          </cell>
          <cell r="AA21">
            <v>191</v>
          </cell>
          <cell r="AB21">
            <v>93</v>
          </cell>
          <cell r="AC21">
            <v>0</v>
          </cell>
          <cell r="AD21">
            <v>343</v>
          </cell>
          <cell r="AE21">
            <v>72</v>
          </cell>
          <cell r="AF21">
            <v>0</v>
          </cell>
          <cell r="AG21">
            <v>10</v>
          </cell>
          <cell r="AH21">
            <v>128</v>
          </cell>
          <cell r="AI21">
            <v>145</v>
          </cell>
          <cell r="AJ21">
            <v>0</v>
          </cell>
          <cell r="AK21">
            <v>0</v>
          </cell>
          <cell r="AL21">
            <v>341</v>
          </cell>
          <cell r="AM21">
            <v>367</v>
          </cell>
          <cell r="AN21">
            <v>0</v>
          </cell>
          <cell r="AO21">
            <v>0</v>
          </cell>
          <cell r="AP21">
            <v>50</v>
          </cell>
          <cell r="AQ21">
            <v>164</v>
          </cell>
          <cell r="AR21">
            <v>0</v>
          </cell>
          <cell r="AS21">
            <v>0</v>
          </cell>
          <cell r="AT21">
            <v>405</v>
          </cell>
          <cell r="AU21">
            <v>237</v>
          </cell>
          <cell r="AV21">
            <v>17</v>
          </cell>
          <cell r="AW21">
            <v>0</v>
          </cell>
          <cell r="AX21">
            <v>9</v>
          </cell>
          <cell r="AY21">
            <v>435</v>
          </cell>
          <cell r="AZ21">
            <v>285</v>
          </cell>
          <cell r="BA21">
            <v>0</v>
          </cell>
          <cell r="BB21">
            <v>0</v>
          </cell>
          <cell r="BC21">
            <v>365</v>
          </cell>
          <cell r="BD21">
            <v>2</v>
          </cell>
          <cell r="BE21">
            <v>0</v>
          </cell>
          <cell r="BF21">
            <v>10</v>
          </cell>
          <cell r="BG21">
            <v>142</v>
          </cell>
          <cell r="BH21">
            <v>0</v>
          </cell>
          <cell r="BI21">
            <v>0</v>
          </cell>
          <cell r="BJ21">
            <v>22</v>
          </cell>
          <cell r="BK21">
            <v>109</v>
          </cell>
          <cell r="BL21">
            <v>0</v>
          </cell>
          <cell r="BM21">
            <v>0</v>
          </cell>
          <cell r="BN21">
            <v>23</v>
          </cell>
          <cell r="BO21">
            <v>285</v>
          </cell>
          <cell r="BP21">
            <v>333</v>
          </cell>
          <cell r="BQ21">
            <v>0</v>
          </cell>
          <cell r="BR21">
            <v>1394</v>
          </cell>
          <cell r="BS21">
            <v>71</v>
          </cell>
          <cell r="BT21">
            <v>0</v>
          </cell>
          <cell r="BU21">
            <v>0</v>
          </cell>
          <cell r="BV21">
            <v>10</v>
          </cell>
          <cell r="BW21">
            <v>0</v>
          </cell>
          <cell r="BX21">
            <v>0</v>
          </cell>
          <cell r="BY21">
            <v>0</v>
          </cell>
          <cell r="BZ21">
            <v>224</v>
          </cell>
          <cell r="CA21">
            <v>9</v>
          </cell>
          <cell r="CB21">
            <v>13</v>
          </cell>
          <cell r="CC21">
            <v>0</v>
          </cell>
          <cell r="CD21">
            <v>3</v>
          </cell>
          <cell r="CE21">
            <v>0</v>
          </cell>
          <cell r="CF21">
            <v>0</v>
          </cell>
          <cell r="CG21">
            <v>0</v>
          </cell>
          <cell r="CH21">
            <v>20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7</v>
          </cell>
          <cell r="CN21">
            <v>2</v>
          </cell>
          <cell r="CO21">
            <v>0</v>
          </cell>
          <cell r="CP21">
            <v>106</v>
          </cell>
          <cell r="CQ21">
            <v>46</v>
          </cell>
          <cell r="CR21">
            <v>13</v>
          </cell>
          <cell r="CS21">
            <v>55</v>
          </cell>
          <cell r="CT21">
            <v>10</v>
          </cell>
          <cell r="CU21">
            <v>2</v>
          </cell>
          <cell r="CV21">
            <v>19</v>
          </cell>
          <cell r="CW21">
            <v>0</v>
          </cell>
          <cell r="CX21">
            <v>0</v>
          </cell>
          <cell r="CY21">
            <v>10</v>
          </cell>
          <cell r="CZ21">
            <v>1</v>
          </cell>
          <cell r="DA21">
            <v>0</v>
          </cell>
          <cell r="DB21">
            <v>61</v>
          </cell>
          <cell r="DC21">
            <v>49</v>
          </cell>
          <cell r="DD21">
            <v>20</v>
          </cell>
          <cell r="DE21">
            <v>436</v>
          </cell>
          <cell r="DF21">
            <v>170</v>
          </cell>
          <cell r="DG21">
            <v>0</v>
          </cell>
          <cell r="DH21">
            <v>0</v>
          </cell>
          <cell r="DI21">
            <v>0</v>
          </cell>
          <cell r="DJ21">
            <v>1</v>
          </cell>
          <cell r="DK21">
            <v>13</v>
          </cell>
          <cell r="DL21">
            <v>3</v>
          </cell>
          <cell r="DM21">
            <v>16</v>
          </cell>
          <cell r="DN21">
            <v>6</v>
          </cell>
          <cell r="DO21">
            <v>0</v>
          </cell>
          <cell r="DP21">
            <v>6</v>
          </cell>
          <cell r="DQ21">
            <v>0</v>
          </cell>
        </row>
        <row r="22">
          <cell r="B22">
            <v>600030211</v>
          </cell>
          <cell r="C22" t="str">
            <v>110036069</v>
          </cell>
          <cell r="D22" t="str">
            <v>1</v>
          </cell>
          <cell r="E22" t="str">
            <v>J21</v>
          </cell>
          <cell r="F22" t="str">
            <v>Středisko výchovné péče</v>
          </cell>
          <cell r="G22" t="str">
            <v>Kamenomlýnská 124/2</v>
          </cell>
          <cell r="H22" t="str">
            <v>Brno</v>
          </cell>
          <cell r="I22" t="str">
            <v>100</v>
          </cell>
          <cell r="J22" t="str">
            <v>A90100</v>
          </cell>
          <cell r="K22" t="str">
            <v>CZ0642</v>
          </cell>
          <cell r="L22" t="str">
            <v>CZ0642</v>
          </cell>
          <cell r="M22" t="str">
            <v>CZ06203</v>
          </cell>
          <cell r="N22" t="str">
            <v>582786</v>
          </cell>
          <cell r="O22">
            <v>19141742</v>
          </cell>
          <cell r="P22" t="str">
            <v>1</v>
          </cell>
          <cell r="Q22">
            <v>90</v>
          </cell>
          <cell r="R22">
            <v>0</v>
          </cell>
          <cell r="S22">
            <v>14</v>
          </cell>
          <cell r="T22">
            <v>0</v>
          </cell>
          <cell r="U22">
            <v>18</v>
          </cell>
          <cell r="V22">
            <v>0</v>
          </cell>
          <cell r="W22">
            <v>0</v>
          </cell>
          <cell r="X22">
            <v>0</v>
          </cell>
          <cell r="Y22">
            <v>318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550</v>
          </cell>
          <cell r="AE22">
            <v>0</v>
          </cell>
          <cell r="AF22">
            <v>0</v>
          </cell>
          <cell r="AG22">
            <v>0</v>
          </cell>
          <cell r="AH22">
            <v>550</v>
          </cell>
          <cell r="AI22">
            <v>0</v>
          </cell>
          <cell r="AJ22">
            <v>552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48</v>
          </cell>
          <cell r="AQ22">
            <v>0</v>
          </cell>
          <cell r="AR22">
            <v>320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100</v>
          </cell>
          <cell r="BC22">
            <v>0</v>
          </cell>
          <cell r="BD22">
            <v>880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100</v>
          </cell>
          <cell r="BK22">
            <v>0</v>
          </cell>
          <cell r="BL22">
            <v>40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820</v>
          </cell>
          <cell r="BS22">
            <v>0</v>
          </cell>
          <cell r="BT22">
            <v>280</v>
          </cell>
          <cell r="BU22">
            <v>0</v>
          </cell>
          <cell r="BV22">
            <v>30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28</v>
          </cell>
          <cell r="CC22">
            <v>180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18</v>
          </cell>
          <cell r="CI22">
            <v>0</v>
          </cell>
          <cell r="CJ22">
            <v>4</v>
          </cell>
          <cell r="CK22">
            <v>0</v>
          </cell>
          <cell r="CL22">
            <v>0</v>
          </cell>
          <cell r="CM22">
            <v>0</v>
          </cell>
          <cell r="CN22">
            <v>2</v>
          </cell>
          <cell r="CO22">
            <v>0</v>
          </cell>
          <cell r="CP22">
            <v>101</v>
          </cell>
          <cell r="CQ22">
            <v>0</v>
          </cell>
          <cell r="CR22">
            <v>14</v>
          </cell>
          <cell r="CS22">
            <v>15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7</v>
          </cell>
          <cell r="CZ22">
            <v>0</v>
          </cell>
          <cell r="DA22">
            <v>0</v>
          </cell>
          <cell r="DB22">
            <v>5</v>
          </cell>
          <cell r="DC22">
            <v>0</v>
          </cell>
          <cell r="DD22">
            <v>14</v>
          </cell>
          <cell r="DE22">
            <v>222</v>
          </cell>
          <cell r="DF22">
            <v>69</v>
          </cell>
          <cell r="DG22">
            <v>1</v>
          </cell>
          <cell r="DH22">
            <v>7</v>
          </cell>
          <cell r="DI22">
            <v>2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</row>
        <row r="23">
          <cell r="B23">
            <v>600030636</v>
          </cell>
          <cell r="C23" t="str">
            <v>181063263</v>
          </cell>
          <cell r="D23" t="str">
            <v>1</v>
          </cell>
          <cell r="E23" t="str">
            <v>J21</v>
          </cell>
          <cell r="F23" t="str">
            <v>Středisko výchovné péče</v>
          </cell>
          <cell r="G23" t="str">
            <v>Pod Rozhlednou 3447/8</v>
          </cell>
          <cell r="H23" t="str">
            <v>Jihlava</v>
          </cell>
          <cell r="I23" t="str">
            <v>100</v>
          </cell>
          <cell r="J23" t="str">
            <v>A90100</v>
          </cell>
          <cell r="K23" t="str">
            <v>CZ0632</v>
          </cell>
          <cell r="L23" t="str">
            <v>CZ0632</v>
          </cell>
          <cell r="M23" t="str">
            <v>CZ06105</v>
          </cell>
          <cell r="N23" t="str">
            <v>586846</v>
          </cell>
          <cell r="O23">
            <v>12363413</v>
          </cell>
          <cell r="P23" t="str">
            <v>1</v>
          </cell>
          <cell r="Q23">
            <v>2</v>
          </cell>
          <cell r="R23">
            <v>0</v>
          </cell>
          <cell r="S23">
            <v>0</v>
          </cell>
          <cell r="T23">
            <v>0</v>
          </cell>
          <cell r="U23">
            <v>9</v>
          </cell>
          <cell r="V23">
            <v>0</v>
          </cell>
          <cell r="W23">
            <v>0</v>
          </cell>
          <cell r="X23">
            <v>0</v>
          </cell>
          <cell r="Y23">
            <v>37</v>
          </cell>
          <cell r="Z23">
            <v>161</v>
          </cell>
          <cell r="AA23">
            <v>0</v>
          </cell>
          <cell r="AB23">
            <v>0</v>
          </cell>
          <cell r="AC23">
            <v>0</v>
          </cell>
          <cell r="AD23">
            <v>171</v>
          </cell>
          <cell r="AE23">
            <v>0</v>
          </cell>
          <cell r="AF23">
            <v>17</v>
          </cell>
          <cell r="AG23">
            <v>0</v>
          </cell>
          <cell r="AH23">
            <v>78</v>
          </cell>
          <cell r="AI23">
            <v>0</v>
          </cell>
          <cell r="AJ23">
            <v>371</v>
          </cell>
          <cell r="AK23">
            <v>0</v>
          </cell>
          <cell r="AL23">
            <v>51</v>
          </cell>
          <cell r="AM23">
            <v>0</v>
          </cell>
          <cell r="AN23">
            <v>11</v>
          </cell>
          <cell r="AO23">
            <v>0</v>
          </cell>
          <cell r="AP23">
            <v>38</v>
          </cell>
          <cell r="AQ23">
            <v>0</v>
          </cell>
          <cell r="AR23">
            <v>0</v>
          </cell>
          <cell r="AS23">
            <v>0</v>
          </cell>
          <cell r="AT23">
            <v>41</v>
          </cell>
          <cell r="AU23">
            <v>0</v>
          </cell>
          <cell r="AV23">
            <v>16</v>
          </cell>
          <cell r="AW23">
            <v>0</v>
          </cell>
          <cell r="AX23">
            <v>0</v>
          </cell>
          <cell r="AY23">
            <v>0</v>
          </cell>
          <cell r="AZ23">
            <v>59</v>
          </cell>
          <cell r="BA23">
            <v>0</v>
          </cell>
          <cell r="BB23">
            <v>3</v>
          </cell>
          <cell r="BC23">
            <v>0</v>
          </cell>
          <cell r="BD23">
            <v>829</v>
          </cell>
          <cell r="BE23">
            <v>0</v>
          </cell>
          <cell r="BF23">
            <v>0</v>
          </cell>
          <cell r="BG23">
            <v>0</v>
          </cell>
          <cell r="BH23">
            <v>2</v>
          </cell>
          <cell r="BI23">
            <v>0</v>
          </cell>
          <cell r="BJ23">
            <v>0</v>
          </cell>
          <cell r="BK23">
            <v>0</v>
          </cell>
          <cell r="BL23">
            <v>147</v>
          </cell>
          <cell r="BM23">
            <v>82</v>
          </cell>
          <cell r="BN23">
            <v>0</v>
          </cell>
          <cell r="BO23">
            <v>0</v>
          </cell>
          <cell r="BP23">
            <v>49</v>
          </cell>
          <cell r="BQ23">
            <v>24</v>
          </cell>
          <cell r="BR23">
            <v>254</v>
          </cell>
          <cell r="BS23">
            <v>0</v>
          </cell>
          <cell r="BT23">
            <v>64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67</v>
          </cell>
          <cell r="CA23">
            <v>0</v>
          </cell>
          <cell r="CB23">
            <v>53</v>
          </cell>
          <cell r="CC23">
            <v>61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18</v>
          </cell>
          <cell r="CI23">
            <v>0</v>
          </cell>
          <cell r="CJ23">
            <v>0</v>
          </cell>
          <cell r="CK23">
            <v>18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28</v>
          </cell>
          <cell r="CQ23">
            <v>0</v>
          </cell>
          <cell r="CR23">
            <v>13</v>
          </cell>
          <cell r="CS23">
            <v>14</v>
          </cell>
          <cell r="CT23">
            <v>0</v>
          </cell>
          <cell r="CU23">
            <v>0</v>
          </cell>
          <cell r="CV23">
            <v>5</v>
          </cell>
          <cell r="CW23">
            <v>0</v>
          </cell>
          <cell r="CX23">
            <v>0</v>
          </cell>
          <cell r="CY23">
            <v>6</v>
          </cell>
          <cell r="CZ23">
            <v>0</v>
          </cell>
          <cell r="DA23">
            <v>0</v>
          </cell>
          <cell r="DB23">
            <v>4</v>
          </cell>
          <cell r="DC23">
            <v>0</v>
          </cell>
          <cell r="DD23">
            <v>13</v>
          </cell>
          <cell r="DE23">
            <v>139</v>
          </cell>
          <cell r="DF23">
            <v>56</v>
          </cell>
          <cell r="DG23">
            <v>1</v>
          </cell>
          <cell r="DH23">
            <v>13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</row>
        <row r="24">
          <cell r="B24">
            <v>600030695</v>
          </cell>
          <cell r="C24" t="str">
            <v>110500814</v>
          </cell>
          <cell r="D24" t="str">
            <v>1</v>
          </cell>
          <cell r="E24" t="str">
            <v>J21</v>
          </cell>
          <cell r="F24" t="str">
            <v>Středisko výchovné péče</v>
          </cell>
          <cell r="G24" t="str">
            <v>Zelené náměstí 1292</v>
          </cell>
          <cell r="H24" t="str">
            <v>Uherské Hradiště</v>
          </cell>
          <cell r="I24" t="str">
            <v>100</v>
          </cell>
          <cell r="J24" t="str">
            <v>A90100</v>
          </cell>
          <cell r="K24" t="str">
            <v>CZ0721</v>
          </cell>
          <cell r="L24" t="str">
            <v>CZ0722</v>
          </cell>
          <cell r="M24" t="str">
            <v>CZ07203</v>
          </cell>
          <cell r="N24" t="str">
            <v>592005</v>
          </cell>
          <cell r="O24">
            <v>31146481</v>
          </cell>
          <cell r="P24" t="str">
            <v>1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22</v>
          </cell>
          <cell r="V24">
            <v>0</v>
          </cell>
          <cell r="W24">
            <v>3</v>
          </cell>
          <cell r="X24">
            <v>0</v>
          </cell>
          <cell r="Y24">
            <v>181</v>
          </cell>
          <cell r="Z24">
            <v>126</v>
          </cell>
          <cell r="AA24">
            <v>0</v>
          </cell>
          <cell r="AB24">
            <v>0</v>
          </cell>
          <cell r="AC24">
            <v>0</v>
          </cell>
          <cell r="AD24">
            <v>263</v>
          </cell>
          <cell r="AE24">
            <v>0</v>
          </cell>
          <cell r="AF24">
            <v>38</v>
          </cell>
          <cell r="AG24">
            <v>0</v>
          </cell>
          <cell r="AH24">
            <v>71</v>
          </cell>
          <cell r="AI24">
            <v>0</v>
          </cell>
          <cell r="AJ24">
            <v>0</v>
          </cell>
          <cell r="AK24">
            <v>0</v>
          </cell>
          <cell r="AL24">
            <v>378</v>
          </cell>
          <cell r="AM24">
            <v>0</v>
          </cell>
          <cell r="AN24">
            <v>12</v>
          </cell>
          <cell r="AO24">
            <v>0</v>
          </cell>
          <cell r="AP24">
            <v>46</v>
          </cell>
          <cell r="AQ24">
            <v>0</v>
          </cell>
          <cell r="AR24">
            <v>8</v>
          </cell>
          <cell r="AS24">
            <v>0</v>
          </cell>
          <cell r="AT24">
            <v>155</v>
          </cell>
          <cell r="AU24">
            <v>0</v>
          </cell>
          <cell r="AV24">
            <v>7</v>
          </cell>
          <cell r="AW24">
            <v>1</v>
          </cell>
          <cell r="AX24">
            <v>2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24</v>
          </cell>
          <cell r="BO24">
            <v>0</v>
          </cell>
          <cell r="BP24">
            <v>216</v>
          </cell>
          <cell r="BQ24">
            <v>0</v>
          </cell>
          <cell r="BR24">
            <v>236</v>
          </cell>
          <cell r="BS24">
            <v>0</v>
          </cell>
          <cell r="BT24">
            <v>0</v>
          </cell>
          <cell r="BU24">
            <v>0</v>
          </cell>
          <cell r="BV24">
            <v>2</v>
          </cell>
          <cell r="BW24">
            <v>0</v>
          </cell>
          <cell r="BX24">
            <v>4</v>
          </cell>
          <cell r="BY24">
            <v>0</v>
          </cell>
          <cell r="BZ24">
            <v>315</v>
          </cell>
          <cell r="CA24">
            <v>0</v>
          </cell>
          <cell r="CB24">
            <v>16</v>
          </cell>
          <cell r="CC24">
            <v>42</v>
          </cell>
          <cell r="CD24">
            <v>3</v>
          </cell>
          <cell r="CE24">
            <v>0</v>
          </cell>
          <cell r="CF24">
            <v>0</v>
          </cell>
          <cell r="CG24">
            <v>0</v>
          </cell>
          <cell r="CH24">
            <v>71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4</v>
          </cell>
          <cell r="CQ24">
            <v>0</v>
          </cell>
          <cell r="CR24">
            <v>20</v>
          </cell>
          <cell r="CS24">
            <v>18</v>
          </cell>
          <cell r="CT24">
            <v>0</v>
          </cell>
          <cell r="CU24">
            <v>2</v>
          </cell>
          <cell r="CV24">
            <v>2</v>
          </cell>
          <cell r="CW24">
            <v>0</v>
          </cell>
          <cell r="CX24">
            <v>0</v>
          </cell>
          <cell r="CY24">
            <v>3</v>
          </cell>
          <cell r="CZ24">
            <v>0</v>
          </cell>
          <cell r="DA24">
            <v>3</v>
          </cell>
          <cell r="DB24">
            <v>42</v>
          </cell>
          <cell r="DC24">
            <v>0</v>
          </cell>
          <cell r="DD24">
            <v>25</v>
          </cell>
          <cell r="DE24">
            <v>65</v>
          </cell>
          <cell r="DF24">
            <v>0</v>
          </cell>
          <cell r="DG24">
            <v>1</v>
          </cell>
          <cell r="DH24">
            <v>3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</row>
        <row r="25">
          <cell r="B25">
            <v>600030989</v>
          </cell>
          <cell r="C25" t="str">
            <v>181067790</v>
          </cell>
          <cell r="D25" t="str">
            <v>1</v>
          </cell>
          <cell r="E25" t="str">
            <v>J21</v>
          </cell>
          <cell r="F25" t="str">
            <v>Středisko výchovné péče</v>
          </cell>
          <cell r="G25" t="str">
            <v>Zámecká 2</v>
          </cell>
          <cell r="H25" t="str">
            <v>Moravský Krumlov</v>
          </cell>
          <cell r="I25" t="str">
            <v>100</v>
          </cell>
          <cell r="J25" t="str">
            <v>A90100</v>
          </cell>
          <cell r="K25" t="str">
            <v>CZ0647</v>
          </cell>
          <cell r="L25" t="str">
            <v>CZ0647</v>
          </cell>
          <cell r="M25" t="str">
            <v>CZ06212</v>
          </cell>
          <cell r="N25" t="str">
            <v>594482</v>
          </cell>
          <cell r="O25">
            <v>11023627</v>
          </cell>
          <cell r="P25" t="str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11</v>
          </cell>
          <cell r="V25">
            <v>5</v>
          </cell>
          <cell r="W25">
            <v>0</v>
          </cell>
          <cell r="X25">
            <v>0</v>
          </cell>
          <cell r="Y25">
            <v>115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1612</v>
          </cell>
          <cell r="AE25">
            <v>278</v>
          </cell>
          <cell r="AF25">
            <v>66</v>
          </cell>
          <cell r="AG25">
            <v>0</v>
          </cell>
          <cell r="AH25">
            <v>581</v>
          </cell>
          <cell r="AI25">
            <v>43</v>
          </cell>
          <cell r="AJ25">
            <v>19</v>
          </cell>
          <cell r="AK25">
            <v>0</v>
          </cell>
          <cell r="AL25">
            <v>300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56</v>
          </cell>
          <cell r="BP25">
            <v>0</v>
          </cell>
          <cell r="BQ25">
            <v>0</v>
          </cell>
          <cell r="BR25">
            <v>1301</v>
          </cell>
          <cell r="BS25">
            <v>250</v>
          </cell>
          <cell r="BT25">
            <v>42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108</v>
          </cell>
          <cell r="CA25">
            <v>68</v>
          </cell>
          <cell r="CB25">
            <v>54</v>
          </cell>
          <cell r="CC25">
            <v>0</v>
          </cell>
          <cell r="CD25">
            <v>8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25</v>
          </cell>
          <cell r="CL25">
            <v>3</v>
          </cell>
          <cell r="CM25">
            <v>2</v>
          </cell>
          <cell r="CN25">
            <v>1</v>
          </cell>
          <cell r="CO25">
            <v>0</v>
          </cell>
          <cell r="CP25">
            <v>44</v>
          </cell>
          <cell r="CQ25">
            <v>43</v>
          </cell>
          <cell r="CR25">
            <v>18</v>
          </cell>
          <cell r="CS25">
            <v>23</v>
          </cell>
          <cell r="CT25">
            <v>12</v>
          </cell>
          <cell r="CU25">
            <v>0</v>
          </cell>
          <cell r="CV25">
            <v>7</v>
          </cell>
          <cell r="CW25">
            <v>1</v>
          </cell>
          <cell r="CX25">
            <v>0</v>
          </cell>
          <cell r="CY25">
            <v>3</v>
          </cell>
          <cell r="CZ25">
            <v>9</v>
          </cell>
          <cell r="DA25">
            <v>0</v>
          </cell>
          <cell r="DB25">
            <v>3</v>
          </cell>
          <cell r="DC25">
            <v>43</v>
          </cell>
          <cell r="DD25">
            <v>19</v>
          </cell>
          <cell r="DE25">
            <v>169</v>
          </cell>
          <cell r="DF25">
            <v>60</v>
          </cell>
          <cell r="DG25">
            <v>1</v>
          </cell>
          <cell r="DH25">
            <v>6</v>
          </cell>
          <cell r="DI25">
            <v>3</v>
          </cell>
          <cell r="DJ25">
            <v>2</v>
          </cell>
          <cell r="DK25">
            <v>8</v>
          </cell>
          <cell r="DL25">
            <v>2</v>
          </cell>
          <cell r="DM25">
            <v>12</v>
          </cell>
          <cell r="DN25">
            <v>4</v>
          </cell>
          <cell r="DO25">
            <v>0</v>
          </cell>
          <cell r="DP25">
            <v>4</v>
          </cell>
          <cell r="DQ25">
            <v>0</v>
          </cell>
        </row>
        <row r="26">
          <cell r="B26">
            <v>600031055</v>
          </cell>
          <cell r="C26" t="str">
            <v>181064294</v>
          </cell>
          <cell r="D26" t="str">
            <v>1</v>
          </cell>
          <cell r="E26" t="str">
            <v>J21</v>
          </cell>
          <cell r="F26" t="str">
            <v>Středisko výchovné péče</v>
          </cell>
          <cell r="G26" t="str">
            <v>Náměstí 79/3</v>
          </cell>
          <cell r="H26" t="str">
            <v>Velké Meziříčí (jen ambulantní služby)</v>
          </cell>
          <cell r="I26" t="str">
            <v>100</v>
          </cell>
          <cell r="J26" t="str">
            <v>A90100</v>
          </cell>
          <cell r="K26" t="str">
            <v>CZ0635</v>
          </cell>
          <cell r="L26" t="str">
            <v>CZ0635</v>
          </cell>
          <cell r="M26" t="str">
            <v>CZ06114</v>
          </cell>
          <cell r="N26" t="str">
            <v>597007</v>
          </cell>
          <cell r="O26">
            <v>0</v>
          </cell>
          <cell r="P26" t="str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58</v>
          </cell>
          <cell r="Z26">
            <v>124</v>
          </cell>
          <cell r="AA26">
            <v>0</v>
          </cell>
          <cell r="AB26">
            <v>0</v>
          </cell>
          <cell r="AC26">
            <v>0</v>
          </cell>
          <cell r="AD26">
            <v>1368</v>
          </cell>
          <cell r="AE26">
            <v>0</v>
          </cell>
          <cell r="AF26">
            <v>0</v>
          </cell>
          <cell r="AG26">
            <v>0</v>
          </cell>
          <cell r="AH26">
            <v>101</v>
          </cell>
          <cell r="AI26">
            <v>0</v>
          </cell>
          <cell r="AJ26">
            <v>0</v>
          </cell>
          <cell r="AK26">
            <v>0</v>
          </cell>
          <cell r="AL26">
            <v>37</v>
          </cell>
          <cell r="AM26">
            <v>0</v>
          </cell>
          <cell r="AN26">
            <v>0</v>
          </cell>
          <cell r="AO26">
            <v>0</v>
          </cell>
          <cell r="AP26">
            <v>2</v>
          </cell>
          <cell r="AQ26">
            <v>0</v>
          </cell>
          <cell r="AR26">
            <v>0</v>
          </cell>
          <cell r="AS26">
            <v>0</v>
          </cell>
          <cell r="AT26">
            <v>38</v>
          </cell>
          <cell r="AU26">
            <v>0</v>
          </cell>
          <cell r="AV26">
            <v>0</v>
          </cell>
          <cell r="AW26">
            <v>0</v>
          </cell>
          <cell r="AX26">
            <v>4</v>
          </cell>
          <cell r="AY26">
            <v>0</v>
          </cell>
          <cell r="AZ26">
            <v>0</v>
          </cell>
          <cell r="BA26">
            <v>0</v>
          </cell>
          <cell r="BB26">
            <v>14</v>
          </cell>
          <cell r="BC26">
            <v>0</v>
          </cell>
          <cell r="BD26">
            <v>0</v>
          </cell>
          <cell r="BE26">
            <v>0</v>
          </cell>
          <cell r="BF26">
            <v>26</v>
          </cell>
          <cell r="BG26">
            <v>0</v>
          </cell>
          <cell r="BH26">
            <v>0</v>
          </cell>
          <cell r="BI26">
            <v>0</v>
          </cell>
          <cell r="BJ26">
            <v>16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1178</v>
          </cell>
          <cell r="BS26">
            <v>0</v>
          </cell>
          <cell r="BT26">
            <v>0</v>
          </cell>
          <cell r="BU26">
            <v>0</v>
          </cell>
          <cell r="BV26">
            <v>59</v>
          </cell>
          <cell r="BW26">
            <v>0</v>
          </cell>
          <cell r="BX26">
            <v>0</v>
          </cell>
          <cell r="BY26">
            <v>0</v>
          </cell>
          <cell r="BZ26">
            <v>132</v>
          </cell>
          <cell r="CA26">
            <v>0</v>
          </cell>
          <cell r="CB26">
            <v>0</v>
          </cell>
          <cell r="CC26">
            <v>0</v>
          </cell>
          <cell r="CD26">
            <v>1</v>
          </cell>
          <cell r="CE26">
            <v>0</v>
          </cell>
          <cell r="CF26">
            <v>0</v>
          </cell>
          <cell r="CG26">
            <v>0</v>
          </cell>
          <cell r="CH26">
            <v>17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41</v>
          </cell>
          <cell r="CQ26">
            <v>0</v>
          </cell>
          <cell r="CR26">
            <v>0</v>
          </cell>
          <cell r="CS26">
            <v>19</v>
          </cell>
          <cell r="CT26">
            <v>0</v>
          </cell>
          <cell r="CU26">
            <v>0</v>
          </cell>
          <cell r="CV26">
            <v>1</v>
          </cell>
          <cell r="CW26">
            <v>0</v>
          </cell>
          <cell r="CX26">
            <v>0</v>
          </cell>
          <cell r="CY26">
            <v>3</v>
          </cell>
          <cell r="CZ26">
            <v>0</v>
          </cell>
          <cell r="DA26">
            <v>0</v>
          </cell>
          <cell r="DB26">
            <v>8</v>
          </cell>
          <cell r="DC26">
            <v>0</v>
          </cell>
          <cell r="DD26">
            <v>0</v>
          </cell>
          <cell r="DE26">
            <v>169</v>
          </cell>
          <cell r="DF26">
            <v>48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</row>
        <row r="27">
          <cell r="B27">
            <v>600031471</v>
          </cell>
          <cell r="C27" t="str">
            <v>181067692</v>
          </cell>
          <cell r="D27" t="str">
            <v>1</v>
          </cell>
          <cell r="E27" t="str">
            <v>J21</v>
          </cell>
          <cell r="F27" t="str">
            <v>Středisko výchovné péče</v>
          </cell>
          <cell r="G27" t="str">
            <v>Dlouhá 1995/54</v>
          </cell>
          <cell r="H27" t="str">
            <v>Nový Jičín</v>
          </cell>
          <cell r="I27" t="str">
            <v>100</v>
          </cell>
          <cell r="J27" t="str">
            <v>A90100</v>
          </cell>
          <cell r="K27" t="str">
            <v>CZ0804</v>
          </cell>
          <cell r="L27" t="str">
            <v>CZ0804</v>
          </cell>
          <cell r="M27" t="str">
            <v>CZ08115</v>
          </cell>
          <cell r="N27" t="str">
            <v>599191</v>
          </cell>
          <cell r="O27">
            <v>28344758</v>
          </cell>
          <cell r="P27" t="str">
            <v>1</v>
          </cell>
          <cell r="Q27">
            <v>140</v>
          </cell>
          <cell r="R27">
            <v>0</v>
          </cell>
          <cell r="S27">
            <v>0</v>
          </cell>
          <cell r="T27">
            <v>0</v>
          </cell>
          <cell r="U27">
            <v>42</v>
          </cell>
          <cell r="V27">
            <v>0</v>
          </cell>
          <cell r="W27">
            <v>0</v>
          </cell>
          <cell r="X27">
            <v>0</v>
          </cell>
          <cell r="Y27">
            <v>54</v>
          </cell>
          <cell r="Z27">
            <v>154</v>
          </cell>
          <cell r="AA27">
            <v>0</v>
          </cell>
          <cell r="AB27">
            <v>0</v>
          </cell>
          <cell r="AC27">
            <v>0</v>
          </cell>
          <cell r="AD27">
            <v>444</v>
          </cell>
          <cell r="AE27">
            <v>0</v>
          </cell>
          <cell r="AF27">
            <v>0</v>
          </cell>
          <cell r="AG27">
            <v>0</v>
          </cell>
          <cell r="AH27">
            <v>62</v>
          </cell>
          <cell r="AI27">
            <v>0</v>
          </cell>
          <cell r="AJ27">
            <v>0</v>
          </cell>
          <cell r="AK27">
            <v>2</v>
          </cell>
          <cell r="AL27">
            <v>24</v>
          </cell>
          <cell r="AM27">
            <v>0</v>
          </cell>
          <cell r="AN27">
            <v>0</v>
          </cell>
          <cell r="AO27">
            <v>0</v>
          </cell>
          <cell r="AP27">
            <v>8</v>
          </cell>
          <cell r="AQ27">
            <v>0</v>
          </cell>
          <cell r="AR27">
            <v>0</v>
          </cell>
          <cell r="AS27">
            <v>0</v>
          </cell>
          <cell r="AT27">
            <v>4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122</v>
          </cell>
          <cell r="BS27">
            <v>0</v>
          </cell>
          <cell r="BT27">
            <v>0</v>
          </cell>
          <cell r="BU27">
            <v>1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7</v>
          </cell>
          <cell r="CA27">
            <v>0</v>
          </cell>
          <cell r="CB27">
            <v>0</v>
          </cell>
          <cell r="CC27">
            <v>5</v>
          </cell>
          <cell r="CD27">
            <v>0</v>
          </cell>
          <cell r="CE27">
            <v>0</v>
          </cell>
          <cell r="CF27">
            <v>0</v>
          </cell>
          <cell r="CG27">
            <v>2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34</v>
          </cell>
          <cell r="CQ27">
            <v>0</v>
          </cell>
          <cell r="CR27">
            <v>0</v>
          </cell>
          <cell r="CS27">
            <v>26</v>
          </cell>
          <cell r="CT27">
            <v>0</v>
          </cell>
          <cell r="CU27">
            <v>0</v>
          </cell>
          <cell r="CV27">
            <v>1</v>
          </cell>
          <cell r="CW27">
            <v>0</v>
          </cell>
          <cell r="CX27">
            <v>0</v>
          </cell>
          <cell r="CY27">
            <v>6</v>
          </cell>
          <cell r="CZ27">
            <v>0</v>
          </cell>
          <cell r="DA27">
            <v>0</v>
          </cell>
          <cell r="DB27">
            <v>4</v>
          </cell>
          <cell r="DC27">
            <v>0</v>
          </cell>
          <cell r="DD27">
            <v>0</v>
          </cell>
          <cell r="DE27">
            <v>68</v>
          </cell>
          <cell r="DF27">
            <v>18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</row>
        <row r="28">
          <cell r="B28">
            <v>600031543</v>
          </cell>
          <cell r="C28" t="str">
            <v>150068221</v>
          </cell>
          <cell r="D28" t="str">
            <v>1</v>
          </cell>
          <cell r="E28" t="str">
            <v>J21</v>
          </cell>
          <cell r="F28" t="str">
            <v>Středisko výchovné péče</v>
          </cell>
          <cell r="G28" t="str">
            <v>Králova 370/37</v>
          </cell>
          <cell r="H28" t="str">
            <v>Valašské Meziříčí</v>
          </cell>
          <cell r="I28" t="str">
            <v>100</v>
          </cell>
          <cell r="J28" t="str">
            <v>A90100</v>
          </cell>
          <cell r="K28" t="str">
            <v>CZ0712</v>
          </cell>
          <cell r="L28" t="str">
            <v>CZ0723</v>
          </cell>
          <cell r="M28" t="str">
            <v>CZ07107</v>
          </cell>
          <cell r="N28" t="str">
            <v>545058</v>
          </cell>
          <cell r="O28">
            <v>25600290</v>
          </cell>
          <cell r="P28" t="str">
            <v>0</v>
          </cell>
          <cell r="Q28">
            <v>42</v>
          </cell>
          <cell r="R28">
            <v>124</v>
          </cell>
          <cell r="S28">
            <v>0</v>
          </cell>
          <cell r="T28">
            <v>0</v>
          </cell>
          <cell r="U28">
            <v>39</v>
          </cell>
          <cell r="V28">
            <v>25</v>
          </cell>
          <cell r="W28">
            <v>0</v>
          </cell>
          <cell r="X28">
            <v>0</v>
          </cell>
          <cell r="Y28">
            <v>79</v>
          </cell>
          <cell r="Z28">
            <v>57</v>
          </cell>
          <cell r="AA28">
            <v>372</v>
          </cell>
          <cell r="AB28">
            <v>0</v>
          </cell>
          <cell r="AC28">
            <v>0</v>
          </cell>
          <cell r="AD28">
            <v>106</v>
          </cell>
          <cell r="AE28">
            <v>117</v>
          </cell>
          <cell r="AF28">
            <v>0</v>
          </cell>
          <cell r="AG28">
            <v>0</v>
          </cell>
          <cell r="AH28">
            <v>62</v>
          </cell>
          <cell r="AI28">
            <v>188</v>
          </cell>
          <cell r="AJ28">
            <v>0</v>
          </cell>
          <cell r="AK28">
            <v>0</v>
          </cell>
          <cell r="AL28">
            <v>34</v>
          </cell>
          <cell r="AM28">
            <v>32</v>
          </cell>
          <cell r="AN28">
            <v>0</v>
          </cell>
          <cell r="AO28">
            <v>0</v>
          </cell>
          <cell r="AP28">
            <v>10</v>
          </cell>
          <cell r="AQ28">
            <v>11</v>
          </cell>
          <cell r="AR28">
            <v>0</v>
          </cell>
          <cell r="AS28">
            <v>0</v>
          </cell>
          <cell r="AT28">
            <v>287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115</v>
          </cell>
          <cell r="AZ28">
            <v>0</v>
          </cell>
          <cell r="BA28">
            <v>0</v>
          </cell>
          <cell r="BB28">
            <v>0</v>
          </cell>
          <cell r="BC28">
            <v>147</v>
          </cell>
          <cell r="BD28">
            <v>0</v>
          </cell>
          <cell r="BE28">
            <v>0</v>
          </cell>
          <cell r="BF28">
            <v>0</v>
          </cell>
          <cell r="BG28">
            <v>60</v>
          </cell>
          <cell r="BH28">
            <v>0</v>
          </cell>
          <cell r="BI28">
            <v>0</v>
          </cell>
          <cell r="BJ28">
            <v>0</v>
          </cell>
          <cell r="BK28">
            <v>122</v>
          </cell>
          <cell r="BL28">
            <v>0</v>
          </cell>
          <cell r="BM28">
            <v>0</v>
          </cell>
          <cell r="BN28">
            <v>0</v>
          </cell>
          <cell r="BO28">
            <v>63</v>
          </cell>
          <cell r="BP28">
            <v>0</v>
          </cell>
          <cell r="BQ28">
            <v>0</v>
          </cell>
          <cell r="BR28">
            <v>175</v>
          </cell>
          <cell r="BS28">
            <v>248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25</v>
          </cell>
          <cell r="CA28">
            <v>0</v>
          </cell>
          <cell r="CB28">
            <v>0</v>
          </cell>
          <cell r="CC28">
            <v>0</v>
          </cell>
          <cell r="CD28">
            <v>12</v>
          </cell>
          <cell r="CE28">
            <v>0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42</v>
          </cell>
          <cell r="CQ28">
            <v>124</v>
          </cell>
          <cell r="CR28">
            <v>0</v>
          </cell>
          <cell r="CS28">
            <v>10</v>
          </cell>
          <cell r="CT28">
            <v>77</v>
          </cell>
          <cell r="CU28">
            <v>0</v>
          </cell>
          <cell r="CV28">
            <v>3</v>
          </cell>
          <cell r="CW28">
            <v>7</v>
          </cell>
          <cell r="CX28">
            <v>0</v>
          </cell>
          <cell r="CY28">
            <v>0</v>
          </cell>
          <cell r="CZ28">
            <v>7</v>
          </cell>
          <cell r="DA28">
            <v>0</v>
          </cell>
          <cell r="DB28">
            <v>0</v>
          </cell>
          <cell r="DC28">
            <v>16</v>
          </cell>
          <cell r="DD28">
            <v>0</v>
          </cell>
          <cell r="DE28">
            <v>20</v>
          </cell>
          <cell r="DF28">
            <v>5</v>
          </cell>
          <cell r="DG28">
            <v>0</v>
          </cell>
          <cell r="DH28">
            <v>0</v>
          </cell>
          <cell r="DI28">
            <v>0</v>
          </cell>
          <cell r="DJ28">
            <v>5</v>
          </cell>
          <cell r="DK28">
            <v>18</v>
          </cell>
          <cell r="DL28">
            <v>3</v>
          </cell>
          <cell r="DM28">
            <v>35</v>
          </cell>
          <cell r="DN28">
            <v>14</v>
          </cell>
          <cell r="DO28">
            <v>0</v>
          </cell>
          <cell r="DP28">
            <v>14</v>
          </cell>
          <cell r="DQ28">
            <v>0</v>
          </cell>
        </row>
        <row r="29">
          <cell r="B29">
            <v>600031713</v>
          </cell>
          <cell r="C29" t="str">
            <v>110022505</v>
          </cell>
          <cell r="D29" t="str">
            <v>1</v>
          </cell>
          <cell r="E29" t="str">
            <v>J21</v>
          </cell>
          <cell r="F29" t="str">
            <v>Středisko výchovné péče</v>
          </cell>
          <cell r="G29" t="str">
            <v>Antošovická 258/41</v>
          </cell>
          <cell r="H29" t="str">
            <v>Ostrava</v>
          </cell>
          <cell r="I29" t="str">
            <v>100</v>
          </cell>
          <cell r="J29" t="str">
            <v>A90100</v>
          </cell>
          <cell r="K29" t="str">
            <v>CZ0806</v>
          </cell>
          <cell r="L29" t="str">
            <v>CZ0806</v>
          </cell>
          <cell r="M29" t="str">
            <v>CZ08119</v>
          </cell>
          <cell r="N29" t="str">
            <v>554821</v>
          </cell>
          <cell r="O29">
            <v>3227502</v>
          </cell>
          <cell r="P29" t="str">
            <v>1</v>
          </cell>
          <cell r="Q29">
            <v>374</v>
          </cell>
          <cell r="R29">
            <v>0</v>
          </cell>
          <cell r="S29">
            <v>0</v>
          </cell>
          <cell r="T29">
            <v>0</v>
          </cell>
          <cell r="U29">
            <v>37</v>
          </cell>
          <cell r="V29">
            <v>0</v>
          </cell>
          <cell r="W29">
            <v>0</v>
          </cell>
          <cell r="X29">
            <v>0</v>
          </cell>
          <cell r="Y29">
            <v>429</v>
          </cell>
          <cell r="Z29">
            <v>285</v>
          </cell>
          <cell r="AA29">
            <v>0</v>
          </cell>
          <cell r="AB29">
            <v>0</v>
          </cell>
          <cell r="AC29">
            <v>0</v>
          </cell>
          <cell r="AD29">
            <v>3404</v>
          </cell>
          <cell r="AE29">
            <v>520</v>
          </cell>
          <cell r="AF29">
            <v>0</v>
          </cell>
          <cell r="AG29">
            <v>0</v>
          </cell>
          <cell r="AH29">
            <v>716</v>
          </cell>
          <cell r="AI29">
            <v>149</v>
          </cell>
          <cell r="AJ29">
            <v>0</v>
          </cell>
          <cell r="AK29">
            <v>0</v>
          </cell>
          <cell r="AL29">
            <v>670</v>
          </cell>
          <cell r="AM29">
            <v>65</v>
          </cell>
          <cell r="AN29">
            <v>0</v>
          </cell>
          <cell r="AO29">
            <v>0</v>
          </cell>
          <cell r="AP29">
            <v>773</v>
          </cell>
          <cell r="AQ29">
            <v>96</v>
          </cell>
          <cell r="AR29">
            <v>0</v>
          </cell>
          <cell r="AS29">
            <v>0</v>
          </cell>
          <cell r="AT29">
            <v>0</v>
          </cell>
          <cell r="AU29">
            <v>162</v>
          </cell>
          <cell r="AV29">
            <v>0</v>
          </cell>
          <cell r="AW29">
            <v>0</v>
          </cell>
          <cell r="AX29">
            <v>91</v>
          </cell>
          <cell r="AY29">
            <v>0</v>
          </cell>
          <cell r="AZ29">
            <v>0</v>
          </cell>
          <cell r="BA29">
            <v>0</v>
          </cell>
          <cell r="BB29">
            <v>73</v>
          </cell>
          <cell r="BC29">
            <v>35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9</v>
          </cell>
          <cell r="BK29">
            <v>12</v>
          </cell>
          <cell r="BL29">
            <v>0</v>
          </cell>
          <cell r="BM29">
            <v>0</v>
          </cell>
          <cell r="BN29">
            <v>0</v>
          </cell>
          <cell r="BO29">
            <v>10</v>
          </cell>
          <cell r="BP29">
            <v>0</v>
          </cell>
          <cell r="BQ29">
            <v>0</v>
          </cell>
          <cell r="BR29">
            <v>1652</v>
          </cell>
          <cell r="BS29">
            <v>136</v>
          </cell>
          <cell r="BT29">
            <v>0</v>
          </cell>
          <cell r="BU29">
            <v>0</v>
          </cell>
          <cell r="BV29">
            <v>6</v>
          </cell>
          <cell r="BW29">
            <v>6</v>
          </cell>
          <cell r="BX29">
            <v>0</v>
          </cell>
          <cell r="BY29">
            <v>0</v>
          </cell>
          <cell r="BZ29">
            <v>183</v>
          </cell>
          <cell r="CA29">
            <v>12</v>
          </cell>
          <cell r="CB29">
            <v>0</v>
          </cell>
          <cell r="CC29">
            <v>0</v>
          </cell>
          <cell r="CD29">
            <v>10</v>
          </cell>
          <cell r="CE29">
            <v>42</v>
          </cell>
          <cell r="CF29">
            <v>0</v>
          </cell>
          <cell r="CG29">
            <v>0</v>
          </cell>
          <cell r="CH29">
            <v>0</v>
          </cell>
          <cell r="CI29">
            <v>2</v>
          </cell>
          <cell r="CJ29">
            <v>0</v>
          </cell>
          <cell r="CK29">
            <v>0</v>
          </cell>
          <cell r="CL29">
            <v>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65</v>
          </cell>
          <cell r="CR29">
            <v>0</v>
          </cell>
          <cell r="CS29">
            <v>135</v>
          </cell>
          <cell r="CT29">
            <v>36</v>
          </cell>
          <cell r="CU29">
            <v>0</v>
          </cell>
          <cell r="CV29">
            <v>163</v>
          </cell>
          <cell r="CW29">
            <v>23</v>
          </cell>
          <cell r="CX29">
            <v>0</v>
          </cell>
          <cell r="CY29">
            <v>42</v>
          </cell>
          <cell r="CZ29">
            <v>11</v>
          </cell>
          <cell r="DA29">
            <v>0</v>
          </cell>
          <cell r="DB29">
            <v>94</v>
          </cell>
          <cell r="DC29">
            <v>15</v>
          </cell>
          <cell r="DD29">
            <v>0</v>
          </cell>
          <cell r="DE29">
            <v>536</v>
          </cell>
          <cell r="DF29">
            <v>154</v>
          </cell>
          <cell r="DG29">
            <v>0</v>
          </cell>
          <cell r="DH29">
            <v>0</v>
          </cell>
          <cell r="DI29">
            <v>0</v>
          </cell>
          <cell r="DJ29">
            <v>1</v>
          </cell>
          <cell r="DK29">
            <v>3</v>
          </cell>
          <cell r="DL29">
            <v>1</v>
          </cell>
          <cell r="DM29">
            <v>24</v>
          </cell>
          <cell r="DN29">
            <v>8</v>
          </cell>
          <cell r="DO29">
            <v>0</v>
          </cell>
          <cell r="DP29">
            <v>8</v>
          </cell>
          <cell r="DQ29">
            <v>0</v>
          </cell>
        </row>
        <row r="30">
          <cell r="B30">
            <v>600031896</v>
          </cell>
          <cell r="C30" t="str">
            <v>181053811</v>
          </cell>
          <cell r="D30" t="str">
            <v>1</v>
          </cell>
          <cell r="E30" t="str">
            <v>J21</v>
          </cell>
          <cell r="F30" t="str">
            <v>Středisko výchovné péče</v>
          </cell>
          <cell r="G30" t="str">
            <v>Vyhlídka 369/1</v>
          </cell>
          <cell r="H30" t="str">
            <v>Šumperk</v>
          </cell>
          <cell r="I30" t="str">
            <v>100</v>
          </cell>
          <cell r="J30" t="str">
            <v>A90100</v>
          </cell>
          <cell r="K30" t="str">
            <v>CZ0715</v>
          </cell>
          <cell r="L30" t="str">
            <v>CZ0715</v>
          </cell>
          <cell r="M30" t="str">
            <v>CZ07111</v>
          </cell>
          <cell r="N30" t="str">
            <v>523704</v>
          </cell>
          <cell r="O30">
            <v>14261405</v>
          </cell>
          <cell r="P30" t="str">
            <v>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</v>
          </cell>
          <cell r="V30">
            <v>6</v>
          </cell>
          <cell r="W30">
            <v>0</v>
          </cell>
          <cell r="X30">
            <v>0</v>
          </cell>
          <cell r="Y30">
            <v>60</v>
          </cell>
          <cell r="Z30">
            <v>67</v>
          </cell>
          <cell r="AA30">
            <v>21</v>
          </cell>
          <cell r="AB30">
            <v>0</v>
          </cell>
          <cell r="AC30">
            <v>0</v>
          </cell>
          <cell r="AD30">
            <v>234</v>
          </cell>
          <cell r="AE30">
            <v>128</v>
          </cell>
          <cell r="AF30">
            <v>0</v>
          </cell>
          <cell r="AG30">
            <v>40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18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113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257</v>
          </cell>
          <cell r="BS30">
            <v>64</v>
          </cell>
          <cell r="BT30">
            <v>0</v>
          </cell>
          <cell r="BU30">
            <v>53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34</v>
          </cell>
          <cell r="CA30">
            <v>19</v>
          </cell>
          <cell r="CB30">
            <v>0</v>
          </cell>
          <cell r="CC30">
            <v>34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25</v>
          </cell>
          <cell r="CI30">
            <v>0</v>
          </cell>
          <cell r="CJ30">
            <v>0</v>
          </cell>
          <cell r="CK30">
            <v>25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24</v>
          </cell>
          <cell r="CQ30">
            <v>24</v>
          </cell>
          <cell r="CR30">
            <v>0</v>
          </cell>
          <cell r="CS30">
            <v>16</v>
          </cell>
          <cell r="CT30">
            <v>0</v>
          </cell>
          <cell r="CU30">
            <v>0</v>
          </cell>
          <cell r="CV30">
            <v>14</v>
          </cell>
          <cell r="CW30">
            <v>0</v>
          </cell>
          <cell r="CX30">
            <v>0</v>
          </cell>
          <cell r="CY30">
            <v>18</v>
          </cell>
          <cell r="CZ30">
            <v>0</v>
          </cell>
          <cell r="DA30">
            <v>0</v>
          </cell>
          <cell r="DB30">
            <v>32</v>
          </cell>
          <cell r="DC30">
            <v>24</v>
          </cell>
          <cell r="DD30">
            <v>0</v>
          </cell>
          <cell r="DE30">
            <v>65</v>
          </cell>
          <cell r="DF30">
            <v>17</v>
          </cell>
          <cell r="DG30">
            <v>0</v>
          </cell>
          <cell r="DH30">
            <v>0</v>
          </cell>
          <cell r="DI30">
            <v>0</v>
          </cell>
          <cell r="DJ30">
            <v>1</v>
          </cell>
          <cell r="DK30">
            <v>3</v>
          </cell>
          <cell r="DL30">
            <v>0</v>
          </cell>
          <cell r="DM30">
            <v>8</v>
          </cell>
          <cell r="DN30">
            <v>4</v>
          </cell>
          <cell r="DO30">
            <v>0</v>
          </cell>
          <cell r="DP30">
            <v>4</v>
          </cell>
          <cell r="DQ30">
            <v>0</v>
          </cell>
        </row>
        <row r="31">
          <cell r="B31">
            <v>650065115</v>
          </cell>
          <cell r="C31" t="str">
            <v>150069952</v>
          </cell>
          <cell r="D31" t="str">
            <v>1</v>
          </cell>
          <cell r="E31" t="str">
            <v>J21</v>
          </cell>
          <cell r="F31" t="str">
            <v>Středisko výchovné péče</v>
          </cell>
          <cell r="G31" t="str">
            <v>Kupeckého 576/17</v>
          </cell>
          <cell r="H31" t="str">
            <v>Praha 4 - Háje</v>
          </cell>
          <cell r="I31" t="str">
            <v>100</v>
          </cell>
          <cell r="J31" t="str">
            <v>A90100</v>
          </cell>
          <cell r="K31" t="str">
            <v>CZ0105</v>
          </cell>
          <cell r="L31" t="str">
            <v>CZ0104</v>
          </cell>
          <cell r="M31" t="str">
            <v>CZ01105</v>
          </cell>
          <cell r="N31" t="str">
            <v>554782</v>
          </cell>
          <cell r="O31">
            <v>21819157</v>
          </cell>
          <cell r="P31" t="str">
            <v>1</v>
          </cell>
          <cell r="Q31">
            <v>87</v>
          </cell>
          <cell r="R31">
            <v>0</v>
          </cell>
          <cell r="S31">
            <v>0</v>
          </cell>
          <cell r="T31">
            <v>0</v>
          </cell>
          <cell r="U31">
            <v>235</v>
          </cell>
          <cell r="V31">
            <v>0</v>
          </cell>
          <cell r="W31">
            <v>0</v>
          </cell>
          <cell r="X31">
            <v>0</v>
          </cell>
          <cell r="Y31">
            <v>77</v>
          </cell>
          <cell r="Z31">
            <v>896</v>
          </cell>
          <cell r="AA31">
            <v>0</v>
          </cell>
          <cell r="AB31">
            <v>0</v>
          </cell>
          <cell r="AC31">
            <v>0</v>
          </cell>
          <cell r="AD31">
            <v>452</v>
          </cell>
          <cell r="AE31">
            <v>0</v>
          </cell>
          <cell r="AF31">
            <v>0</v>
          </cell>
          <cell r="AG31">
            <v>0</v>
          </cell>
          <cell r="AH31">
            <v>180</v>
          </cell>
          <cell r="AI31">
            <v>0</v>
          </cell>
          <cell r="AJ31">
            <v>0</v>
          </cell>
          <cell r="AK31">
            <v>0</v>
          </cell>
          <cell r="AL31">
            <v>1202</v>
          </cell>
          <cell r="AM31">
            <v>0</v>
          </cell>
          <cell r="AN31">
            <v>0</v>
          </cell>
          <cell r="AO31">
            <v>0</v>
          </cell>
          <cell r="AP31">
            <v>101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197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515</v>
          </cell>
          <cell r="BS31">
            <v>0</v>
          </cell>
          <cell r="BT31">
            <v>0</v>
          </cell>
          <cell r="BU31">
            <v>0</v>
          </cell>
          <cell r="BV31">
            <v>42</v>
          </cell>
          <cell r="BW31">
            <v>0</v>
          </cell>
          <cell r="BX31">
            <v>0</v>
          </cell>
          <cell r="BY31">
            <v>0</v>
          </cell>
          <cell r="BZ31">
            <v>122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79</v>
          </cell>
          <cell r="CQ31">
            <v>0</v>
          </cell>
          <cell r="CR31">
            <v>0</v>
          </cell>
          <cell r="CS31">
            <v>115</v>
          </cell>
          <cell r="CT31">
            <v>0</v>
          </cell>
          <cell r="CU31">
            <v>0</v>
          </cell>
          <cell r="CV31">
            <v>73</v>
          </cell>
          <cell r="CW31">
            <v>0</v>
          </cell>
          <cell r="CX31">
            <v>0</v>
          </cell>
          <cell r="CY31">
            <v>12</v>
          </cell>
          <cell r="CZ31">
            <v>0</v>
          </cell>
          <cell r="DA31">
            <v>0</v>
          </cell>
          <cell r="DB31">
            <v>68</v>
          </cell>
          <cell r="DC31">
            <v>0</v>
          </cell>
          <cell r="DD31">
            <v>0</v>
          </cell>
          <cell r="DE31">
            <v>284</v>
          </cell>
          <cell r="DF31">
            <v>154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</row>
        <row r="32">
          <cell r="B32">
            <v>691005117</v>
          </cell>
          <cell r="C32" t="str">
            <v>181045583</v>
          </cell>
          <cell r="D32" t="str">
            <v>5</v>
          </cell>
          <cell r="E32" t="str">
            <v>J21</v>
          </cell>
          <cell r="F32" t="str">
            <v>Středisko výchovné péče</v>
          </cell>
          <cell r="G32" t="str">
            <v>Husova 189</v>
          </cell>
          <cell r="H32" t="str">
            <v>Moravské Budějovice</v>
          </cell>
          <cell r="I32" t="str">
            <v>100</v>
          </cell>
          <cell r="J32" t="str">
            <v>B61000</v>
          </cell>
          <cell r="K32" t="str">
            <v>CZ0634</v>
          </cell>
          <cell r="L32" t="str">
            <v>CZ0634</v>
          </cell>
          <cell r="M32" t="str">
            <v>CZ06106</v>
          </cell>
          <cell r="N32" t="str">
            <v>591181</v>
          </cell>
          <cell r="O32">
            <v>2653753</v>
          </cell>
          <cell r="P32" t="str">
            <v>0</v>
          </cell>
          <cell r="Q32">
            <v>2</v>
          </cell>
          <cell r="R32">
            <v>0</v>
          </cell>
          <cell r="S32">
            <v>0</v>
          </cell>
          <cell r="T32">
            <v>0</v>
          </cell>
          <cell r="U32">
            <v>3</v>
          </cell>
          <cell r="V32">
            <v>0</v>
          </cell>
          <cell r="W32">
            <v>0</v>
          </cell>
          <cell r="X32">
            <v>0</v>
          </cell>
          <cell r="Y32">
            <v>76</v>
          </cell>
          <cell r="Z32">
            <v>126</v>
          </cell>
          <cell r="AA32">
            <v>0</v>
          </cell>
          <cell r="AB32">
            <v>0</v>
          </cell>
          <cell r="AC32">
            <v>0</v>
          </cell>
          <cell r="AD32">
            <v>150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>
            <v>0</v>
          </cell>
          <cell r="AJ32">
            <v>0</v>
          </cell>
          <cell r="AK32">
            <v>0</v>
          </cell>
          <cell r="AL32">
            <v>47</v>
          </cell>
          <cell r="AM32">
            <v>0</v>
          </cell>
          <cell r="AN32">
            <v>0</v>
          </cell>
          <cell r="AO32">
            <v>0</v>
          </cell>
          <cell r="AP32">
            <v>3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63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76</v>
          </cell>
          <cell r="BG32">
            <v>0</v>
          </cell>
          <cell r="BH32">
            <v>0</v>
          </cell>
          <cell r="BI32">
            <v>0</v>
          </cell>
          <cell r="BJ32">
            <v>78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279</v>
          </cell>
          <cell r="BS32">
            <v>0</v>
          </cell>
          <cell r="BT32">
            <v>0</v>
          </cell>
          <cell r="BU32">
            <v>10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106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2</v>
          </cell>
          <cell r="CH32">
            <v>0</v>
          </cell>
          <cell r="CI32">
            <v>0</v>
          </cell>
          <cell r="CJ32">
            <v>0</v>
          </cell>
          <cell r="CK32">
            <v>84</v>
          </cell>
          <cell r="CL32">
            <v>0</v>
          </cell>
          <cell r="CM32">
            <v>0</v>
          </cell>
          <cell r="CN32">
            <v>0</v>
          </cell>
          <cell r="CO32">
            <v>1</v>
          </cell>
          <cell r="CP32">
            <v>76</v>
          </cell>
          <cell r="CQ32">
            <v>0</v>
          </cell>
          <cell r="CR32">
            <v>0</v>
          </cell>
          <cell r="CS32">
            <v>28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2</v>
          </cell>
          <cell r="CZ32">
            <v>0</v>
          </cell>
          <cell r="DA32">
            <v>0</v>
          </cell>
          <cell r="DB32">
            <v>6</v>
          </cell>
          <cell r="DC32">
            <v>0</v>
          </cell>
          <cell r="DD32">
            <v>0</v>
          </cell>
          <cell r="DE32">
            <v>66</v>
          </cell>
          <cell r="DF32">
            <v>33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</row>
        <row r="33">
          <cell r="B33">
            <v>691006580</v>
          </cell>
          <cell r="C33" t="str">
            <v>181055864</v>
          </cell>
          <cell r="D33" t="str">
            <v>5</v>
          </cell>
          <cell r="E33" t="str">
            <v>J21</v>
          </cell>
          <cell r="F33" t="str">
            <v>Středisko výchovné péče</v>
          </cell>
          <cell r="G33" t="str">
            <v>č.p. 40</v>
          </cell>
          <cell r="H33" t="str">
            <v>Květná</v>
          </cell>
          <cell r="I33" t="str">
            <v>100</v>
          </cell>
          <cell r="J33" t="str">
            <v>B53000</v>
          </cell>
          <cell r="K33" t="str">
            <v>CZ0533</v>
          </cell>
          <cell r="L33" t="str">
            <v>CZ0533</v>
          </cell>
          <cell r="M33" t="str">
            <v>CZ05310</v>
          </cell>
          <cell r="N33" t="str">
            <v>578291</v>
          </cell>
          <cell r="O33">
            <v>1846191</v>
          </cell>
          <cell r="P33" t="str">
            <v>0</v>
          </cell>
          <cell r="Q33">
            <v>10</v>
          </cell>
          <cell r="R33">
            <v>13</v>
          </cell>
          <cell r="S33">
            <v>36</v>
          </cell>
          <cell r="T33">
            <v>0</v>
          </cell>
          <cell r="U33">
            <v>150</v>
          </cell>
          <cell r="V33">
            <v>13</v>
          </cell>
          <cell r="W33">
            <v>36</v>
          </cell>
          <cell r="X33">
            <v>20</v>
          </cell>
          <cell r="Y33">
            <v>148</v>
          </cell>
          <cell r="Z33">
            <v>140</v>
          </cell>
          <cell r="AA33">
            <v>13</v>
          </cell>
          <cell r="AB33">
            <v>12</v>
          </cell>
          <cell r="AC33">
            <v>0</v>
          </cell>
          <cell r="AD33">
            <v>812</v>
          </cell>
          <cell r="AE33">
            <v>120</v>
          </cell>
          <cell r="AF33">
            <v>140</v>
          </cell>
          <cell r="AG33">
            <v>52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30</v>
          </cell>
          <cell r="AM33">
            <v>10</v>
          </cell>
          <cell r="AN33">
            <v>30</v>
          </cell>
          <cell r="AO33">
            <v>32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39</v>
          </cell>
          <cell r="AZ33">
            <v>129</v>
          </cell>
          <cell r="BA33">
            <v>0</v>
          </cell>
          <cell r="BB33">
            <v>0</v>
          </cell>
          <cell r="BC33">
            <v>12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10</v>
          </cell>
          <cell r="BL33">
            <v>10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160</v>
          </cell>
          <cell r="BS33">
            <v>13</v>
          </cell>
          <cell r="BT33">
            <v>36</v>
          </cell>
          <cell r="BU33">
            <v>160</v>
          </cell>
          <cell r="BV33">
            <v>11</v>
          </cell>
          <cell r="BW33">
            <v>12</v>
          </cell>
          <cell r="BX33">
            <v>10</v>
          </cell>
          <cell r="BY33">
            <v>0</v>
          </cell>
          <cell r="BZ33">
            <v>45</v>
          </cell>
          <cell r="CA33">
            <v>52</v>
          </cell>
          <cell r="CB33">
            <v>75</v>
          </cell>
          <cell r="CC33">
            <v>12</v>
          </cell>
          <cell r="CD33">
            <v>0</v>
          </cell>
          <cell r="CE33">
            <v>0</v>
          </cell>
          <cell r="CF33">
            <v>0</v>
          </cell>
          <cell r="CG33">
            <v>12</v>
          </cell>
          <cell r="CH33">
            <v>0</v>
          </cell>
          <cell r="CI33">
            <v>0</v>
          </cell>
          <cell r="CJ33">
            <v>0</v>
          </cell>
          <cell r="CK33">
            <v>14</v>
          </cell>
          <cell r="CL33">
            <v>0</v>
          </cell>
          <cell r="CM33">
            <v>0</v>
          </cell>
          <cell r="CN33">
            <v>4</v>
          </cell>
          <cell r="CO33">
            <v>0</v>
          </cell>
          <cell r="CP33">
            <v>6</v>
          </cell>
          <cell r="CQ33">
            <v>10</v>
          </cell>
          <cell r="CR33">
            <v>28</v>
          </cell>
          <cell r="CS33">
            <v>28</v>
          </cell>
          <cell r="CT33">
            <v>6</v>
          </cell>
          <cell r="CU33">
            <v>3</v>
          </cell>
          <cell r="CV33">
            <v>4</v>
          </cell>
          <cell r="CW33">
            <v>2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5</v>
          </cell>
          <cell r="DC33">
            <v>2</v>
          </cell>
          <cell r="DD33">
            <v>5</v>
          </cell>
          <cell r="DE33">
            <v>120</v>
          </cell>
          <cell r="DF33">
            <v>45</v>
          </cell>
          <cell r="DG33">
            <v>2</v>
          </cell>
          <cell r="DH33">
            <v>14</v>
          </cell>
          <cell r="DI33">
            <v>5</v>
          </cell>
          <cell r="DJ33">
            <v>1</v>
          </cell>
          <cell r="DK33">
            <v>7</v>
          </cell>
          <cell r="DL33">
            <v>0</v>
          </cell>
          <cell r="DM33">
            <v>8</v>
          </cell>
          <cell r="DN33">
            <v>4</v>
          </cell>
          <cell r="DO33">
            <v>2</v>
          </cell>
          <cell r="DP33">
            <v>2</v>
          </cell>
          <cell r="DQ33">
            <v>0</v>
          </cell>
        </row>
        <row r="34">
          <cell r="B34">
            <v>691012814</v>
          </cell>
          <cell r="C34" t="str">
            <v>181101378</v>
          </cell>
          <cell r="D34" t="str">
            <v>5</v>
          </cell>
          <cell r="E34" t="str">
            <v>J21</v>
          </cell>
          <cell r="F34" t="str">
            <v>Středisko výchovné péče</v>
          </cell>
          <cell r="G34" t="str">
            <v>Přední Chlum 23</v>
          </cell>
          <cell r="H34" t="str">
            <v>Milešov</v>
          </cell>
          <cell r="I34" t="str">
            <v>100</v>
          </cell>
          <cell r="J34" t="str">
            <v>B21000</v>
          </cell>
          <cell r="K34" t="str">
            <v>CZ020B</v>
          </cell>
          <cell r="L34" t="str">
            <v>CZ020B</v>
          </cell>
          <cell r="M34" t="str">
            <v>CZ02123</v>
          </cell>
          <cell r="N34" t="str">
            <v>540749</v>
          </cell>
          <cell r="O34">
            <v>17273251</v>
          </cell>
          <cell r="P34" t="str">
            <v>0</v>
          </cell>
          <cell r="Q34">
            <v>10</v>
          </cell>
          <cell r="R34">
            <v>28</v>
          </cell>
          <cell r="S34">
            <v>0</v>
          </cell>
          <cell r="T34">
            <v>0</v>
          </cell>
          <cell r="U34">
            <v>0</v>
          </cell>
          <cell r="V34">
            <v>12</v>
          </cell>
          <cell r="W34">
            <v>0</v>
          </cell>
          <cell r="X34">
            <v>0</v>
          </cell>
          <cell r="Y34">
            <v>35</v>
          </cell>
          <cell r="Z34">
            <v>25</v>
          </cell>
          <cell r="AA34">
            <v>32</v>
          </cell>
          <cell r="AB34">
            <v>0</v>
          </cell>
          <cell r="AC34">
            <v>0</v>
          </cell>
          <cell r="AD34">
            <v>19</v>
          </cell>
          <cell r="AE34">
            <v>56</v>
          </cell>
          <cell r="AF34">
            <v>0</v>
          </cell>
          <cell r="AG34">
            <v>10</v>
          </cell>
          <cell r="AH34">
            <v>2</v>
          </cell>
          <cell r="AI34">
            <v>20</v>
          </cell>
          <cell r="AJ34">
            <v>0</v>
          </cell>
          <cell r="AK34">
            <v>0</v>
          </cell>
          <cell r="AL34">
            <v>11</v>
          </cell>
          <cell r="AM34">
            <v>22</v>
          </cell>
          <cell r="AN34">
            <v>0</v>
          </cell>
          <cell r="AO34">
            <v>10</v>
          </cell>
          <cell r="AP34">
            <v>7</v>
          </cell>
          <cell r="AQ34">
            <v>26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25</v>
          </cell>
          <cell r="AY34">
            <v>38</v>
          </cell>
          <cell r="AZ34">
            <v>0</v>
          </cell>
          <cell r="BA34">
            <v>0</v>
          </cell>
          <cell r="BB34">
            <v>0</v>
          </cell>
          <cell r="BC34">
            <v>26</v>
          </cell>
          <cell r="BD34">
            <v>0</v>
          </cell>
          <cell r="BE34">
            <v>0</v>
          </cell>
          <cell r="BF34">
            <v>0</v>
          </cell>
          <cell r="BG34">
            <v>3</v>
          </cell>
          <cell r="BH34">
            <v>0</v>
          </cell>
          <cell r="BI34">
            <v>0</v>
          </cell>
          <cell r="BJ34">
            <v>0</v>
          </cell>
          <cell r="BK34">
            <v>9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7</v>
          </cell>
          <cell r="BS34">
            <v>0</v>
          </cell>
          <cell r="BT34">
            <v>0</v>
          </cell>
          <cell r="BU34">
            <v>3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2</v>
          </cell>
          <cell r="CA34">
            <v>0</v>
          </cell>
          <cell r="CB34">
            <v>0</v>
          </cell>
          <cell r="CC34">
            <v>11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4</v>
          </cell>
          <cell r="CL34">
            <v>0</v>
          </cell>
          <cell r="CM34">
            <v>1</v>
          </cell>
          <cell r="CN34">
            <v>0</v>
          </cell>
          <cell r="CO34">
            <v>0</v>
          </cell>
          <cell r="CP34">
            <v>4</v>
          </cell>
          <cell r="CQ34">
            <v>25</v>
          </cell>
          <cell r="CR34">
            <v>0</v>
          </cell>
          <cell r="CS34">
            <v>3</v>
          </cell>
          <cell r="CT34">
            <v>11</v>
          </cell>
          <cell r="CU34">
            <v>0</v>
          </cell>
          <cell r="CV34">
            <v>1</v>
          </cell>
          <cell r="CW34">
            <v>4</v>
          </cell>
          <cell r="CX34">
            <v>0</v>
          </cell>
          <cell r="CY34">
            <v>1</v>
          </cell>
          <cell r="CZ34">
            <v>0</v>
          </cell>
          <cell r="DA34">
            <v>0</v>
          </cell>
          <cell r="DB34">
            <v>1</v>
          </cell>
          <cell r="DC34">
            <v>31</v>
          </cell>
          <cell r="DD34">
            <v>0</v>
          </cell>
          <cell r="DE34">
            <v>30</v>
          </cell>
          <cell r="DF34">
            <v>10</v>
          </cell>
          <cell r="DG34">
            <v>0</v>
          </cell>
          <cell r="DH34">
            <v>0</v>
          </cell>
          <cell r="DI34">
            <v>0</v>
          </cell>
          <cell r="DJ34">
            <v>1</v>
          </cell>
          <cell r="DK34">
            <v>8</v>
          </cell>
          <cell r="DL34">
            <v>3</v>
          </cell>
          <cell r="DM34">
            <v>8</v>
          </cell>
          <cell r="DN34">
            <v>3</v>
          </cell>
          <cell r="DO34">
            <v>0</v>
          </cell>
          <cell r="DP34">
            <v>3</v>
          </cell>
          <cell r="DQ34">
            <v>0</v>
          </cell>
        </row>
        <row r="35">
          <cell r="B35">
            <v>691013365</v>
          </cell>
          <cell r="C35" t="str">
            <v>181104831</v>
          </cell>
          <cell r="D35" t="str">
            <v>5</v>
          </cell>
          <cell r="E35" t="str">
            <v>J21</v>
          </cell>
          <cell r="F35" t="str">
            <v>Středisko výchovné péče</v>
          </cell>
          <cell r="G35" t="str">
            <v>Kollárova 658/13</v>
          </cell>
          <cell r="H35" t="str">
            <v>Kroměříž</v>
          </cell>
          <cell r="I35" t="str">
            <v>100</v>
          </cell>
          <cell r="J35" t="str">
            <v>B72000</v>
          </cell>
          <cell r="K35" t="str">
            <v>CZ0721</v>
          </cell>
          <cell r="L35" t="str">
            <v>CZ0721</v>
          </cell>
          <cell r="M35" t="str">
            <v>CZ07203</v>
          </cell>
          <cell r="N35" t="str">
            <v>588296</v>
          </cell>
          <cell r="O35">
            <v>10351680</v>
          </cell>
          <cell r="P35" t="str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26</v>
          </cell>
          <cell r="AC35">
            <v>0</v>
          </cell>
          <cell r="AD35">
            <v>0</v>
          </cell>
          <cell r="AE35">
            <v>0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8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2</v>
          </cell>
          <cell r="AS35">
            <v>0</v>
          </cell>
          <cell r="AT35">
            <v>0</v>
          </cell>
          <cell r="AU35">
            <v>0</v>
          </cell>
          <cell r="AV35">
            <v>383</v>
          </cell>
          <cell r="AW35">
            <v>0</v>
          </cell>
          <cell r="AX35">
            <v>0</v>
          </cell>
          <cell r="AY35">
            <v>0</v>
          </cell>
          <cell r="AZ35">
            <v>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253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22</v>
          </cell>
          <cell r="CC35">
            <v>22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60</v>
          </cell>
          <cell r="CS35">
            <v>0</v>
          </cell>
          <cell r="CT35">
            <v>0</v>
          </cell>
          <cell r="CU35">
            <v>8</v>
          </cell>
          <cell r="CV35">
            <v>0</v>
          </cell>
          <cell r="CW35">
            <v>0</v>
          </cell>
          <cell r="CX35">
            <v>1</v>
          </cell>
          <cell r="CY35">
            <v>0</v>
          </cell>
          <cell r="CZ35">
            <v>0</v>
          </cell>
          <cell r="DA35">
            <v>4</v>
          </cell>
          <cell r="DB35">
            <v>0</v>
          </cell>
          <cell r="DC35">
            <v>0</v>
          </cell>
          <cell r="DD35">
            <v>45</v>
          </cell>
          <cell r="DE35">
            <v>0</v>
          </cell>
          <cell r="DF35">
            <v>0</v>
          </cell>
          <cell r="DG35">
            <v>1</v>
          </cell>
          <cell r="DH35">
            <v>8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12.28515625" style="248" customWidth="1"/>
    <col min="2" max="2" width="73.5703125" style="248" customWidth="1"/>
    <col min="3" max="6" width="9.5703125" style="212" customWidth="1"/>
    <col min="7" max="16384" width="9.140625" style="212"/>
  </cols>
  <sheetData>
    <row r="1" spans="1:6" ht="25.5" customHeight="1" thickBot="1" x14ac:dyDescent="0.25">
      <c r="A1" s="209" t="s">
        <v>4111</v>
      </c>
      <c r="B1" s="210"/>
      <c r="C1" s="211"/>
      <c r="D1" s="211"/>
      <c r="E1" s="211"/>
      <c r="F1" s="211"/>
    </row>
    <row r="2" spans="1:6" ht="25.5" customHeight="1" thickBot="1" x14ac:dyDescent="0.25">
      <c r="A2" s="291" t="s">
        <v>4080</v>
      </c>
      <c r="B2" s="292"/>
      <c r="C2" s="292"/>
      <c r="D2" s="292"/>
      <c r="E2" s="292"/>
      <c r="F2" s="293"/>
    </row>
    <row r="3" spans="1:6" ht="28.5" customHeight="1" thickBot="1" x14ac:dyDescent="0.25">
      <c r="A3" s="294"/>
      <c r="B3" s="295"/>
      <c r="C3" s="214" t="s">
        <v>121</v>
      </c>
      <c r="D3" s="215" t="s">
        <v>93</v>
      </c>
      <c r="E3" s="216" t="s">
        <v>68</v>
      </c>
      <c r="F3" s="217" t="s">
        <v>182</v>
      </c>
    </row>
    <row r="4" spans="1:6" ht="21" customHeight="1" thickBot="1" x14ac:dyDescent="0.25">
      <c r="A4" s="253" t="s">
        <v>72</v>
      </c>
      <c r="B4" s="254"/>
      <c r="C4" s="254"/>
      <c r="D4" s="254"/>
      <c r="E4" s="254"/>
      <c r="F4" s="255"/>
    </row>
    <row r="5" spans="1:6" ht="28.5" customHeight="1" x14ac:dyDescent="0.2">
      <c r="A5" s="288" t="s">
        <v>4081</v>
      </c>
      <c r="B5" s="289"/>
      <c r="C5" s="289"/>
      <c r="D5" s="289"/>
      <c r="E5" s="289"/>
      <c r="F5" s="290"/>
    </row>
    <row r="6" spans="1:6" x14ac:dyDescent="0.2">
      <c r="A6" s="251" t="s">
        <v>4063</v>
      </c>
      <c r="B6" s="252"/>
      <c r="C6" s="218">
        <v>68023</v>
      </c>
      <c r="D6" s="219">
        <v>45815</v>
      </c>
      <c r="E6" s="219">
        <v>16402</v>
      </c>
      <c r="F6" s="220">
        <v>5806</v>
      </c>
    </row>
    <row r="7" spans="1:6" x14ac:dyDescent="0.2">
      <c r="A7" s="251" t="s">
        <v>4064</v>
      </c>
      <c r="B7" s="252"/>
      <c r="C7" s="221">
        <v>34012</v>
      </c>
      <c r="D7" s="222">
        <v>22908</v>
      </c>
      <c r="E7" s="222">
        <v>8201</v>
      </c>
      <c r="F7" s="223">
        <v>2903</v>
      </c>
    </row>
    <row r="8" spans="1:6" x14ac:dyDescent="0.2">
      <c r="A8" s="251" t="s">
        <v>4070</v>
      </c>
      <c r="B8" s="252"/>
      <c r="C8" s="221">
        <v>211053</v>
      </c>
      <c r="D8" s="222">
        <v>147056</v>
      </c>
      <c r="E8" s="222">
        <v>52646</v>
      </c>
      <c r="F8" s="223">
        <v>11351</v>
      </c>
    </row>
    <row r="9" spans="1:6" x14ac:dyDescent="0.2">
      <c r="A9" s="251" t="s">
        <v>4071</v>
      </c>
      <c r="B9" s="252"/>
      <c r="C9" s="221">
        <v>105527</v>
      </c>
      <c r="D9" s="222">
        <v>73528</v>
      </c>
      <c r="E9" s="222">
        <v>26323</v>
      </c>
      <c r="F9" s="223">
        <v>5676</v>
      </c>
    </row>
    <row r="10" spans="1:6" ht="25.5" customHeight="1" x14ac:dyDescent="0.2">
      <c r="A10" s="251" t="s">
        <v>4107</v>
      </c>
      <c r="B10" s="252"/>
      <c r="C10" s="221">
        <v>86854</v>
      </c>
      <c r="D10" s="222">
        <v>53815</v>
      </c>
      <c r="E10" s="222">
        <v>19266</v>
      </c>
      <c r="F10" s="223">
        <v>13773</v>
      </c>
    </row>
    <row r="11" spans="1:6" ht="25.5" customHeight="1" x14ac:dyDescent="0.2">
      <c r="A11" s="251" t="s">
        <v>4105</v>
      </c>
      <c r="B11" s="273"/>
      <c r="C11" s="273"/>
      <c r="D11" s="273"/>
      <c r="E11" s="273"/>
      <c r="F11" s="252"/>
    </row>
    <row r="12" spans="1:6" x14ac:dyDescent="0.2">
      <c r="A12" s="251" t="s">
        <v>4090</v>
      </c>
      <c r="B12" s="252"/>
      <c r="C12" s="221">
        <v>249331</v>
      </c>
      <c r="D12" s="222">
        <v>161547</v>
      </c>
      <c r="E12" s="222">
        <v>57834</v>
      </c>
      <c r="F12" s="223">
        <v>29950</v>
      </c>
    </row>
    <row r="13" spans="1:6" x14ac:dyDescent="0.2">
      <c r="A13" s="251" t="s">
        <v>4091</v>
      </c>
      <c r="B13" s="252"/>
      <c r="C13" s="221">
        <v>322877</v>
      </c>
      <c r="D13" s="222">
        <v>215705</v>
      </c>
      <c r="E13" s="222">
        <v>77222</v>
      </c>
      <c r="F13" s="223">
        <v>29950</v>
      </c>
    </row>
    <row r="14" spans="1:6" x14ac:dyDescent="0.2">
      <c r="A14" s="251" t="s">
        <v>4092</v>
      </c>
      <c r="B14" s="252"/>
      <c r="C14" s="221">
        <v>226366</v>
      </c>
      <c r="D14" s="222">
        <v>144636</v>
      </c>
      <c r="E14" s="222">
        <v>51780</v>
      </c>
      <c r="F14" s="223">
        <v>29950</v>
      </c>
    </row>
    <row r="15" spans="1:6" ht="25.5" customHeight="1" x14ac:dyDescent="0.2">
      <c r="A15" s="251" t="s">
        <v>4106</v>
      </c>
      <c r="B15" s="273"/>
      <c r="C15" s="273"/>
      <c r="D15" s="273"/>
      <c r="E15" s="273"/>
      <c r="F15" s="252"/>
    </row>
    <row r="16" spans="1:6" x14ac:dyDescent="0.2">
      <c r="A16" s="251" t="s">
        <v>4090</v>
      </c>
      <c r="B16" s="252"/>
      <c r="C16" s="221">
        <v>264001</v>
      </c>
      <c r="D16" s="222">
        <v>172313</v>
      </c>
      <c r="E16" s="222">
        <v>61688</v>
      </c>
      <c r="F16" s="223">
        <v>30000</v>
      </c>
    </row>
    <row r="17" spans="1:6" x14ac:dyDescent="0.2">
      <c r="A17" s="251" t="s">
        <v>4091</v>
      </c>
      <c r="B17" s="252"/>
      <c r="C17" s="221">
        <v>394085</v>
      </c>
      <c r="D17" s="222">
        <v>268104</v>
      </c>
      <c r="E17" s="222">
        <v>95981</v>
      </c>
      <c r="F17" s="223">
        <v>30000</v>
      </c>
    </row>
    <row r="18" spans="1:6" x14ac:dyDescent="0.2">
      <c r="A18" s="251" t="s">
        <v>4092</v>
      </c>
      <c r="B18" s="252"/>
      <c r="C18" s="221">
        <v>226416</v>
      </c>
      <c r="D18" s="222">
        <v>144636</v>
      </c>
      <c r="E18" s="222">
        <v>51780</v>
      </c>
      <c r="F18" s="223">
        <v>30000</v>
      </c>
    </row>
    <row r="19" spans="1:6" ht="25.5" customHeight="1" x14ac:dyDescent="0.2">
      <c r="A19" s="251" t="s">
        <v>4104</v>
      </c>
      <c r="B19" s="252"/>
      <c r="C19" s="221">
        <v>68935</v>
      </c>
      <c r="D19" s="222">
        <v>40880</v>
      </c>
      <c r="E19" s="222">
        <v>14635</v>
      </c>
      <c r="F19" s="223">
        <v>13420</v>
      </c>
    </row>
    <row r="20" spans="1:6" ht="25.5" customHeight="1" x14ac:dyDescent="0.2">
      <c r="A20" s="251" t="s">
        <v>4072</v>
      </c>
      <c r="B20" s="273"/>
      <c r="C20" s="273"/>
      <c r="D20" s="273"/>
      <c r="E20" s="273"/>
      <c r="F20" s="252"/>
    </row>
    <row r="21" spans="1:6" x14ac:dyDescent="0.2">
      <c r="A21" s="251" t="s">
        <v>4090</v>
      </c>
      <c r="B21" s="252"/>
      <c r="C21" s="221">
        <v>231573</v>
      </c>
      <c r="D21" s="222">
        <v>148612</v>
      </c>
      <c r="E21" s="222">
        <v>53203</v>
      </c>
      <c r="F21" s="223">
        <v>29758</v>
      </c>
    </row>
    <row r="22" spans="1:6" x14ac:dyDescent="0.2">
      <c r="A22" s="251" t="s">
        <v>4091</v>
      </c>
      <c r="B22" s="252"/>
      <c r="C22" s="221">
        <v>305120</v>
      </c>
      <c r="D22" s="222">
        <v>202770</v>
      </c>
      <c r="E22" s="222">
        <v>72592</v>
      </c>
      <c r="F22" s="223">
        <v>29758</v>
      </c>
    </row>
    <row r="23" spans="1:6" x14ac:dyDescent="0.2">
      <c r="A23" s="251" t="s">
        <v>4092</v>
      </c>
      <c r="B23" s="252"/>
      <c r="C23" s="221">
        <v>208608</v>
      </c>
      <c r="D23" s="222">
        <v>131701</v>
      </c>
      <c r="E23" s="222">
        <v>47149</v>
      </c>
      <c r="F23" s="223">
        <v>29758</v>
      </c>
    </row>
    <row r="24" spans="1:6" ht="25.5" customHeight="1" x14ac:dyDescent="0.2">
      <c r="A24" s="251" t="s">
        <v>4073</v>
      </c>
      <c r="B24" s="273"/>
      <c r="C24" s="273"/>
      <c r="D24" s="273"/>
      <c r="E24" s="273"/>
      <c r="F24" s="252"/>
    </row>
    <row r="25" spans="1:6" x14ac:dyDescent="0.2">
      <c r="A25" s="251" t="s">
        <v>4090</v>
      </c>
      <c r="B25" s="252"/>
      <c r="C25" s="221">
        <v>246294</v>
      </c>
      <c r="D25" s="222">
        <v>159378</v>
      </c>
      <c r="E25" s="222">
        <v>57057</v>
      </c>
      <c r="F25" s="223">
        <v>29859</v>
      </c>
    </row>
    <row r="26" spans="1:6" x14ac:dyDescent="0.2">
      <c r="A26" s="251" t="s">
        <v>4091</v>
      </c>
      <c r="B26" s="252"/>
      <c r="C26" s="221">
        <v>376379</v>
      </c>
      <c r="D26" s="222">
        <v>255169</v>
      </c>
      <c r="E26" s="222">
        <v>91351</v>
      </c>
      <c r="F26" s="223">
        <v>29859</v>
      </c>
    </row>
    <row r="27" spans="1:6" x14ac:dyDescent="0.2">
      <c r="A27" s="251" t="s">
        <v>4092</v>
      </c>
      <c r="B27" s="252"/>
      <c r="C27" s="221">
        <v>208709</v>
      </c>
      <c r="D27" s="222">
        <v>131701</v>
      </c>
      <c r="E27" s="222">
        <v>47149</v>
      </c>
      <c r="F27" s="223">
        <v>29859</v>
      </c>
    </row>
    <row r="28" spans="1:6" ht="51" customHeight="1" x14ac:dyDescent="0.2">
      <c r="A28" s="285" t="s">
        <v>4692</v>
      </c>
      <c r="B28" s="286"/>
      <c r="C28" s="286"/>
      <c r="D28" s="286"/>
      <c r="E28" s="286"/>
      <c r="F28" s="287"/>
    </row>
    <row r="29" spans="1:6" x14ac:dyDescent="0.2">
      <c r="A29" s="251" t="s">
        <v>4065</v>
      </c>
      <c r="B29" s="252"/>
      <c r="C29" s="221">
        <v>18033</v>
      </c>
      <c r="D29" s="222">
        <v>13262</v>
      </c>
      <c r="E29" s="222">
        <v>4748</v>
      </c>
      <c r="F29" s="223">
        <v>23</v>
      </c>
    </row>
    <row r="30" spans="1:6" x14ac:dyDescent="0.2">
      <c r="A30" s="251" t="s">
        <v>4066</v>
      </c>
      <c r="B30" s="252"/>
      <c r="C30" s="221">
        <v>54460</v>
      </c>
      <c r="D30" s="222">
        <v>40086</v>
      </c>
      <c r="E30" s="222">
        <v>14351</v>
      </c>
      <c r="F30" s="223">
        <v>23</v>
      </c>
    </row>
    <row r="31" spans="1:6" s="213" customFormat="1" x14ac:dyDescent="0.2">
      <c r="A31" s="251" t="s">
        <v>4067</v>
      </c>
      <c r="B31" s="252"/>
      <c r="C31" s="221">
        <v>68935</v>
      </c>
      <c r="D31" s="222">
        <v>40880</v>
      </c>
      <c r="E31" s="222">
        <v>14635</v>
      </c>
      <c r="F31" s="223">
        <v>13420</v>
      </c>
    </row>
    <row r="32" spans="1:6" ht="12.75" customHeight="1" x14ac:dyDescent="0.2">
      <c r="A32" s="251" t="s">
        <v>4691</v>
      </c>
      <c r="B32" s="252"/>
      <c r="C32" s="221">
        <v>270418</v>
      </c>
      <c r="D32" s="222">
        <v>177246</v>
      </c>
      <c r="E32" s="222">
        <v>63454</v>
      </c>
      <c r="F32" s="223">
        <v>29718</v>
      </c>
    </row>
    <row r="33" spans="1:6" x14ac:dyDescent="0.2">
      <c r="A33" s="251" t="s">
        <v>74</v>
      </c>
      <c r="B33" s="252"/>
      <c r="C33" s="221">
        <v>16381</v>
      </c>
      <c r="D33" s="222">
        <v>12041</v>
      </c>
      <c r="E33" s="222">
        <v>4311</v>
      </c>
      <c r="F33" s="223">
        <v>29</v>
      </c>
    </row>
    <row r="34" spans="1:6" ht="26.25" customHeight="1" x14ac:dyDescent="0.2">
      <c r="A34" s="251" t="s">
        <v>3229</v>
      </c>
      <c r="B34" s="252"/>
      <c r="C34" s="221">
        <v>151401</v>
      </c>
      <c r="D34" s="222">
        <v>108421</v>
      </c>
      <c r="E34" s="222">
        <v>38815</v>
      </c>
      <c r="F34" s="223">
        <v>4165</v>
      </c>
    </row>
    <row r="35" spans="1:6" ht="25.5" customHeight="1" x14ac:dyDescent="0.2">
      <c r="A35" s="251" t="s">
        <v>1646</v>
      </c>
      <c r="B35" s="252"/>
      <c r="C35" s="221">
        <v>117150</v>
      </c>
      <c r="D35" s="222">
        <v>83275</v>
      </c>
      <c r="E35" s="222">
        <v>29812</v>
      </c>
      <c r="F35" s="223">
        <v>4063</v>
      </c>
    </row>
    <row r="36" spans="1:6" x14ac:dyDescent="0.2">
      <c r="A36" s="251" t="s">
        <v>33</v>
      </c>
      <c r="B36" s="252"/>
      <c r="C36" s="221">
        <v>47787</v>
      </c>
      <c r="D36" s="222">
        <v>32906</v>
      </c>
      <c r="E36" s="222">
        <v>11780</v>
      </c>
      <c r="F36" s="224">
        <v>3101</v>
      </c>
    </row>
    <row r="37" spans="1:6" ht="25.5" customHeight="1" x14ac:dyDescent="0.2">
      <c r="A37" s="251" t="s">
        <v>4683</v>
      </c>
      <c r="B37" s="252"/>
      <c r="C37" s="221">
        <v>15960</v>
      </c>
      <c r="D37" s="222">
        <v>11359</v>
      </c>
      <c r="E37" s="222">
        <v>4067</v>
      </c>
      <c r="F37" s="224">
        <v>534</v>
      </c>
    </row>
    <row r="38" spans="1:6" ht="27.75" customHeight="1" x14ac:dyDescent="0.2">
      <c r="A38" s="251" t="s">
        <v>4684</v>
      </c>
      <c r="B38" s="252"/>
      <c r="C38" s="221">
        <v>11171</v>
      </c>
      <c r="D38" s="222">
        <v>7951</v>
      </c>
      <c r="E38" s="222">
        <v>2846</v>
      </c>
      <c r="F38" s="224">
        <v>374</v>
      </c>
    </row>
    <row r="39" spans="1:6" ht="25.5" customHeight="1" x14ac:dyDescent="0.2">
      <c r="A39" s="251" t="s">
        <v>4685</v>
      </c>
      <c r="B39" s="252"/>
      <c r="C39" s="221">
        <v>4788</v>
      </c>
      <c r="D39" s="222">
        <v>3408</v>
      </c>
      <c r="E39" s="222">
        <v>1220</v>
      </c>
      <c r="F39" s="224">
        <v>160</v>
      </c>
    </row>
    <row r="40" spans="1:6" ht="25.5" customHeight="1" x14ac:dyDescent="0.2">
      <c r="A40" s="251" t="s">
        <v>4688</v>
      </c>
      <c r="B40" s="252"/>
      <c r="C40" s="221">
        <v>9841</v>
      </c>
      <c r="D40" s="222">
        <v>6863</v>
      </c>
      <c r="E40" s="222">
        <v>2457</v>
      </c>
      <c r="F40" s="224">
        <v>521</v>
      </c>
    </row>
    <row r="41" spans="1:6" ht="25.5" customHeight="1" x14ac:dyDescent="0.2">
      <c r="A41" s="251" t="s">
        <v>4689</v>
      </c>
      <c r="B41" s="252"/>
      <c r="C41" s="221">
        <v>6889</v>
      </c>
      <c r="D41" s="222">
        <v>4804</v>
      </c>
      <c r="E41" s="222">
        <v>1720</v>
      </c>
      <c r="F41" s="224">
        <v>365</v>
      </c>
    </row>
    <row r="42" spans="1:6" ht="25.5" customHeight="1" x14ac:dyDescent="0.2">
      <c r="A42" s="251" t="s">
        <v>4690</v>
      </c>
      <c r="B42" s="252"/>
      <c r="C42" s="221">
        <v>2952</v>
      </c>
      <c r="D42" s="222">
        <v>2059</v>
      </c>
      <c r="E42" s="222">
        <v>737</v>
      </c>
      <c r="F42" s="224">
        <v>156</v>
      </c>
    </row>
    <row r="43" spans="1:6" x14ac:dyDescent="0.2">
      <c r="A43" s="251" t="s">
        <v>83</v>
      </c>
      <c r="B43" s="252"/>
      <c r="C43" s="221">
        <v>10653</v>
      </c>
      <c r="D43" s="222">
        <v>7612</v>
      </c>
      <c r="E43" s="222">
        <v>2725</v>
      </c>
      <c r="F43" s="224">
        <v>316</v>
      </c>
    </row>
    <row r="44" spans="1:6" x14ac:dyDescent="0.2">
      <c r="A44" s="251" t="s">
        <v>84</v>
      </c>
      <c r="B44" s="252"/>
      <c r="C44" s="221">
        <v>7138</v>
      </c>
      <c r="D44" s="222">
        <v>5100</v>
      </c>
      <c r="E44" s="222">
        <v>1826</v>
      </c>
      <c r="F44" s="224">
        <v>212</v>
      </c>
    </row>
    <row r="45" spans="1:6" x14ac:dyDescent="0.2">
      <c r="A45" s="251" t="s">
        <v>34</v>
      </c>
      <c r="B45" s="252"/>
      <c r="C45" s="221">
        <v>3515</v>
      </c>
      <c r="D45" s="222">
        <v>2512</v>
      </c>
      <c r="E45" s="222">
        <v>899</v>
      </c>
      <c r="F45" s="224">
        <v>104</v>
      </c>
    </row>
    <row r="46" spans="1:6" x14ac:dyDescent="0.2">
      <c r="A46" s="251" t="s">
        <v>4083</v>
      </c>
      <c r="B46" s="252"/>
      <c r="C46" s="221">
        <v>3515</v>
      </c>
      <c r="D46" s="222">
        <v>2512</v>
      </c>
      <c r="E46" s="222">
        <v>899</v>
      </c>
      <c r="F46" s="224">
        <v>104</v>
      </c>
    </row>
    <row r="47" spans="1:6" x14ac:dyDescent="0.2">
      <c r="A47" s="251" t="s">
        <v>4108</v>
      </c>
      <c r="B47" s="252"/>
      <c r="C47" s="221">
        <v>5838</v>
      </c>
      <c r="D47" s="222">
        <v>4071</v>
      </c>
      <c r="E47" s="222">
        <v>1457</v>
      </c>
      <c r="F47" s="224">
        <v>310</v>
      </c>
    </row>
    <row r="48" spans="1:6" x14ac:dyDescent="0.2">
      <c r="A48" s="251" t="s">
        <v>4109</v>
      </c>
      <c r="B48" s="252"/>
      <c r="C48" s="221">
        <v>4087</v>
      </c>
      <c r="D48" s="222">
        <v>2850</v>
      </c>
      <c r="E48" s="222">
        <v>1020</v>
      </c>
      <c r="F48" s="224">
        <v>217</v>
      </c>
    </row>
    <row r="49" spans="1:6" x14ac:dyDescent="0.2">
      <c r="A49" s="251" t="s">
        <v>4110</v>
      </c>
      <c r="B49" s="252"/>
      <c r="C49" s="221">
        <v>1751</v>
      </c>
      <c r="D49" s="222">
        <v>1221</v>
      </c>
      <c r="E49" s="222">
        <v>437</v>
      </c>
      <c r="F49" s="224">
        <v>93</v>
      </c>
    </row>
    <row r="50" spans="1:6" ht="26.25" customHeight="1" x14ac:dyDescent="0.2">
      <c r="A50" s="251" t="s">
        <v>75</v>
      </c>
      <c r="B50" s="252"/>
      <c r="C50" s="221">
        <v>5737</v>
      </c>
      <c r="D50" s="222">
        <v>3848</v>
      </c>
      <c r="E50" s="222">
        <v>1378</v>
      </c>
      <c r="F50" s="224">
        <v>511</v>
      </c>
    </row>
    <row r="51" spans="1:6" ht="26.25" customHeight="1" x14ac:dyDescent="0.2">
      <c r="A51" s="251" t="s">
        <v>76</v>
      </c>
      <c r="B51" s="252"/>
      <c r="C51" s="221">
        <v>4016</v>
      </c>
      <c r="D51" s="222">
        <v>2694</v>
      </c>
      <c r="E51" s="222">
        <v>964</v>
      </c>
      <c r="F51" s="224">
        <v>358</v>
      </c>
    </row>
    <row r="52" spans="1:6" ht="25.5" customHeight="1" x14ac:dyDescent="0.2">
      <c r="A52" s="251" t="s">
        <v>77</v>
      </c>
      <c r="B52" s="252"/>
      <c r="C52" s="221">
        <v>1720</v>
      </c>
      <c r="D52" s="222">
        <v>1154</v>
      </c>
      <c r="E52" s="222">
        <v>413</v>
      </c>
      <c r="F52" s="224">
        <v>153</v>
      </c>
    </row>
    <row r="53" spans="1:6" ht="26.25" customHeight="1" x14ac:dyDescent="0.2">
      <c r="A53" s="285" t="s">
        <v>3451</v>
      </c>
      <c r="B53" s="287"/>
      <c r="C53" s="225"/>
      <c r="D53" s="226"/>
      <c r="E53" s="226"/>
      <c r="F53" s="223"/>
    </row>
    <row r="54" spans="1:6" x14ac:dyDescent="0.2">
      <c r="A54" s="251" t="s">
        <v>85</v>
      </c>
      <c r="B54" s="252"/>
      <c r="C54" s="221">
        <v>459625</v>
      </c>
      <c r="D54" s="222">
        <v>284206</v>
      </c>
      <c r="E54" s="222">
        <v>101746</v>
      </c>
      <c r="F54" s="224">
        <v>73673</v>
      </c>
    </row>
    <row r="55" spans="1:6" ht="27.75" customHeight="1" x14ac:dyDescent="0.2">
      <c r="A55" s="251" t="s">
        <v>3230</v>
      </c>
      <c r="B55" s="273"/>
      <c r="C55" s="273"/>
      <c r="D55" s="273"/>
      <c r="E55" s="273"/>
      <c r="F55" s="252"/>
    </row>
    <row r="56" spans="1:6" x14ac:dyDescent="0.2">
      <c r="A56" s="251" t="s">
        <v>86</v>
      </c>
      <c r="B56" s="252"/>
      <c r="C56" s="221">
        <v>1763</v>
      </c>
      <c r="D56" s="222">
        <v>1284</v>
      </c>
      <c r="E56" s="222">
        <v>460</v>
      </c>
      <c r="F56" s="224">
        <v>19</v>
      </c>
    </row>
    <row r="57" spans="1:6" x14ac:dyDescent="0.2">
      <c r="A57" s="251" t="s">
        <v>78</v>
      </c>
      <c r="B57" s="252"/>
      <c r="C57" s="221">
        <v>5510</v>
      </c>
      <c r="D57" s="222">
        <v>4040</v>
      </c>
      <c r="E57" s="222">
        <v>1446</v>
      </c>
      <c r="F57" s="224">
        <v>24</v>
      </c>
    </row>
    <row r="58" spans="1:6" x14ac:dyDescent="0.2">
      <c r="A58" s="251" t="s">
        <v>4062</v>
      </c>
      <c r="B58" s="252"/>
      <c r="C58" s="221">
        <v>796658</v>
      </c>
      <c r="D58" s="222">
        <v>567575</v>
      </c>
      <c r="E58" s="222">
        <v>203192</v>
      </c>
      <c r="F58" s="224">
        <v>25891</v>
      </c>
    </row>
    <row r="59" spans="1:6" x14ac:dyDescent="0.2">
      <c r="A59" s="251" t="s">
        <v>340</v>
      </c>
      <c r="B59" s="252"/>
      <c r="C59" s="221">
        <v>482</v>
      </c>
      <c r="D59" s="222">
        <v>340</v>
      </c>
      <c r="E59" s="222">
        <v>122</v>
      </c>
      <c r="F59" s="224">
        <v>20</v>
      </c>
    </row>
    <row r="60" spans="1:6" x14ac:dyDescent="0.2">
      <c r="A60" s="251" t="s">
        <v>339</v>
      </c>
      <c r="B60" s="252"/>
      <c r="C60" s="221">
        <v>406666</v>
      </c>
      <c r="D60" s="222">
        <v>289738</v>
      </c>
      <c r="E60" s="222">
        <v>103726</v>
      </c>
      <c r="F60" s="224">
        <v>13202</v>
      </c>
    </row>
    <row r="61" spans="1:6" ht="12" customHeight="1" x14ac:dyDescent="0.2">
      <c r="A61" s="251" t="s">
        <v>87</v>
      </c>
      <c r="B61" s="273"/>
      <c r="C61" s="273"/>
      <c r="D61" s="273"/>
      <c r="E61" s="273"/>
      <c r="F61" s="252"/>
    </row>
    <row r="62" spans="1:6" x14ac:dyDescent="0.2">
      <c r="A62" s="251" t="s">
        <v>79</v>
      </c>
      <c r="B62" s="252"/>
      <c r="C62" s="221">
        <v>1834</v>
      </c>
      <c r="D62" s="222">
        <v>1346</v>
      </c>
      <c r="E62" s="222">
        <v>482</v>
      </c>
      <c r="F62" s="224">
        <v>6</v>
      </c>
    </row>
    <row r="63" spans="1:6" ht="25.5" customHeight="1" x14ac:dyDescent="0.2">
      <c r="A63" s="285" t="s">
        <v>341</v>
      </c>
      <c r="B63" s="286"/>
      <c r="C63" s="286"/>
      <c r="D63" s="286"/>
      <c r="E63" s="286"/>
      <c r="F63" s="287"/>
    </row>
    <row r="64" spans="1:6" ht="12.75" customHeight="1" x14ac:dyDescent="0.2">
      <c r="A64" s="285" t="s">
        <v>82</v>
      </c>
      <c r="B64" s="286"/>
      <c r="C64" s="286"/>
      <c r="D64" s="286"/>
      <c r="E64" s="286"/>
      <c r="F64" s="287"/>
    </row>
    <row r="65" spans="1:6" ht="12.75" customHeight="1" x14ac:dyDescent="0.2">
      <c r="A65" s="285" t="s">
        <v>80</v>
      </c>
      <c r="B65" s="286"/>
      <c r="C65" s="286"/>
      <c r="D65" s="286"/>
      <c r="E65" s="286"/>
      <c r="F65" s="287"/>
    </row>
    <row r="66" spans="1:6" ht="13.5" customHeight="1" x14ac:dyDescent="0.2">
      <c r="A66" s="285" t="s">
        <v>81</v>
      </c>
      <c r="B66" s="286"/>
      <c r="C66" s="286"/>
      <c r="D66" s="286"/>
      <c r="E66" s="286"/>
      <c r="F66" s="287"/>
    </row>
    <row r="67" spans="1:6" ht="12.75" customHeight="1" x14ac:dyDescent="0.2">
      <c r="A67" s="282" t="s">
        <v>4084</v>
      </c>
      <c r="B67" s="283"/>
      <c r="C67" s="283"/>
      <c r="D67" s="283"/>
      <c r="E67" s="283"/>
      <c r="F67" s="284"/>
    </row>
    <row r="68" spans="1:6" ht="12.75" customHeight="1" x14ac:dyDescent="0.2">
      <c r="A68" s="251" t="s">
        <v>4093</v>
      </c>
      <c r="B68" s="273"/>
      <c r="C68" s="273"/>
      <c r="D68" s="273"/>
      <c r="E68" s="273"/>
      <c r="F68" s="252"/>
    </row>
    <row r="69" spans="1:6" x14ac:dyDescent="0.2">
      <c r="A69" s="251" t="s">
        <v>4085</v>
      </c>
      <c r="B69" s="252"/>
      <c r="C69" s="221">
        <v>13205</v>
      </c>
      <c r="D69" s="222">
        <v>9676</v>
      </c>
      <c r="E69" s="222">
        <v>3464</v>
      </c>
      <c r="F69" s="223">
        <v>65</v>
      </c>
    </row>
    <row r="70" spans="1:6" x14ac:dyDescent="0.2">
      <c r="A70" s="251" t="s">
        <v>4086</v>
      </c>
      <c r="B70" s="252"/>
      <c r="C70" s="221">
        <v>8384</v>
      </c>
      <c r="D70" s="222">
        <v>6126</v>
      </c>
      <c r="E70" s="222">
        <v>2193</v>
      </c>
      <c r="F70" s="223">
        <v>65</v>
      </c>
    </row>
    <row r="71" spans="1:6" x14ac:dyDescent="0.2">
      <c r="A71" s="251" t="s">
        <v>4087</v>
      </c>
      <c r="B71" s="252"/>
      <c r="C71" s="221">
        <v>7725</v>
      </c>
      <c r="D71" s="222">
        <v>5641</v>
      </c>
      <c r="E71" s="222">
        <v>2019</v>
      </c>
      <c r="F71" s="223">
        <v>65</v>
      </c>
    </row>
    <row r="72" spans="1:6" x14ac:dyDescent="0.2">
      <c r="A72" s="251" t="s">
        <v>4088</v>
      </c>
      <c r="B72" s="252"/>
      <c r="C72" s="221">
        <v>29075</v>
      </c>
      <c r="D72" s="222">
        <v>21322</v>
      </c>
      <c r="E72" s="222">
        <v>7633</v>
      </c>
      <c r="F72" s="223">
        <v>120</v>
      </c>
    </row>
    <row r="73" spans="1:6" x14ac:dyDescent="0.2">
      <c r="A73" s="251" t="s">
        <v>4089</v>
      </c>
      <c r="B73" s="252"/>
      <c r="C73" s="221">
        <v>8384</v>
      </c>
      <c r="D73" s="222">
        <v>6126</v>
      </c>
      <c r="E73" s="222">
        <v>2193</v>
      </c>
      <c r="F73" s="223">
        <v>65</v>
      </c>
    </row>
    <row r="74" spans="1:6" ht="12.75" customHeight="1" x14ac:dyDescent="0.2">
      <c r="A74" s="251" t="s">
        <v>4094</v>
      </c>
      <c r="B74" s="273"/>
      <c r="C74" s="273"/>
      <c r="D74" s="273"/>
      <c r="E74" s="273"/>
      <c r="F74" s="252"/>
    </row>
    <row r="75" spans="1:6" x14ac:dyDescent="0.2">
      <c r="A75" s="251" t="s">
        <v>4085</v>
      </c>
      <c r="B75" s="252"/>
      <c r="C75" s="221">
        <v>15352</v>
      </c>
      <c r="D75" s="222">
        <v>11257</v>
      </c>
      <c r="E75" s="222">
        <v>4030</v>
      </c>
      <c r="F75" s="223">
        <v>65</v>
      </c>
    </row>
    <row r="76" spans="1:6" x14ac:dyDescent="0.2">
      <c r="A76" s="251" t="s">
        <v>4086</v>
      </c>
      <c r="B76" s="252"/>
      <c r="C76" s="221">
        <v>11998</v>
      </c>
      <c r="D76" s="222">
        <v>8787</v>
      </c>
      <c r="E76" s="222">
        <v>3146</v>
      </c>
      <c r="F76" s="223">
        <v>65</v>
      </c>
    </row>
    <row r="77" spans="1:6" x14ac:dyDescent="0.2">
      <c r="A77" s="251" t="s">
        <v>4087</v>
      </c>
      <c r="B77" s="252"/>
      <c r="C77" s="221">
        <v>18151</v>
      </c>
      <c r="D77" s="222">
        <v>13318</v>
      </c>
      <c r="E77" s="222">
        <v>4768</v>
      </c>
      <c r="F77" s="223">
        <v>65</v>
      </c>
    </row>
    <row r="78" spans="1:6" x14ac:dyDescent="0.2">
      <c r="A78" s="251" t="s">
        <v>4088</v>
      </c>
      <c r="B78" s="252"/>
      <c r="C78" s="221">
        <v>40939</v>
      </c>
      <c r="D78" s="222">
        <v>30058</v>
      </c>
      <c r="E78" s="222">
        <v>10761</v>
      </c>
      <c r="F78" s="223">
        <v>120</v>
      </c>
    </row>
    <row r="79" spans="1:6" x14ac:dyDescent="0.2">
      <c r="A79" s="251" t="s">
        <v>4089</v>
      </c>
      <c r="B79" s="252"/>
      <c r="C79" s="221">
        <v>10494</v>
      </c>
      <c r="D79" s="222">
        <v>7680</v>
      </c>
      <c r="E79" s="222">
        <v>2749</v>
      </c>
      <c r="F79" s="223">
        <v>65</v>
      </c>
    </row>
    <row r="80" spans="1:6" ht="12.75" customHeight="1" x14ac:dyDescent="0.2">
      <c r="A80" s="251" t="s">
        <v>4095</v>
      </c>
      <c r="B80" s="273"/>
      <c r="C80" s="273"/>
      <c r="D80" s="273"/>
      <c r="E80" s="273"/>
      <c r="F80" s="252"/>
    </row>
    <row r="81" spans="1:6" x14ac:dyDescent="0.2">
      <c r="A81" s="251" t="s">
        <v>4085</v>
      </c>
      <c r="B81" s="252"/>
      <c r="C81" s="221">
        <v>25495</v>
      </c>
      <c r="D81" s="222">
        <v>18726</v>
      </c>
      <c r="E81" s="222">
        <v>6704</v>
      </c>
      <c r="F81" s="223">
        <v>65</v>
      </c>
    </row>
    <row r="82" spans="1:6" x14ac:dyDescent="0.2">
      <c r="A82" s="251" t="s">
        <v>4086</v>
      </c>
      <c r="B82" s="252"/>
      <c r="C82" s="221">
        <v>20948</v>
      </c>
      <c r="D82" s="222">
        <v>15378</v>
      </c>
      <c r="E82" s="222">
        <v>5505</v>
      </c>
      <c r="F82" s="223">
        <v>65</v>
      </c>
    </row>
    <row r="83" spans="1:6" x14ac:dyDescent="0.2">
      <c r="A83" s="251" t="s">
        <v>4087</v>
      </c>
      <c r="B83" s="252"/>
      <c r="C83" s="221">
        <v>34720</v>
      </c>
      <c r="D83" s="222">
        <v>25519</v>
      </c>
      <c r="E83" s="222">
        <v>9136</v>
      </c>
      <c r="F83" s="223">
        <v>65</v>
      </c>
    </row>
    <row r="84" spans="1:6" x14ac:dyDescent="0.2">
      <c r="A84" s="251" t="s">
        <v>4088</v>
      </c>
      <c r="B84" s="252"/>
      <c r="C84" s="221">
        <v>60256</v>
      </c>
      <c r="D84" s="222">
        <v>44283</v>
      </c>
      <c r="E84" s="222">
        <v>15853</v>
      </c>
      <c r="F84" s="223">
        <v>120</v>
      </c>
    </row>
    <row r="85" spans="1:6" x14ac:dyDescent="0.2">
      <c r="A85" s="251" t="s">
        <v>4089</v>
      </c>
      <c r="B85" s="252"/>
      <c r="C85" s="221">
        <v>10494</v>
      </c>
      <c r="D85" s="222">
        <v>7680</v>
      </c>
      <c r="E85" s="222">
        <v>2749</v>
      </c>
      <c r="F85" s="223">
        <v>65</v>
      </c>
    </row>
    <row r="86" spans="1:6" ht="12.75" customHeight="1" x14ac:dyDescent="0.2">
      <c r="A86" s="251" t="s">
        <v>4096</v>
      </c>
      <c r="B86" s="273"/>
      <c r="C86" s="273"/>
      <c r="D86" s="273"/>
      <c r="E86" s="273"/>
      <c r="F86" s="252"/>
    </row>
    <row r="87" spans="1:6" x14ac:dyDescent="0.2">
      <c r="A87" s="251" t="s">
        <v>4085</v>
      </c>
      <c r="B87" s="252"/>
      <c r="C87" s="221">
        <v>11015</v>
      </c>
      <c r="D87" s="222">
        <v>8063</v>
      </c>
      <c r="E87" s="222">
        <v>2887</v>
      </c>
      <c r="F87" s="223">
        <v>65</v>
      </c>
    </row>
    <row r="88" spans="1:6" x14ac:dyDescent="0.2">
      <c r="A88" s="251" t="s">
        <v>4086</v>
      </c>
      <c r="B88" s="252"/>
      <c r="C88" s="221">
        <v>8384</v>
      </c>
      <c r="D88" s="222">
        <v>6126</v>
      </c>
      <c r="E88" s="222">
        <v>2193</v>
      </c>
      <c r="F88" s="223">
        <v>65</v>
      </c>
    </row>
    <row r="89" spans="1:6" x14ac:dyDescent="0.2">
      <c r="A89" s="251" t="s">
        <v>4087</v>
      </c>
      <c r="B89" s="252"/>
      <c r="C89" s="221">
        <v>7725</v>
      </c>
      <c r="D89" s="222">
        <v>5641</v>
      </c>
      <c r="E89" s="222">
        <v>2019</v>
      </c>
      <c r="F89" s="223">
        <v>65</v>
      </c>
    </row>
    <row r="90" spans="1:6" x14ac:dyDescent="0.2">
      <c r="A90" s="251" t="s">
        <v>4088</v>
      </c>
      <c r="B90" s="252"/>
      <c r="C90" s="221">
        <v>40036</v>
      </c>
      <c r="D90" s="222">
        <v>29393</v>
      </c>
      <c r="E90" s="222">
        <v>10523</v>
      </c>
      <c r="F90" s="223">
        <v>120</v>
      </c>
    </row>
    <row r="91" spans="1:6" x14ac:dyDescent="0.2">
      <c r="A91" s="251" t="s">
        <v>4089</v>
      </c>
      <c r="B91" s="252"/>
      <c r="C91" s="221">
        <v>8384</v>
      </c>
      <c r="D91" s="222">
        <v>6126</v>
      </c>
      <c r="E91" s="222">
        <v>2193</v>
      </c>
      <c r="F91" s="223">
        <v>65</v>
      </c>
    </row>
    <row r="92" spans="1:6" ht="12.75" customHeight="1" x14ac:dyDescent="0.2">
      <c r="A92" s="251" t="s">
        <v>4097</v>
      </c>
      <c r="B92" s="273"/>
      <c r="C92" s="273"/>
      <c r="D92" s="273"/>
      <c r="E92" s="273"/>
      <c r="F92" s="252"/>
    </row>
    <row r="93" spans="1:6" x14ac:dyDescent="0.2">
      <c r="A93" s="251" t="s">
        <v>4085</v>
      </c>
      <c r="B93" s="252"/>
      <c r="C93" s="221">
        <v>15939</v>
      </c>
      <c r="D93" s="222">
        <v>11689</v>
      </c>
      <c r="E93" s="222">
        <v>4185</v>
      </c>
      <c r="F93" s="223">
        <v>65</v>
      </c>
    </row>
    <row r="94" spans="1:6" x14ac:dyDescent="0.2">
      <c r="A94" s="251" t="s">
        <v>4086</v>
      </c>
      <c r="B94" s="252"/>
      <c r="C94" s="221">
        <v>14710</v>
      </c>
      <c r="D94" s="222">
        <v>10784</v>
      </c>
      <c r="E94" s="222">
        <v>3861</v>
      </c>
      <c r="F94" s="223">
        <v>65</v>
      </c>
    </row>
    <row r="95" spans="1:6" x14ac:dyDescent="0.2">
      <c r="A95" s="251" t="s">
        <v>4087</v>
      </c>
      <c r="B95" s="252"/>
      <c r="C95" s="221">
        <v>21483</v>
      </c>
      <c r="D95" s="222">
        <v>15772</v>
      </c>
      <c r="E95" s="222">
        <v>5646</v>
      </c>
      <c r="F95" s="223">
        <v>65</v>
      </c>
    </row>
    <row r="96" spans="1:6" x14ac:dyDescent="0.2">
      <c r="A96" s="251" t="s">
        <v>4088</v>
      </c>
      <c r="B96" s="252"/>
      <c r="C96" s="221">
        <v>41489</v>
      </c>
      <c r="D96" s="222">
        <v>30463</v>
      </c>
      <c r="E96" s="222">
        <v>10906</v>
      </c>
      <c r="F96" s="223">
        <v>120</v>
      </c>
    </row>
    <row r="97" spans="1:6" x14ac:dyDescent="0.2">
      <c r="A97" s="251" t="s">
        <v>4089</v>
      </c>
      <c r="B97" s="252"/>
      <c r="C97" s="221">
        <v>11095</v>
      </c>
      <c r="D97" s="222">
        <v>8122</v>
      </c>
      <c r="E97" s="222">
        <v>2908</v>
      </c>
      <c r="F97" s="223">
        <v>65</v>
      </c>
    </row>
    <row r="98" spans="1:6" ht="12.75" customHeight="1" x14ac:dyDescent="0.2">
      <c r="A98" s="251" t="s">
        <v>4098</v>
      </c>
      <c r="B98" s="273"/>
      <c r="C98" s="273"/>
      <c r="D98" s="273"/>
      <c r="E98" s="273"/>
      <c r="F98" s="252"/>
    </row>
    <row r="99" spans="1:6" x14ac:dyDescent="0.2">
      <c r="A99" s="251" t="s">
        <v>4085</v>
      </c>
      <c r="B99" s="252"/>
      <c r="C99" s="221">
        <v>26970</v>
      </c>
      <c r="D99" s="222">
        <v>19812</v>
      </c>
      <c r="E99" s="222">
        <v>7093</v>
      </c>
      <c r="F99" s="223">
        <v>65</v>
      </c>
    </row>
    <row r="100" spans="1:6" x14ac:dyDescent="0.2">
      <c r="A100" s="251" t="s">
        <v>4086</v>
      </c>
      <c r="B100" s="252"/>
      <c r="C100" s="221">
        <v>25249</v>
      </c>
      <c r="D100" s="222">
        <v>18545</v>
      </c>
      <c r="E100" s="222">
        <v>6639</v>
      </c>
      <c r="F100" s="223">
        <v>65</v>
      </c>
    </row>
    <row r="101" spans="1:6" x14ac:dyDescent="0.2">
      <c r="A101" s="251" t="s">
        <v>4087</v>
      </c>
      <c r="B101" s="252"/>
      <c r="C101" s="221">
        <v>46337</v>
      </c>
      <c r="D101" s="222">
        <v>34074</v>
      </c>
      <c r="E101" s="222">
        <v>12198</v>
      </c>
      <c r="F101" s="223">
        <v>65</v>
      </c>
    </row>
    <row r="102" spans="1:6" x14ac:dyDescent="0.2">
      <c r="A102" s="251" t="s">
        <v>4088</v>
      </c>
      <c r="B102" s="252"/>
      <c r="C102" s="221">
        <v>73804</v>
      </c>
      <c r="D102" s="222">
        <v>54259</v>
      </c>
      <c r="E102" s="222">
        <v>19425</v>
      </c>
      <c r="F102" s="223">
        <v>120</v>
      </c>
    </row>
    <row r="103" spans="1:6" x14ac:dyDescent="0.2">
      <c r="A103" s="251" t="s">
        <v>4089</v>
      </c>
      <c r="B103" s="252"/>
      <c r="C103" s="221">
        <v>11095</v>
      </c>
      <c r="D103" s="222">
        <v>8122</v>
      </c>
      <c r="E103" s="222">
        <v>2908</v>
      </c>
      <c r="F103" s="223">
        <v>65</v>
      </c>
    </row>
    <row r="104" spans="1:6" ht="12.75" customHeight="1" x14ac:dyDescent="0.2">
      <c r="A104" s="282" t="s">
        <v>4101</v>
      </c>
      <c r="B104" s="283"/>
      <c r="C104" s="283"/>
      <c r="D104" s="283"/>
      <c r="E104" s="283"/>
      <c r="F104" s="284"/>
    </row>
    <row r="105" spans="1:6" x14ac:dyDescent="0.2">
      <c r="A105" s="227" t="s">
        <v>178</v>
      </c>
      <c r="B105" s="228" t="s">
        <v>179</v>
      </c>
      <c r="C105" s="218">
        <v>144198</v>
      </c>
      <c r="D105" s="219">
        <v>99597</v>
      </c>
      <c r="E105" s="229">
        <v>35656</v>
      </c>
      <c r="F105" s="230">
        <v>8945</v>
      </c>
    </row>
    <row r="106" spans="1:6" x14ac:dyDescent="0.2">
      <c r="A106" s="227" t="s">
        <v>180</v>
      </c>
      <c r="B106" s="228" t="s">
        <v>181</v>
      </c>
      <c r="C106" s="218">
        <v>144450</v>
      </c>
      <c r="D106" s="219">
        <v>99447</v>
      </c>
      <c r="E106" s="229">
        <v>35602</v>
      </c>
      <c r="F106" s="230">
        <v>9401</v>
      </c>
    </row>
    <row r="107" spans="1:6" x14ac:dyDescent="0.2">
      <c r="A107" s="227" t="s">
        <v>310</v>
      </c>
      <c r="B107" s="228" t="s">
        <v>52</v>
      </c>
      <c r="C107" s="218">
        <v>76656</v>
      </c>
      <c r="D107" s="219">
        <v>53177</v>
      </c>
      <c r="E107" s="229">
        <v>19037</v>
      </c>
      <c r="F107" s="230">
        <v>4442</v>
      </c>
    </row>
    <row r="108" spans="1:6" x14ac:dyDescent="0.2">
      <c r="A108" s="227" t="s">
        <v>311</v>
      </c>
      <c r="B108" s="228" t="s">
        <v>164</v>
      </c>
      <c r="C108" s="218">
        <v>76161</v>
      </c>
      <c r="D108" s="219">
        <v>52720</v>
      </c>
      <c r="E108" s="229">
        <v>18874</v>
      </c>
      <c r="F108" s="230">
        <v>4567</v>
      </c>
    </row>
    <row r="109" spans="1:6" x14ac:dyDescent="0.2">
      <c r="A109" s="227" t="s">
        <v>316</v>
      </c>
      <c r="B109" s="228" t="s">
        <v>333</v>
      </c>
      <c r="C109" s="218">
        <v>96801</v>
      </c>
      <c r="D109" s="219">
        <v>60281</v>
      </c>
      <c r="E109" s="229">
        <v>21581</v>
      </c>
      <c r="F109" s="230">
        <v>14939</v>
      </c>
    </row>
    <row r="110" spans="1:6" x14ac:dyDescent="0.2">
      <c r="A110" s="227" t="s">
        <v>317</v>
      </c>
      <c r="B110" s="228" t="s">
        <v>103</v>
      </c>
      <c r="C110" s="218">
        <v>111925</v>
      </c>
      <c r="D110" s="219">
        <v>71496</v>
      </c>
      <c r="E110" s="229">
        <v>25596</v>
      </c>
      <c r="F110" s="230">
        <v>14833</v>
      </c>
    </row>
    <row r="111" spans="1:6" x14ac:dyDescent="0.2">
      <c r="A111" s="227" t="s">
        <v>318</v>
      </c>
      <c r="B111" s="228" t="s">
        <v>0</v>
      </c>
      <c r="C111" s="218">
        <v>97627</v>
      </c>
      <c r="D111" s="219">
        <v>60886</v>
      </c>
      <c r="E111" s="229">
        <v>21797</v>
      </c>
      <c r="F111" s="230">
        <v>14944</v>
      </c>
    </row>
    <row r="112" spans="1:6" x14ac:dyDescent="0.2">
      <c r="A112" s="249" t="s">
        <v>319</v>
      </c>
      <c r="B112" s="250" t="s">
        <v>165</v>
      </c>
      <c r="C112" s="218">
        <v>97627</v>
      </c>
      <c r="D112" s="219">
        <v>60886</v>
      </c>
      <c r="E112" s="229">
        <v>21797</v>
      </c>
      <c r="F112" s="230">
        <v>14944</v>
      </c>
    </row>
    <row r="113" spans="1:6" x14ac:dyDescent="0.2">
      <c r="A113" s="227" t="s">
        <v>320</v>
      </c>
      <c r="B113" s="228" t="s">
        <v>166</v>
      </c>
      <c r="C113" s="218">
        <v>104402</v>
      </c>
      <c r="D113" s="219">
        <v>65845</v>
      </c>
      <c r="E113" s="229">
        <v>23573</v>
      </c>
      <c r="F113" s="230">
        <v>14984</v>
      </c>
    </row>
    <row r="114" spans="1:6" x14ac:dyDescent="0.2">
      <c r="A114" s="227" t="s">
        <v>321</v>
      </c>
      <c r="B114" s="228" t="s">
        <v>167</v>
      </c>
      <c r="C114" s="218">
        <v>97360</v>
      </c>
      <c r="D114" s="219">
        <v>60692</v>
      </c>
      <c r="E114" s="229">
        <v>21728</v>
      </c>
      <c r="F114" s="230">
        <v>14940</v>
      </c>
    </row>
    <row r="115" spans="1:6" x14ac:dyDescent="0.2">
      <c r="A115" s="227" t="s">
        <v>322</v>
      </c>
      <c r="B115" s="228" t="s">
        <v>334</v>
      </c>
      <c r="C115" s="218">
        <v>96711</v>
      </c>
      <c r="D115" s="219">
        <v>60218</v>
      </c>
      <c r="E115" s="229">
        <v>21558</v>
      </c>
      <c r="F115" s="230">
        <v>14935</v>
      </c>
    </row>
    <row r="116" spans="1:6" x14ac:dyDescent="0.2">
      <c r="A116" s="227" t="s">
        <v>323</v>
      </c>
      <c r="B116" s="228" t="s">
        <v>335</v>
      </c>
      <c r="C116" s="218">
        <v>96711</v>
      </c>
      <c r="D116" s="219">
        <v>60218</v>
      </c>
      <c r="E116" s="229">
        <v>21558</v>
      </c>
      <c r="F116" s="230">
        <v>14935</v>
      </c>
    </row>
    <row r="117" spans="1:6" x14ac:dyDescent="0.2">
      <c r="A117" s="227" t="s">
        <v>324</v>
      </c>
      <c r="B117" s="228" t="s">
        <v>9</v>
      </c>
      <c r="C117" s="218">
        <v>101319</v>
      </c>
      <c r="D117" s="219">
        <v>63596</v>
      </c>
      <c r="E117" s="229">
        <v>22767</v>
      </c>
      <c r="F117" s="230">
        <v>14956</v>
      </c>
    </row>
    <row r="118" spans="1:6" x14ac:dyDescent="0.2">
      <c r="A118" s="227" t="s">
        <v>325</v>
      </c>
      <c r="B118" s="228" t="s">
        <v>28</v>
      </c>
      <c r="C118" s="218">
        <v>98626</v>
      </c>
      <c r="D118" s="219">
        <v>61614</v>
      </c>
      <c r="E118" s="229">
        <v>22058</v>
      </c>
      <c r="F118" s="230">
        <v>14954</v>
      </c>
    </row>
    <row r="119" spans="1:6" x14ac:dyDescent="0.2">
      <c r="A119" s="227" t="s">
        <v>326</v>
      </c>
      <c r="B119" s="228" t="s">
        <v>168</v>
      </c>
      <c r="C119" s="218">
        <v>97707</v>
      </c>
      <c r="D119" s="219">
        <v>60944</v>
      </c>
      <c r="E119" s="229">
        <v>21818</v>
      </c>
      <c r="F119" s="230">
        <v>14945</v>
      </c>
    </row>
    <row r="120" spans="1:6" x14ac:dyDescent="0.2">
      <c r="A120" s="227" t="s">
        <v>327</v>
      </c>
      <c r="B120" s="228" t="s">
        <v>29</v>
      </c>
      <c r="C120" s="218">
        <v>87857</v>
      </c>
      <c r="D120" s="219">
        <v>60041</v>
      </c>
      <c r="E120" s="229">
        <v>21495</v>
      </c>
      <c r="F120" s="230">
        <v>6321</v>
      </c>
    </row>
    <row r="121" spans="1:6" x14ac:dyDescent="0.2">
      <c r="A121" s="227" t="s">
        <v>328</v>
      </c>
      <c r="B121" s="228" t="s">
        <v>169</v>
      </c>
      <c r="C121" s="218">
        <v>95800</v>
      </c>
      <c r="D121" s="219">
        <v>59543</v>
      </c>
      <c r="E121" s="229">
        <v>21316</v>
      </c>
      <c r="F121" s="230">
        <v>14941</v>
      </c>
    </row>
    <row r="122" spans="1:6" x14ac:dyDescent="0.2">
      <c r="A122" s="227" t="s">
        <v>329</v>
      </c>
      <c r="B122" s="228" t="s">
        <v>170</v>
      </c>
      <c r="C122" s="218">
        <v>96271</v>
      </c>
      <c r="D122" s="219">
        <v>59891</v>
      </c>
      <c r="E122" s="229">
        <v>21441</v>
      </c>
      <c r="F122" s="230">
        <v>14939</v>
      </c>
    </row>
    <row r="123" spans="1:6" x14ac:dyDescent="0.2">
      <c r="A123" s="227" t="s">
        <v>330</v>
      </c>
      <c r="B123" s="228" t="s">
        <v>171</v>
      </c>
      <c r="C123" s="218">
        <v>82454</v>
      </c>
      <c r="D123" s="219">
        <v>56052</v>
      </c>
      <c r="E123" s="229">
        <v>20067</v>
      </c>
      <c r="F123" s="230">
        <v>6335</v>
      </c>
    </row>
    <row r="124" spans="1:6" x14ac:dyDescent="0.2">
      <c r="A124" s="227" t="s">
        <v>331</v>
      </c>
      <c r="B124" s="228" t="s">
        <v>172</v>
      </c>
      <c r="C124" s="218">
        <v>89870</v>
      </c>
      <c r="D124" s="219">
        <v>57908</v>
      </c>
      <c r="E124" s="229">
        <v>20731</v>
      </c>
      <c r="F124" s="230">
        <v>11231</v>
      </c>
    </row>
    <row r="125" spans="1:6" x14ac:dyDescent="0.2">
      <c r="A125" s="227" t="s">
        <v>332</v>
      </c>
      <c r="B125" s="228" t="s">
        <v>173</v>
      </c>
      <c r="C125" s="218">
        <v>97565</v>
      </c>
      <c r="D125" s="219">
        <v>60843</v>
      </c>
      <c r="E125" s="229">
        <v>21782</v>
      </c>
      <c r="F125" s="230">
        <v>14940</v>
      </c>
    </row>
    <row r="126" spans="1:6" x14ac:dyDescent="0.2">
      <c r="A126" s="227" t="s">
        <v>336</v>
      </c>
      <c r="B126" s="228" t="s">
        <v>164</v>
      </c>
      <c r="C126" s="218">
        <v>98950</v>
      </c>
      <c r="D126" s="219">
        <v>61865</v>
      </c>
      <c r="E126" s="229">
        <v>22148</v>
      </c>
      <c r="F126" s="230">
        <v>14937</v>
      </c>
    </row>
    <row r="127" spans="1:6" x14ac:dyDescent="0.2">
      <c r="A127" s="227" t="s">
        <v>184</v>
      </c>
      <c r="B127" s="228" t="s">
        <v>95</v>
      </c>
      <c r="C127" s="218">
        <v>106246</v>
      </c>
      <c r="D127" s="219">
        <v>69094</v>
      </c>
      <c r="E127" s="229">
        <v>24736</v>
      </c>
      <c r="F127" s="230">
        <v>12416</v>
      </c>
    </row>
    <row r="128" spans="1:6" x14ac:dyDescent="0.2">
      <c r="A128" s="227" t="s">
        <v>188</v>
      </c>
      <c r="B128" s="228" t="s">
        <v>124</v>
      </c>
      <c r="C128" s="218">
        <v>93858</v>
      </c>
      <c r="D128" s="219">
        <v>59392</v>
      </c>
      <c r="E128" s="229">
        <v>21262</v>
      </c>
      <c r="F128" s="230">
        <v>13204</v>
      </c>
    </row>
    <row r="129" spans="1:6" x14ac:dyDescent="0.2">
      <c r="A129" s="227" t="s">
        <v>189</v>
      </c>
      <c r="B129" s="228" t="s">
        <v>125</v>
      </c>
      <c r="C129" s="218">
        <v>97049</v>
      </c>
      <c r="D129" s="219">
        <v>60460</v>
      </c>
      <c r="E129" s="229">
        <v>21645</v>
      </c>
      <c r="F129" s="230">
        <v>14944</v>
      </c>
    </row>
    <row r="130" spans="1:6" x14ac:dyDescent="0.2">
      <c r="A130" s="227" t="s">
        <v>190</v>
      </c>
      <c r="B130" s="228" t="s">
        <v>126</v>
      </c>
      <c r="C130" s="218">
        <v>97258</v>
      </c>
      <c r="D130" s="219">
        <v>61882</v>
      </c>
      <c r="E130" s="229">
        <v>22154</v>
      </c>
      <c r="F130" s="230">
        <v>13222</v>
      </c>
    </row>
    <row r="131" spans="1:6" x14ac:dyDescent="0.2">
      <c r="A131" s="227" t="s">
        <v>191</v>
      </c>
      <c r="B131" s="228" t="s">
        <v>127</v>
      </c>
      <c r="C131" s="218">
        <v>95457</v>
      </c>
      <c r="D131" s="219">
        <v>60451</v>
      </c>
      <c r="E131" s="229">
        <v>21641</v>
      </c>
      <c r="F131" s="230">
        <v>13365</v>
      </c>
    </row>
    <row r="132" spans="1:6" x14ac:dyDescent="0.2">
      <c r="A132" s="227" t="s">
        <v>192</v>
      </c>
      <c r="B132" s="228" t="s">
        <v>98</v>
      </c>
      <c r="C132" s="218">
        <v>94065</v>
      </c>
      <c r="D132" s="219">
        <v>60131</v>
      </c>
      <c r="E132" s="229">
        <v>21527</v>
      </c>
      <c r="F132" s="230">
        <v>12407</v>
      </c>
    </row>
    <row r="133" spans="1:6" x14ac:dyDescent="0.2">
      <c r="A133" s="227" t="s">
        <v>193</v>
      </c>
      <c r="B133" s="228" t="s">
        <v>128</v>
      </c>
      <c r="C133" s="218">
        <v>91189</v>
      </c>
      <c r="D133" s="219">
        <v>60257</v>
      </c>
      <c r="E133" s="229">
        <v>21572</v>
      </c>
      <c r="F133" s="230">
        <v>9360</v>
      </c>
    </row>
    <row r="134" spans="1:6" x14ac:dyDescent="0.2">
      <c r="A134" s="227" t="s">
        <v>194</v>
      </c>
      <c r="B134" s="228" t="s">
        <v>104</v>
      </c>
      <c r="C134" s="218">
        <v>108115</v>
      </c>
      <c r="D134" s="219">
        <v>68629</v>
      </c>
      <c r="E134" s="229">
        <v>24569</v>
      </c>
      <c r="F134" s="230">
        <v>14917</v>
      </c>
    </row>
    <row r="135" spans="1:6" x14ac:dyDescent="0.2">
      <c r="A135" s="227" t="s">
        <v>196</v>
      </c>
      <c r="B135" s="228" t="s">
        <v>99</v>
      </c>
      <c r="C135" s="218">
        <v>105935</v>
      </c>
      <c r="D135" s="219">
        <v>68863</v>
      </c>
      <c r="E135" s="229">
        <v>24653</v>
      </c>
      <c r="F135" s="230">
        <v>12419</v>
      </c>
    </row>
    <row r="136" spans="1:6" x14ac:dyDescent="0.2">
      <c r="A136" s="227" t="s">
        <v>197</v>
      </c>
      <c r="B136" s="228" t="s">
        <v>100</v>
      </c>
      <c r="C136" s="218">
        <v>107793</v>
      </c>
      <c r="D136" s="219">
        <v>70229</v>
      </c>
      <c r="E136" s="229">
        <v>25142</v>
      </c>
      <c r="F136" s="230">
        <v>12422</v>
      </c>
    </row>
    <row r="137" spans="1:6" x14ac:dyDescent="0.2">
      <c r="A137" s="227" t="s">
        <v>198</v>
      </c>
      <c r="B137" s="228" t="s">
        <v>105</v>
      </c>
      <c r="C137" s="218">
        <v>105774</v>
      </c>
      <c r="D137" s="219">
        <v>68744</v>
      </c>
      <c r="E137" s="229">
        <v>24610</v>
      </c>
      <c r="F137" s="230">
        <v>12420</v>
      </c>
    </row>
    <row r="138" spans="1:6" x14ac:dyDescent="0.2">
      <c r="A138" s="227" t="s">
        <v>199</v>
      </c>
      <c r="B138" s="228" t="s">
        <v>101</v>
      </c>
      <c r="C138" s="218">
        <v>94817</v>
      </c>
      <c r="D138" s="219">
        <v>60691</v>
      </c>
      <c r="E138" s="229">
        <v>21727</v>
      </c>
      <c r="F138" s="230">
        <v>12399</v>
      </c>
    </row>
    <row r="139" spans="1:6" x14ac:dyDescent="0.2">
      <c r="A139" s="227" t="s">
        <v>200</v>
      </c>
      <c r="B139" s="228" t="s">
        <v>102</v>
      </c>
      <c r="C139" s="218">
        <v>105774</v>
      </c>
      <c r="D139" s="219">
        <v>68744</v>
      </c>
      <c r="E139" s="229">
        <v>24610</v>
      </c>
      <c r="F139" s="230">
        <v>12420</v>
      </c>
    </row>
    <row r="140" spans="1:6" x14ac:dyDescent="0.2">
      <c r="A140" s="227" t="s">
        <v>201</v>
      </c>
      <c r="B140" s="228" t="s">
        <v>130</v>
      </c>
      <c r="C140" s="218">
        <v>92070</v>
      </c>
      <c r="D140" s="219">
        <v>60901</v>
      </c>
      <c r="E140" s="229">
        <v>21803</v>
      </c>
      <c r="F140" s="230">
        <v>9366</v>
      </c>
    </row>
    <row r="141" spans="1:6" x14ac:dyDescent="0.2">
      <c r="A141" s="227" t="s">
        <v>202</v>
      </c>
      <c r="B141" s="228" t="s">
        <v>131</v>
      </c>
      <c r="C141" s="218">
        <v>101186</v>
      </c>
      <c r="D141" s="219">
        <v>67609</v>
      </c>
      <c r="E141" s="229">
        <v>24204</v>
      </c>
      <c r="F141" s="230">
        <v>9373</v>
      </c>
    </row>
    <row r="142" spans="1:6" x14ac:dyDescent="0.2">
      <c r="A142" s="227" t="s">
        <v>203</v>
      </c>
      <c r="B142" s="228" t="s">
        <v>1</v>
      </c>
      <c r="C142" s="218">
        <v>88005</v>
      </c>
      <c r="D142" s="219">
        <v>57920</v>
      </c>
      <c r="E142" s="229">
        <v>20735</v>
      </c>
      <c r="F142" s="230">
        <v>9350</v>
      </c>
    </row>
    <row r="143" spans="1:6" x14ac:dyDescent="0.2">
      <c r="A143" s="227" t="s">
        <v>204</v>
      </c>
      <c r="B143" s="228" t="s">
        <v>132</v>
      </c>
      <c r="C143" s="218">
        <v>104518</v>
      </c>
      <c r="D143" s="219">
        <v>70061</v>
      </c>
      <c r="E143" s="229">
        <v>25082</v>
      </c>
      <c r="F143" s="230">
        <v>9375</v>
      </c>
    </row>
    <row r="144" spans="1:6" x14ac:dyDescent="0.2">
      <c r="A144" s="227" t="s">
        <v>205</v>
      </c>
      <c r="B144" s="228" t="s">
        <v>2</v>
      </c>
      <c r="C144" s="218">
        <v>91213</v>
      </c>
      <c r="D144" s="219">
        <v>60274</v>
      </c>
      <c r="E144" s="229">
        <v>21578</v>
      </c>
      <c r="F144" s="230">
        <v>9361</v>
      </c>
    </row>
    <row r="145" spans="1:6" x14ac:dyDescent="0.2">
      <c r="A145" s="227" t="s">
        <v>206</v>
      </c>
      <c r="B145" s="228" t="s">
        <v>133</v>
      </c>
      <c r="C145" s="218">
        <v>124130</v>
      </c>
      <c r="D145" s="219">
        <v>82221</v>
      </c>
      <c r="E145" s="229">
        <v>29435</v>
      </c>
      <c r="F145" s="230">
        <v>12474</v>
      </c>
    </row>
    <row r="146" spans="1:6" x14ac:dyDescent="0.2">
      <c r="A146" s="227" t="s">
        <v>207</v>
      </c>
      <c r="B146" s="228" t="s">
        <v>134</v>
      </c>
      <c r="C146" s="218">
        <v>108214</v>
      </c>
      <c r="D146" s="219">
        <v>70538</v>
      </c>
      <c r="E146" s="229">
        <v>25253</v>
      </c>
      <c r="F146" s="230">
        <v>12423</v>
      </c>
    </row>
    <row r="147" spans="1:6" x14ac:dyDescent="0.2">
      <c r="A147" s="227" t="s">
        <v>208</v>
      </c>
      <c r="B147" s="228" t="s">
        <v>3</v>
      </c>
      <c r="C147" s="218">
        <v>108966</v>
      </c>
      <c r="D147" s="219">
        <v>71090</v>
      </c>
      <c r="E147" s="229">
        <v>25450</v>
      </c>
      <c r="F147" s="230">
        <v>12426</v>
      </c>
    </row>
    <row r="148" spans="1:6" x14ac:dyDescent="0.2">
      <c r="A148" s="227" t="s">
        <v>209</v>
      </c>
      <c r="B148" s="228" t="s">
        <v>135</v>
      </c>
      <c r="C148" s="218">
        <v>98145</v>
      </c>
      <c r="D148" s="219">
        <v>67612</v>
      </c>
      <c r="E148" s="229">
        <v>24205</v>
      </c>
      <c r="F148" s="230">
        <v>6328</v>
      </c>
    </row>
    <row r="149" spans="1:6" x14ac:dyDescent="0.2">
      <c r="A149" s="227" t="s">
        <v>210</v>
      </c>
      <c r="B149" s="228" t="s">
        <v>4</v>
      </c>
      <c r="C149" s="218">
        <v>111169</v>
      </c>
      <c r="D149" s="219">
        <v>72669</v>
      </c>
      <c r="E149" s="229">
        <v>26016</v>
      </c>
      <c r="F149" s="230">
        <v>12484</v>
      </c>
    </row>
    <row r="150" spans="1:6" x14ac:dyDescent="0.2">
      <c r="A150" s="227" t="s">
        <v>212</v>
      </c>
      <c r="B150" s="228" t="s">
        <v>136</v>
      </c>
      <c r="C150" s="218">
        <v>110221</v>
      </c>
      <c r="D150" s="219">
        <v>71969</v>
      </c>
      <c r="E150" s="229">
        <v>25765</v>
      </c>
      <c r="F150" s="230">
        <v>12487</v>
      </c>
    </row>
    <row r="151" spans="1:6" x14ac:dyDescent="0.2">
      <c r="A151" s="227" t="s">
        <v>214</v>
      </c>
      <c r="B151" s="228" t="s">
        <v>6</v>
      </c>
      <c r="C151" s="218">
        <v>111711</v>
      </c>
      <c r="D151" s="219">
        <v>73102</v>
      </c>
      <c r="E151" s="229">
        <v>26171</v>
      </c>
      <c r="F151" s="230">
        <v>12438</v>
      </c>
    </row>
    <row r="152" spans="1:6" x14ac:dyDescent="0.2">
      <c r="A152" s="227" t="s">
        <v>215</v>
      </c>
      <c r="B152" s="228" t="s">
        <v>7</v>
      </c>
      <c r="C152" s="218">
        <v>107780</v>
      </c>
      <c r="D152" s="219">
        <v>70230</v>
      </c>
      <c r="E152" s="229">
        <v>25142</v>
      </c>
      <c r="F152" s="230">
        <v>12408</v>
      </c>
    </row>
    <row r="153" spans="1:6" x14ac:dyDescent="0.2">
      <c r="A153" s="227" t="s">
        <v>216</v>
      </c>
      <c r="B153" s="228" t="s">
        <v>8</v>
      </c>
      <c r="C153" s="218">
        <v>145607</v>
      </c>
      <c r="D153" s="219">
        <v>97996</v>
      </c>
      <c r="E153" s="229">
        <v>35083</v>
      </c>
      <c r="F153" s="230">
        <v>12528</v>
      </c>
    </row>
    <row r="154" spans="1:6" x14ac:dyDescent="0.2">
      <c r="A154" s="227" t="s">
        <v>217</v>
      </c>
      <c r="B154" s="228" t="s">
        <v>10</v>
      </c>
      <c r="C154" s="218">
        <v>108951</v>
      </c>
      <c r="D154" s="219">
        <v>73315</v>
      </c>
      <c r="E154" s="229">
        <v>26247</v>
      </c>
      <c r="F154" s="230">
        <v>9389</v>
      </c>
    </row>
    <row r="155" spans="1:6" x14ac:dyDescent="0.2">
      <c r="A155" s="227" t="s">
        <v>218</v>
      </c>
      <c r="B155" s="228" t="s">
        <v>11</v>
      </c>
      <c r="C155" s="218">
        <v>96971</v>
      </c>
      <c r="D155" s="219">
        <v>64508</v>
      </c>
      <c r="E155" s="229">
        <v>23094</v>
      </c>
      <c r="F155" s="230">
        <v>9369</v>
      </c>
    </row>
    <row r="156" spans="1:6" x14ac:dyDescent="0.2">
      <c r="A156" s="227" t="s">
        <v>219</v>
      </c>
      <c r="B156" s="228" t="s">
        <v>12</v>
      </c>
      <c r="C156" s="218">
        <v>87903</v>
      </c>
      <c r="D156" s="219">
        <v>60082</v>
      </c>
      <c r="E156" s="229">
        <v>21509</v>
      </c>
      <c r="F156" s="230">
        <v>6312</v>
      </c>
    </row>
    <row r="157" spans="1:6" x14ac:dyDescent="0.2">
      <c r="A157" s="227" t="s">
        <v>220</v>
      </c>
      <c r="B157" s="228" t="s">
        <v>137</v>
      </c>
      <c r="C157" s="218">
        <v>104505</v>
      </c>
      <c r="D157" s="219">
        <v>70052</v>
      </c>
      <c r="E157" s="229">
        <v>25079</v>
      </c>
      <c r="F157" s="230">
        <v>9374</v>
      </c>
    </row>
    <row r="158" spans="1:6" x14ac:dyDescent="0.2">
      <c r="A158" s="227" t="s">
        <v>221</v>
      </c>
      <c r="B158" s="228" t="s">
        <v>138</v>
      </c>
      <c r="C158" s="218">
        <v>82116</v>
      </c>
      <c r="D158" s="219">
        <v>55828</v>
      </c>
      <c r="E158" s="229">
        <v>19986</v>
      </c>
      <c r="F158" s="230">
        <v>6302</v>
      </c>
    </row>
    <row r="159" spans="1:6" x14ac:dyDescent="0.2">
      <c r="A159" s="227" t="s">
        <v>222</v>
      </c>
      <c r="B159" s="228" t="s">
        <v>139</v>
      </c>
      <c r="C159" s="218">
        <v>102172</v>
      </c>
      <c r="D159" s="219">
        <v>69456</v>
      </c>
      <c r="E159" s="229">
        <v>24865</v>
      </c>
      <c r="F159" s="230">
        <v>7851</v>
      </c>
    </row>
    <row r="160" spans="1:6" x14ac:dyDescent="0.2">
      <c r="A160" s="227" t="s">
        <v>224</v>
      </c>
      <c r="B160" s="228" t="s">
        <v>140</v>
      </c>
      <c r="C160" s="218">
        <v>92941</v>
      </c>
      <c r="D160" s="219">
        <v>60720</v>
      </c>
      <c r="E160" s="229">
        <v>21738</v>
      </c>
      <c r="F160" s="230">
        <v>10483</v>
      </c>
    </row>
    <row r="161" spans="1:6" x14ac:dyDescent="0.2">
      <c r="A161" s="227" t="s">
        <v>225</v>
      </c>
      <c r="B161" s="228" t="s">
        <v>14</v>
      </c>
      <c r="C161" s="218">
        <v>89573</v>
      </c>
      <c r="D161" s="219">
        <v>58948</v>
      </c>
      <c r="E161" s="229">
        <v>21103</v>
      </c>
      <c r="F161" s="230">
        <v>9522</v>
      </c>
    </row>
    <row r="162" spans="1:6" x14ac:dyDescent="0.2">
      <c r="A162" s="227" t="s">
        <v>226</v>
      </c>
      <c r="B162" s="228" t="s">
        <v>141</v>
      </c>
      <c r="C162" s="218">
        <v>88709</v>
      </c>
      <c r="D162" s="219">
        <v>58437</v>
      </c>
      <c r="E162" s="229">
        <v>20920</v>
      </c>
      <c r="F162" s="230">
        <v>9352</v>
      </c>
    </row>
    <row r="163" spans="1:6" x14ac:dyDescent="0.2">
      <c r="A163" s="227" t="s">
        <v>227</v>
      </c>
      <c r="B163" s="228" t="s">
        <v>142</v>
      </c>
      <c r="C163" s="218">
        <v>94404</v>
      </c>
      <c r="D163" s="219">
        <v>60382</v>
      </c>
      <c r="E163" s="229">
        <v>21617</v>
      </c>
      <c r="F163" s="230">
        <v>12405</v>
      </c>
    </row>
    <row r="164" spans="1:6" x14ac:dyDescent="0.2">
      <c r="A164" s="227" t="s">
        <v>228</v>
      </c>
      <c r="B164" s="228" t="s">
        <v>143</v>
      </c>
      <c r="C164" s="218">
        <v>106831</v>
      </c>
      <c r="D164" s="219">
        <v>69529</v>
      </c>
      <c r="E164" s="229">
        <v>24891</v>
      </c>
      <c r="F164" s="230">
        <v>12411</v>
      </c>
    </row>
    <row r="165" spans="1:6" x14ac:dyDescent="0.2">
      <c r="A165" s="227" t="s">
        <v>229</v>
      </c>
      <c r="B165" s="228" t="s">
        <v>144</v>
      </c>
      <c r="C165" s="218">
        <v>102280</v>
      </c>
      <c r="D165" s="219">
        <v>60327</v>
      </c>
      <c r="E165" s="229">
        <v>21597</v>
      </c>
      <c r="F165" s="230">
        <v>20356</v>
      </c>
    </row>
    <row r="166" spans="1:6" x14ac:dyDescent="0.2">
      <c r="A166" s="227" t="s">
        <v>230</v>
      </c>
      <c r="B166" s="228" t="s">
        <v>15</v>
      </c>
      <c r="C166" s="218">
        <v>104456</v>
      </c>
      <c r="D166" s="219">
        <v>72269</v>
      </c>
      <c r="E166" s="229">
        <v>25872</v>
      </c>
      <c r="F166" s="230">
        <v>6315</v>
      </c>
    </row>
    <row r="167" spans="1:6" x14ac:dyDescent="0.2">
      <c r="A167" s="227" t="s">
        <v>232</v>
      </c>
      <c r="B167" s="228" t="s">
        <v>107</v>
      </c>
      <c r="C167" s="218">
        <v>88141</v>
      </c>
      <c r="D167" s="219">
        <v>58020</v>
      </c>
      <c r="E167" s="229">
        <v>20771</v>
      </c>
      <c r="F167" s="230">
        <v>9350</v>
      </c>
    </row>
    <row r="168" spans="1:6" x14ac:dyDescent="0.2">
      <c r="A168" s="227" t="s">
        <v>234</v>
      </c>
      <c r="B168" s="228" t="s">
        <v>16</v>
      </c>
      <c r="C168" s="218">
        <v>85094</v>
      </c>
      <c r="D168" s="219">
        <v>58017</v>
      </c>
      <c r="E168" s="229">
        <v>20770</v>
      </c>
      <c r="F168" s="230">
        <v>6307</v>
      </c>
    </row>
    <row r="169" spans="1:6" x14ac:dyDescent="0.2">
      <c r="A169" s="227" t="s">
        <v>235</v>
      </c>
      <c r="B169" s="228" t="s">
        <v>108</v>
      </c>
      <c r="C169" s="218">
        <v>90591</v>
      </c>
      <c r="D169" s="219">
        <v>59816</v>
      </c>
      <c r="E169" s="229">
        <v>21414</v>
      </c>
      <c r="F169" s="230">
        <v>9361</v>
      </c>
    </row>
    <row r="170" spans="1:6" x14ac:dyDescent="0.2">
      <c r="A170" s="227" t="s">
        <v>236</v>
      </c>
      <c r="B170" s="228" t="s">
        <v>17</v>
      </c>
      <c r="C170" s="218">
        <v>96221</v>
      </c>
      <c r="D170" s="219">
        <v>66200</v>
      </c>
      <c r="E170" s="229">
        <v>23700</v>
      </c>
      <c r="F170" s="230">
        <v>6321</v>
      </c>
    </row>
    <row r="171" spans="1:6" x14ac:dyDescent="0.2">
      <c r="A171" s="227" t="s">
        <v>239</v>
      </c>
      <c r="B171" s="228" t="s">
        <v>109</v>
      </c>
      <c r="C171" s="218">
        <v>88027</v>
      </c>
      <c r="D171" s="219">
        <v>57936</v>
      </c>
      <c r="E171" s="229">
        <v>20741</v>
      </c>
      <c r="F171" s="230">
        <v>9350</v>
      </c>
    </row>
    <row r="172" spans="1:6" x14ac:dyDescent="0.2">
      <c r="A172" s="227" t="s">
        <v>240</v>
      </c>
      <c r="B172" s="228" t="s">
        <v>18</v>
      </c>
      <c r="C172" s="218">
        <v>81555</v>
      </c>
      <c r="D172" s="219">
        <v>55413</v>
      </c>
      <c r="E172" s="229">
        <v>19838</v>
      </c>
      <c r="F172" s="230">
        <v>6304</v>
      </c>
    </row>
    <row r="173" spans="1:6" x14ac:dyDescent="0.2">
      <c r="A173" s="227" t="s">
        <v>242</v>
      </c>
      <c r="B173" s="228" t="s">
        <v>147</v>
      </c>
      <c r="C173" s="218">
        <v>116093</v>
      </c>
      <c r="D173" s="219">
        <v>74426</v>
      </c>
      <c r="E173" s="229">
        <v>26645</v>
      </c>
      <c r="F173" s="230">
        <v>15022</v>
      </c>
    </row>
    <row r="174" spans="1:6" x14ac:dyDescent="0.2">
      <c r="A174" s="227" t="s">
        <v>243</v>
      </c>
      <c r="B174" s="228" t="s">
        <v>148</v>
      </c>
      <c r="C174" s="218">
        <v>113875</v>
      </c>
      <c r="D174" s="219">
        <v>72794</v>
      </c>
      <c r="E174" s="229">
        <v>26060</v>
      </c>
      <c r="F174" s="230">
        <v>15021</v>
      </c>
    </row>
    <row r="175" spans="1:6" x14ac:dyDescent="0.2">
      <c r="A175" s="227" t="s">
        <v>244</v>
      </c>
      <c r="B175" s="228" t="s">
        <v>20</v>
      </c>
      <c r="C175" s="218">
        <v>115028</v>
      </c>
      <c r="D175" s="219">
        <v>75504</v>
      </c>
      <c r="E175" s="229">
        <v>27030</v>
      </c>
      <c r="F175" s="230">
        <v>12494</v>
      </c>
    </row>
    <row r="176" spans="1:6" x14ac:dyDescent="0.2">
      <c r="A176" s="227" t="s">
        <v>245</v>
      </c>
      <c r="B176" s="228" t="s">
        <v>149</v>
      </c>
      <c r="C176" s="218">
        <v>114071</v>
      </c>
      <c r="D176" s="219">
        <v>72943</v>
      </c>
      <c r="E176" s="229">
        <v>26114</v>
      </c>
      <c r="F176" s="230">
        <v>15014</v>
      </c>
    </row>
    <row r="177" spans="1:6" x14ac:dyDescent="0.2">
      <c r="A177" s="227" t="s">
        <v>246</v>
      </c>
      <c r="B177" s="228" t="s">
        <v>23</v>
      </c>
      <c r="C177" s="218">
        <v>109231</v>
      </c>
      <c r="D177" s="219">
        <v>71162</v>
      </c>
      <c r="E177" s="229">
        <v>25476</v>
      </c>
      <c r="F177" s="230">
        <v>12593</v>
      </c>
    </row>
    <row r="178" spans="1:6" x14ac:dyDescent="0.2">
      <c r="A178" s="227" t="s">
        <v>247</v>
      </c>
      <c r="B178" s="228" t="s">
        <v>21</v>
      </c>
      <c r="C178" s="218">
        <v>111770</v>
      </c>
      <c r="D178" s="219">
        <v>71162</v>
      </c>
      <c r="E178" s="229">
        <v>25476</v>
      </c>
      <c r="F178" s="230">
        <v>15132</v>
      </c>
    </row>
    <row r="179" spans="1:6" x14ac:dyDescent="0.2">
      <c r="A179" s="227" t="s">
        <v>248</v>
      </c>
      <c r="B179" s="228" t="s">
        <v>22</v>
      </c>
      <c r="C179" s="218">
        <v>111770</v>
      </c>
      <c r="D179" s="219">
        <v>71162</v>
      </c>
      <c r="E179" s="229">
        <v>25476</v>
      </c>
      <c r="F179" s="230">
        <v>15132</v>
      </c>
    </row>
    <row r="180" spans="1:6" x14ac:dyDescent="0.2">
      <c r="A180" s="227" t="s">
        <v>249</v>
      </c>
      <c r="B180" s="228" t="s">
        <v>150</v>
      </c>
      <c r="C180" s="218">
        <v>111770</v>
      </c>
      <c r="D180" s="219">
        <v>71162</v>
      </c>
      <c r="E180" s="229">
        <v>25476</v>
      </c>
      <c r="F180" s="230">
        <v>15132</v>
      </c>
    </row>
    <row r="181" spans="1:6" x14ac:dyDescent="0.2">
      <c r="A181" s="227" t="s">
        <v>250</v>
      </c>
      <c r="B181" s="228" t="s">
        <v>151</v>
      </c>
      <c r="C181" s="218">
        <v>139336</v>
      </c>
      <c r="D181" s="219">
        <v>91522</v>
      </c>
      <c r="E181" s="229">
        <v>32765</v>
      </c>
      <c r="F181" s="230">
        <v>15049</v>
      </c>
    </row>
    <row r="182" spans="1:6" x14ac:dyDescent="0.2">
      <c r="A182" s="227" t="s">
        <v>183</v>
      </c>
      <c r="B182" s="228" t="s">
        <v>94</v>
      </c>
      <c r="C182" s="218">
        <v>102785</v>
      </c>
      <c r="D182" s="219">
        <v>66553</v>
      </c>
      <c r="E182" s="229">
        <v>23826</v>
      </c>
      <c r="F182" s="230">
        <v>12406</v>
      </c>
    </row>
    <row r="183" spans="1:6" x14ac:dyDescent="0.2">
      <c r="A183" s="227" t="s">
        <v>185</v>
      </c>
      <c r="B183" s="228" t="s">
        <v>123</v>
      </c>
      <c r="C183" s="218">
        <v>107408</v>
      </c>
      <c r="D183" s="219">
        <v>69903</v>
      </c>
      <c r="E183" s="229">
        <v>25025</v>
      </c>
      <c r="F183" s="230">
        <v>12480</v>
      </c>
    </row>
    <row r="184" spans="1:6" x14ac:dyDescent="0.2">
      <c r="A184" s="227" t="s">
        <v>186</v>
      </c>
      <c r="B184" s="228" t="s">
        <v>96</v>
      </c>
      <c r="C184" s="218">
        <v>105348</v>
      </c>
      <c r="D184" s="219">
        <v>68431</v>
      </c>
      <c r="E184" s="229">
        <v>24498</v>
      </c>
      <c r="F184" s="230">
        <v>12419</v>
      </c>
    </row>
    <row r="185" spans="1:6" x14ac:dyDescent="0.2">
      <c r="A185" s="227" t="s">
        <v>187</v>
      </c>
      <c r="B185" s="228" t="s">
        <v>97</v>
      </c>
      <c r="C185" s="218">
        <v>108207</v>
      </c>
      <c r="D185" s="219">
        <v>70490</v>
      </c>
      <c r="E185" s="229">
        <v>25235</v>
      </c>
      <c r="F185" s="230">
        <v>12482</v>
      </c>
    </row>
    <row r="186" spans="1:6" x14ac:dyDescent="0.2">
      <c r="A186" s="227" t="s">
        <v>195</v>
      </c>
      <c r="B186" s="228" t="s">
        <v>129</v>
      </c>
      <c r="C186" s="218">
        <v>105587</v>
      </c>
      <c r="D186" s="219">
        <v>68609</v>
      </c>
      <c r="E186" s="229">
        <v>24562</v>
      </c>
      <c r="F186" s="230">
        <v>12416</v>
      </c>
    </row>
    <row r="187" spans="1:6" x14ac:dyDescent="0.2">
      <c r="A187" s="227" t="s">
        <v>211</v>
      </c>
      <c r="B187" s="228" t="s">
        <v>4</v>
      </c>
      <c r="C187" s="218">
        <v>110521</v>
      </c>
      <c r="D187" s="219">
        <v>72193</v>
      </c>
      <c r="E187" s="229">
        <v>25845</v>
      </c>
      <c r="F187" s="230">
        <v>12483</v>
      </c>
    </row>
    <row r="188" spans="1:6" x14ac:dyDescent="0.2">
      <c r="A188" s="227" t="s">
        <v>213</v>
      </c>
      <c r="B188" s="228" t="s">
        <v>5</v>
      </c>
      <c r="C188" s="218">
        <v>109405</v>
      </c>
      <c r="D188" s="219">
        <v>71372</v>
      </c>
      <c r="E188" s="229">
        <v>25551</v>
      </c>
      <c r="F188" s="230">
        <v>12482</v>
      </c>
    </row>
    <row r="189" spans="1:6" x14ac:dyDescent="0.2">
      <c r="A189" s="227" t="s">
        <v>223</v>
      </c>
      <c r="B189" s="228" t="s">
        <v>13</v>
      </c>
      <c r="C189" s="218">
        <v>96373</v>
      </c>
      <c r="D189" s="219">
        <v>61842</v>
      </c>
      <c r="E189" s="229">
        <v>22139</v>
      </c>
      <c r="F189" s="230">
        <v>12392</v>
      </c>
    </row>
    <row r="190" spans="1:6" x14ac:dyDescent="0.2">
      <c r="A190" s="227" t="s">
        <v>231</v>
      </c>
      <c r="B190" s="228" t="s">
        <v>145</v>
      </c>
      <c r="C190" s="218">
        <v>86800</v>
      </c>
      <c r="D190" s="219">
        <v>57032</v>
      </c>
      <c r="E190" s="229">
        <v>20417</v>
      </c>
      <c r="F190" s="230">
        <v>9351</v>
      </c>
    </row>
    <row r="191" spans="1:6" x14ac:dyDescent="0.2">
      <c r="A191" s="227" t="s">
        <v>233</v>
      </c>
      <c r="B191" s="228" t="s">
        <v>106</v>
      </c>
      <c r="C191" s="218">
        <v>84721</v>
      </c>
      <c r="D191" s="219">
        <v>57746</v>
      </c>
      <c r="E191" s="229">
        <v>20673</v>
      </c>
      <c r="F191" s="230">
        <v>6302</v>
      </c>
    </row>
    <row r="192" spans="1:6" x14ac:dyDescent="0.2">
      <c r="A192" s="227" t="s">
        <v>237</v>
      </c>
      <c r="B192" s="228" t="s">
        <v>146</v>
      </c>
      <c r="C192" s="218">
        <v>88086</v>
      </c>
      <c r="D192" s="219">
        <v>57979</v>
      </c>
      <c r="E192" s="229">
        <v>20756</v>
      </c>
      <c r="F192" s="230">
        <v>9351</v>
      </c>
    </row>
    <row r="193" spans="1:6" x14ac:dyDescent="0.2">
      <c r="A193" s="227" t="s">
        <v>238</v>
      </c>
      <c r="B193" s="228" t="s">
        <v>51</v>
      </c>
      <c r="C193" s="218">
        <v>83160</v>
      </c>
      <c r="D193" s="219">
        <v>56591</v>
      </c>
      <c r="E193" s="229">
        <v>20260</v>
      </c>
      <c r="F193" s="230">
        <v>6309</v>
      </c>
    </row>
    <row r="194" spans="1:6" x14ac:dyDescent="0.2">
      <c r="A194" s="227" t="s">
        <v>241</v>
      </c>
      <c r="B194" s="228" t="s">
        <v>19</v>
      </c>
      <c r="C194" s="218">
        <v>112576</v>
      </c>
      <c r="D194" s="219">
        <v>71753</v>
      </c>
      <c r="E194" s="229">
        <v>25688</v>
      </c>
      <c r="F194" s="230">
        <v>15135</v>
      </c>
    </row>
    <row r="195" spans="1:6" x14ac:dyDescent="0.2">
      <c r="A195" s="227" t="s">
        <v>251</v>
      </c>
      <c r="B195" s="228" t="s">
        <v>152</v>
      </c>
      <c r="C195" s="218">
        <v>116841</v>
      </c>
      <c r="D195" s="219">
        <v>75000</v>
      </c>
      <c r="E195" s="229">
        <v>26850</v>
      </c>
      <c r="F195" s="230">
        <v>14991</v>
      </c>
    </row>
    <row r="196" spans="1:6" x14ac:dyDescent="0.2">
      <c r="A196" s="227" t="s">
        <v>252</v>
      </c>
      <c r="B196" s="228" t="s">
        <v>153</v>
      </c>
      <c r="C196" s="218">
        <v>87303</v>
      </c>
      <c r="D196" s="219">
        <v>58676</v>
      </c>
      <c r="E196" s="229">
        <v>21006</v>
      </c>
      <c r="F196" s="230">
        <v>7621</v>
      </c>
    </row>
    <row r="197" spans="1:6" x14ac:dyDescent="0.2">
      <c r="A197" s="227" t="s">
        <v>253</v>
      </c>
      <c r="B197" s="228" t="s">
        <v>24</v>
      </c>
      <c r="C197" s="218">
        <v>80935</v>
      </c>
      <c r="D197" s="219">
        <v>54751</v>
      </c>
      <c r="E197" s="229">
        <v>19601</v>
      </c>
      <c r="F197" s="230">
        <v>6583</v>
      </c>
    </row>
    <row r="198" spans="1:6" x14ac:dyDescent="0.2">
      <c r="A198" s="227" t="s">
        <v>254</v>
      </c>
      <c r="B198" s="228" t="s">
        <v>71</v>
      </c>
      <c r="C198" s="218">
        <v>83758</v>
      </c>
      <c r="D198" s="219">
        <v>56820</v>
      </c>
      <c r="E198" s="229">
        <v>20342</v>
      </c>
      <c r="F198" s="230">
        <v>6596</v>
      </c>
    </row>
    <row r="199" spans="1:6" x14ac:dyDescent="0.2">
      <c r="A199" s="227" t="s">
        <v>255</v>
      </c>
      <c r="B199" s="228" t="s">
        <v>26</v>
      </c>
      <c r="C199" s="218">
        <v>83192</v>
      </c>
      <c r="D199" s="219">
        <v>56404</v>
      </c>
      <c r="E199" s="229">
        <v>20193</v>
      </c>
      <c r="F199" s="230">
        <v>6595</v>
      </c>
    </row>
    <row r="200" spans="1:6" x14ac:dyDescent="0.2">
      <c r="A200" s="227" t="s">
        <v>256</v>
      </c>
      <c r="B200" s="228" t="s">
        <v>73</v>
      </c>
      <c r="C200" s="218">
        <v>92291</v>
      </c>
      <c r="D200" s="219">
        <v>59905</v>
      </c>
      <c r="E200" s="229">
        <v>21446</v>
      </c>
      <c r="F200" s="230">
        <v>10940</v>
      </c>
    </row>
    <row r="201" spans="1:6" x14ac:dyDescent="0.2">
      <c r="A201" s="227" t="s">
        <v>257</v>
      </c>
      <c r="B201" s="228" t="s">
        <v>31</v>
      </c>
      <c r="C201" s="218">
        <v>92960</v>
      </c>
      <c r="D201" s="219">
        <v>60399</v>
      </c>
      <c r="E201" s="229">
        <v>21623</v>
      </c>
      <c r="F201" s="230">
        <v>10938</v>
      </c>
    </row>
    <row r="202" spans="1:6" x14ac:dyDescent="0.2">
      <c r="A202" s="227" t="s">
        <v>258</v>
      </c>
      <c r="B202" s="228" t="s">
        <v>154</v>
      </c>
      <c r="C202" s="218">
        <v>81662</v>
      </c>
      <c r="D202" s="219">
        <v>55265</v>
      </c>
      <c r="E202" s="229">
        <v>19785</v>
      </c>
      <c r="F202" s="230">
        <v>6612</v>
      </c>
    </row>
    <row r="203" spans="1:6" x14ac:dyDescent="0.2">
      <c r="A203" s="227" t="s">
        <v>259</v>
      </c>
      <c r="B203" s="228" t="s">
        <v>35</v>
      </c>
      <c r="C203" s="218">
        <v>82552</v>
      </c>
      <c r="D203" s="219">
        <v>55935</v>
      </c>
      <c r="E203" s="229">
        <v>20025</v>
      </c>
      <c r="F203" s="230">
        <v>6592</v>
      </c>
    </row>
    <row r="204" spans="1:6" x14ac:dyDescent="0.2">
      <c r="A204" s="227" t="s">
        <v>260</v>
      </c>
      <c r="B204" s="228" t="s">
        <v>66</v>
      </c>
      <c r="C204" s="218">
        <v>80617</v>
      </c>
      <c r="D204" s="219">
        <v>54524</v>
      </c>
      <c r="E204" s="229">
        <v>19520</v>
      </c>
      <c r="F204" s="230">
        <v>6573</v>
      </c>
    </row>
    <row r="205" spans="1:6" x14ac:dyDescent="0.2">
      <c r="A205" s="227" t="s">
        <v>261</v>
      </c>
      <c r="B205" s="228" t="s">
        <v>155</v>
      </c>
      <c r="C205" s="218">
        <v>80617</v>
      </c>
      <c r="D205" s="219">
        <v>54524</v>
      </c>
      <c r="E205" s="229">
        <v>19520</v>
      </c>
      <c r="F205" s="230">
        <v>6573</v>
      </c>
    </row>
    <row r="206" spans="1:6" x14ac:dyDescent="0.2">
      <c r="A206" s="227" t="s">
        <v>262</v>
      </c>
      <c r="B206" s="228" t="s">
        <v>36</v>
      </c>
      <c r="C206" s="218">
        <v>84186</v>
      </c>
      <c r="D206" s="219">
        <v>57144</v>
      </c>
      <c r="E206" s="229">
        <v>20458</v>
      </c>
      <c r="F206" s="230">
        <v>6584</v>
      </c>
    </row>
    <row r="207" spans="1:6" x14ac:dyDescent="0.2">
      <c r="A207" s="227" t="s">
        <v>263</v>
      </c>
      <c r="B207" s="228" t="s">
        <v>37</v>
      </c>
      <c r="C207" s="218">
        <v>88722</v>
      </c>
      <c r="D207" s="219">
        <v>59738</v>
      </c>
      <c r="E207" s="229">
        <v>21386</v>
      </c>
      <c r="F207" s="230">
        <v>7598</v>
      </c>
    </row>
    <row r="208" spans="1:6" x14ac:dyDescent="0.2">
      <c r="A208" s="227" t="s">
        <v>264</v>
      </c>
      <c r="B208" s="228" t="s">
        <v>38</v>
      </c>
      <c r="C208" s="218">
        <v>88120</v>
      </c>
      <c r="D208" s="219">
        <v>59293</v>
      </c>
      <c r="E208" s="229">
        <v>21227</v>
      </c>
      <c r="F208" s="230">
        <v>7600</v>
      </c>
    </row>
    <row r="209" spans="1:6" x14ac:dyDescent="0.2">
      <c r="A209" s="227" t="s">
        <v>265</v>
      </c>
      <c r="B209" s="228" t="s">
        <v>39</v>
      </c>
      <c r="C209" s="218">
        <v>88722</v>
      </c>
      <c r="D209" s="219">
        <v>59738</v>
      </c>
      <c r="E209" s="229">
        <v>21386</v>
      </c>
      <c r="F209" s="230">
        <v>7598</v>
      </c>
    </row>
    <row r="210" spans="1:6" x14ac:dyDescent="0.2">
      <c r="A210" s="227" t="s">
        <v>266</v>
      </c>
      <c r="B210" s="228" t="s">
        <v>156</v>
      </c>
      <c r="C210" s="218">
        <v>88719</v>
      </c>
      <c r="D210" s="219">
        <v>59755</v>
      </c>
      <c r="E210" s="229">
        <v>21392</v>
      </c>
      <c r="F210" s="230">
        <v>7572</v>
      </c>
    </row>
    <row r="211" spans="1:6" x14ac:dyDescent="0.2">
      <c r="A211" s="227" t="s">
        <v>267</v>
      </c>
      <c r="B211" s="228" t="s">
        <v>40</v>
      </c>
      <c r="C211" s="218">
        <v>96302</v>
      </c>
      <c r="D211" s="219">
        <v>65842</v>
      </c>
      <c r="E211" s="229">
        <v>23571</v>
      </c>
      <c r="F211" s="230">
        <v>6889</v>
      </c>
    </row>
    <row r="212" spans="1:6" x14ac:dyDescent="0.2">
      <c r="A212" s="227" t="s">
        <v>268</v>
      </c>
      <c r="B212" s="228" t="s">
        <v>41</v>
      </c>
      <c r="C212" s="218">
        <v>96302</v>
      </c>
      <c r="D212" s="219">
        <v>65842</v>
      </c>
      <c r="E212" s="229">
        <v>23571</v>
      </c>
      <c r="F212" s="230">
        <v>6889</v>
      </c>
    </row>
    <row r="213" spans="1:6" x14ac:dyDescent="0.2">
      <c r="A213" s="227" t="s">
        <v>3232</v>
      </c>
      <c r="B213" s="228" t="s">
        <v>3233</v>
      </c>
      <c r="C213" s="218">
        <v>96302</v>
      </c>
      <c r="D213" s="219">
        <v>65842</v>
      </c>
      <c r="E213" s="229">
        <v>23571</v>
      </c>
      <c r="F213" s="230">
        <v>6889</v>
      </c>
    </row>
    <row r="214" spans="1:6" x14ac:dyDescent="0.2">
      <c r="A214" s="227" t="s">
        <v>3234</v>
      </c>
      <c r="B214" s="228" t="s">
        <v>3235</v>
      </c>
      <c r="C214" s="218">
        <v>96302</v>
      </c>
      <c r="D214" s="219">
        <v>65842</v>
      </c>
      <c r="E214" s="229">
        <v>23571</v>
      </c>
      <c r="F214" s="230">
        <v>6889</v>
      </c>
    </row>
    <row r="215" spans="1:6" x14ac:dyDescent="0.2">
      <c r="A215" s="227" t="s">
        <v>269</v>
      </c>
      <c r="B215" s="228" t="s">
        <v>42</v>
      </c>
      <c r="C215" s="218">
        <v>97054</v>
      </c>
      <c r="D215" s="219">
        <v>64902</v>
      </c>
      <c r="E215" s="229">
        <v>23235</v>
      </c>
      <c r="F215" s="230">
        <v>8917</v>
      </c>
    </row>
    <row r="216" spans="1:6" x14ac:dyDescent="0.2">
      <c r="A216" s="227" t="s">
        <v>270</v>
      </c>
      <c r="B216" s="228" t="s">
        <v>43</v>
      </c>
      <c r="C216" s="218">
        <v>96302</v>
      </c>
      <c r="D216" s="219">
        <v>65842</v>
      </c>
      <c r="E216" s="229">
        <v>23571</v>
      </c>
      <c r="F216" s="230">
        <v>6889</v>
      </c>
    </row>
    <row r="217" spans="1:6" x14ac:dyDescent="0.2">
      <c r="A217" s="227" t="s">
        <v>271</v>
      </c>
      <c r="B217" s="228" t="s">
        <v>45</v>
      </c>
      <c r="C217" s="218">
        <v>78526</v>
      </c>
      <c r="D217" s="219">
        <v>54363</v>
      </c>
      <c r="E217" s="229">
        <v>19462</v>
      </c>
      <c r="F217" s="230">
        <v>4701</v>
      </c>
    </row>
    <row r="218" spans="1:6" x14ac:dyDescent="0.2">
      <c r="A218" s="227" t="s">
        <v>272</v>
      </c>
      <c r="B218" s="228" t="s">
        <v>44</v>
      </c>
      <c r="C218" s="218">
        <v>78012</v>
      </c>
      <c r="D218" s="219">
        <v>54168</v>
      </c>
      <c r="E218" s="229">
        <v>19392</v>
      </c>
      <c r="F218" s="230">
        <v>4452</v>
      </c>
    </row>
    <row r="219" spans="1:6" x14ac:dyDescent="0.2">
      <c r="A219" s="227" t="s">
        <v>273</v>
      </c>
      <c r="B219" s="228" t="s">
        <v>110</v>
      </c>
      <c r="C219" s="218">
        <v>85653</v>
      </c>
      <c r="D219" s="219">
        <v>57476</v>
      </c>
      <c r="E219" s="229">
        <v>20576</v>
      </c>
      <c r="F219" s="230">
        <v>7601</v>
      </c>
    </row>
    <row r="220" spans="1:6" x14ac:dyDescent="0.2">
      <c r="A220" s="227" t="s">
        <v>274</v>
      </c>
      <c r="B220" s="228" t="s">
        <v>67</v>
      </c>
      <c r="C220" s="218">
        <v>78517</v>
      </c>
      <c r="D220" s="219">
        <v>54541</v>
      </c>
      <c r="E220" s="229">
        <v>19526</v>
      </c>
      <c r="F220" s="230">
        <v>4450</v>
      </c>
    </row>
    <row r="221" spans="1:6" x14ac:dyDescent="0.2">
      <c r="A221" s="227" t="s">
        <v>275</v>
      </c>
      <c r="B221" s="228" t="s">
        <v>47</v>
      </c>
      <c r="C221" s="218">
        <v>76212</v>
      </c>
      <c r="D221" s="219">
        <v>52838</v>
      </c>
      <c r="E221" s="229">
        <v>18916</v>
      </c>
      <c r="F221" s="230">
        <v>4458</v>
      </c>
    </row>
    <row r="222" spans="1:6" x14ac:dyDescent="0.2">
      <c r="A222" s="227" t="s">
        <v>276</v>
      </c>
      <c r="B222" s="228" t="s">
        <v>48</v>
      </c>
      <c r="C222" s="218">
        <v>77093</v>
      </c>
      <c r="D222" s="219">
        <v>53502</v>
      </c>
      <c r="E222" s="229">
        <v>19154</v>
      </c>
      <c r="F222" s="230">
        <v>4437</v>
      </c>
    </row>
    <row r="223" spans="1:6" x14ac:dyDescent="0.2">
      <c r="A223" s="227" t="s">
        <v>277</v>
      </c>
      <c r="B223" s="228" t="s">
        <v>49</v>
      </c>
      <c r="C223" s="218">
        <v>76938</v>
      </c>
      <c r="D223" s="219">
        <v>53380</v>
      </c>
      <c r="E223" s="229">
        <v>19110</v>
      </c>
      <c r="F223" s="230">
        <v>4448</v>
      </c>
    </row>
    <row r="224" spans="1:6" x14ac:dyDescent="0.2">
      <c r="A224" s="227" t="s">
        <v>278</v>
      </c>
      <c r="B224" s="228" t="s">
        <v>53</v>
      </c>
      <c r="C224" s="218">
        <v>80841</v>
      </c>
      <c r="D224" s="219">
        <v>55872</v>
      </c>
      <c r="E224" s="229">
        <v>20002</v>
      </c>
      <c r="F224" s="230">
        <v>4967</v>
      </c>
    </row>
    <row r="225" spans="1:6" x14ac:dyDescent="0.2">
      <c r="A225" s="227" t="s">
        <v>279</v>
      </c>
      <c r="B225" s="228" t="s">
        <v>52</v>
      </c>
      <c r="C225" s="218">
        <v>80841</v>
      </c>
      <c r="D225" s="219">
        <v>55872</v>
      </c>
      <c r="E225" s="229">
        <v>20002</v>
      </c>
      <c r="F225" s="230">
        <v>4967</v>
      </c>
    </row>
    <row r="226" spans="1:6" x14ac:dyDescent="0.2">
      <c r="A226" s="227" t="s">
        <v>280</v>
      </c>
      <c r="B226" s="228" t="s">
        <v>54</v>
      </c>
      <c r="C226" s="218">
        <v>78271</v>
      </c>
      <c r="D226" s="219">
        <v>53982</v>
      </c>
      <c r="E226" s="229">
        <v>19326</v>
      </c>
      <c r="F226" s="230">
        <v>4963</v>
      </c>
    </row>
    <row r="227" spans="1:6" x14ac:dyDescent="0.2">
      <c r="A227" s="227" t="s">
        <v>281</v>
      </c>
      <c r="B227" s="228" t="s">
        <v>157</v>
      </c>
      <c r="C227" s="218">
        <v>78423</v>
      </c>
      <c r="D227" s="219">
        <v>54364</v>
      </c>
      <c r="E227" s="229">
        <v>19462</v>
      </c>
      <c r="F227" s="230">
        <v>4597</v>
      </c>
    </row>
    <row r="228" spans="1:6" x14ac:dyDescent="0.2">
      <c r="A228" s="227" t="s">
        <v>282</v>
      </c>
      <c r="B228" s="228" t="s">
        <v>55</v>
      </c>
      <c r="C228" s="218">
        <v>77430</v>
      </c>
      <c r="D228" s="219">
        <v>53634</v>
      </c>
      <c r="E228" s="229">
        <v>19201</v>
      </c>
      <c r="F228" s="230">
        <v>4595</v>
      </c>
    </row>
    <row r="229" spans="1:6" x14ac:dyDescent="0.2">
      <c r="A229" s="227" t="s">
        <v>283</v>
      </c>
      <c r="B229" s="228" t="s">
        <v>312</v>
      </c>
      <c r="C229" s="218">
        <v>77602</v>
      </c>
      <c r="D229" s="219">
        <v>53760</v>
      </c>
      <c r="E229" s="229">
        <v>19246</v>
      </c>
      <c r="F229" s="230">
        <v>4596</v>
      </c>
    </row>
    <row r="230" spans="1:6" x14ac:dyDescent="0.2">
      <c r="A230" s="227" t="s">
        <v>284</v>
      </c>
      <c r="B230" s="228" t="s">
        <v>56</v>
      </c>
      <c r="C230" s="218">
        <v>78277</v>
      </c>
      <c r="D230" s="219">
        <v>54254</v>
      </c>
      <c r="E230" s="229">
        <v>19423</v>
      </c>
      <c r="F230" s="230">
        <v>4600</v>
      </c>
    </row>
    <row r="231" spans="1:6" x14ac:dyDescent="0.2">
      <c r="A231" s="227" t="s">
        <v>285</v>
      </c>
      <c r="B231" s="228" t="s">
        <v>57</v>
      </c>
      <c r="C231" s="218">
        <v>77861</v>
      </c>
      <c r="D231" s="219">
        <v>53949</v>
      </c>
      <c r="E231" s="229">
        <v>19314</v>
      </c>
      <c r="F231" s="230">
        <v>4598</v>
      </c>
    </row>
    <row r="232" spans="1:6" x14ac:dyDescent="0.2">
      <c r="A232" s="227" t="s">
        <v>286</v>
      </c>
      <c r="B232" s="228" t="s">
        <v>158</v>
      </c>
      <c r="C232" s="218">
        <v>77861</v>
      </c>
      <c r="D232" s="219">
        <v>53949</v>
      </c>
      <c r="E232" s="229">
        <v>19314</v>
      </c>
      <c r="F232" s="230">
        <v>4598</v>
      </c>
    </row>
    <row r="233" spans="1:6" x14ac:dyDescent="0.2">
      <c r="A233" s="227" t="s">
        <v>1643</v>
      </c>
      <c r="B233" s="228" t="s">
        <v>1644</v>
      </c>
      <c r="C233" s="218">
        <v>72107</v>
      </c>
      <c r="D233" s="219">
        <v>48585</v>
      </c>
      <c r="E233" s="229">
        <v>17393</v>
      </c>
      <c r="F233" s="230">
        <v>6129</v>
      </c>
    </row>
    <row r="234" spans="1:6" x14ac:dyDescent="0.2">
      <c r="A234" s="227" t="s">
        <v>1643</v>
      </c>
      <c r="B234" s="228" t="s">
        <v>1645</v>
      </c>
      <c r="C234" s="218">
        <v>78876</v>
      </c>
      <c r="D234" s="219">
        <v>54697</v>
      </c>
      <c r="E234" s="229">
        <v>19582</v>
      </c>
      <c r="F234" s="230">
        <v>4597</v>
      </c>
    </row>
    <row r="235" spans="1:6" x14ac:dyDescent="0.2">
      <c r="A235" s="227" t="s">
        <v>112</v>
      </c>
      <c r="B235" s="228" t="s">
        <v>116</v>
      </c>
      <c r="C235" s="218">
        <v>77608</v>
      </c>
      <c r="D235" s="219">
        <v>53769</v>
      </c>
      <c r="E235" s="229">
        <v>19249</v>
      </c>
      <c r="F235" s="230">
        <v>4590</v>
      </c>
    </row>
    <row r="236" spans="1:6" x14ac:dyDescent="0.2">
      <c r="A236" s="227" t="s">
        <v>113</v>
      </c>
      <c r="B236" s="228" t="s">
        <v>117</v>
      </c>
      <c r="C236" s="218">
        <v>71107</v>
      </c>
      <c r="D236" s="219">
        <v>47851</v>
      </c>
      <c r="E236" s="229">
        <v>17131</v>
      </c>
      <c r="F236" s="230">
        <v>6125</v>
      </c>
    </row>
    <row r="237" spans="1:6" x14ac:dyDescent="0.2">
      <c r="A237" s="227" t="s">
        <v>113</v>
      </c>
      <c r="B237" s="228" t="s">
        <v>118</v>
      </c>
      <c r="C237" s="218">
        <v>77685</v>
      </c>
      <c r="D237" s="219">
        <v>53823</v>
      </c>
      <c r="E237" s="229">
        <v>19269</v>
      </c>
      <c r="F237" s="230">
        <v>4593</v>
      </c>
    </row>
    <row r="238" spans="1:6" x14ac:dyDescent="0.2">
      <c r="A238" s="227" t="s">
        <v>114</v>
      </c>
      <c r="B238" s="228" t="s">
        <v>119</v>
      </c>
      <c r="C238" s="218">
        <v>71059</v>
      </c>
      <c r="D238" s="219">
        <v>47814</v>
      </c>
      <c r="E238" s="229">
        <v>17117</v>
      </c>
      <c r="F238" s="230">
        <v>6128</v>
      </c>
    </row>
    <row r="239" spans="1:6" x14ac:dyDescent="0.2">
      <c r="A239" s="227" t="s">
        <v>114</v>
      </c>
      <c r="B239" s="228" t="s">
        <v>120</v>
      </c>
      <c r="C239" s="218">
        <v>77844</v>
      </c>
      <c r="D239" s="219">
        <v>53945</v>
      </c>
      <c r="E239" s="229">
        <v>19312</v>
      </c>
      <c r="F239" s="230">
        <v>4587</v>
      </c>
    </row>
    <row r="240" spans="1:6" x14ac:dyDescent="0.2">
      <c r="A240" s="227" t="s">
        <v>343</v>
      </c>
      <c r="B240" s="228" t="s">
        <v>344</v>
      </c>
      <c r="C240" s="218">
        <v>72299</v>
      </c>
      <c r="D240" s="219">
        <v>48726</v>
      </c>
      <c r="E240" s="229">
        <v>17444</v>
      </c>
      <c r="F240" s="230">
        <v>6129</v>
      </c>
    </row>
    <row r="241" spans="1:6" x14ac:dyDescent="0.2">
      <c r="A241" s="227" t="s">
        <v>343</v>
      </c>
      <c r="B241" s="228" t="s">
        <v>345</v>
      </c>
      <c r="C241" s="218">
        <v>78876</v>
      </c>
      <c r="D241" s="219">
        <v>54697</v>
      </c>
      <c r="E241" s="229">
        <v>19582</v>
      </c>
      <c r="F241" s="230">
        <v>4597</v>
      </c>
    </row>
    <row r="242" spans="1:6" x14ac:dyDescent="0.2">
      <c r="A242" s="227" t="s">
        <v>287</v>
      </c>
      <c r="B242" s="228" t="s">
        <v>70</v>
      </c>
      <c r="C242" s="218">
        <v>131428</v>
      </c>
      <c r="D242" s="219">
        <v>88879</v>
      </c>
      <c r="E242" s="229">
        <v>31819</v>
      </c>
      <c r="F242" s="230">
        <v>10730</v>
      </c>
    </row>
    <row r="243" spans="1:6" x14ac:dyDescent="0.2">
      <c r="A243" s="227" t="s">
        <v>288</v>
      </c>
      <c r="B243" s="228" t="s">
        <v>122</v>
      </c>
      <c r="C243" s="218">
        <v>132305</v>
      </c>
      <c r="D243" s="219">
        <v>89524</v>
      </c>
      <c r="E243" s="229">
        <v>32050</v>
      </c>
      <c r="F243" s="230">
        <v>10731</v>
      </c>
    </row>
    <row r="244" spans="1:6" x14ac:dyDescent="0.2">
      <c r="A244" s="227" t="s">
        <v>289</v>
      </c>
      <c r="B244" s="228" t="s">
        <v>159</v>
      </c>
      <c r="C244" s="218">
        <v>127982</v>
      </c>
      <c r="D244" s="219">
        <v>86354</v>
      </c>
      <c r="E244" s="229">
        <v>30915</v>
      </c>
      <c r="F244" s="230">
        <v>10713</v>
      </c>
    </row>
    <row r="245" spans="1:6" x14ac:dyDescent="0.2">
      <c r="A245" s="227" t="s">
        <v>290</v>
      </c>
      <c r="B245" s="228" t="s">
        <v>160</v>
      </c>
      <c r="C245" s="218">
        <v>128879</v>
      </c>
      <c r="D245" s="219">
        <v>87020</v>
      </c>
      <c r="E245" s="229">
        <v>31153</v>
      </c>
      <c r="F245" s="230">
        <v>10706</v>
      </c>
    </row>
    <row r="246" spans="1:6" x14ac:dyDescent="0.2">
      <c r="A246" s="227" t="s">
        <v>291</v>
      </c>
      <c r="B246" s="228" t="s">
        <v>161</v>
      </c>
      <c r="C246" s="218">
        <v>128615</v>
      </c>
      <c r="D246" s="219">
        <v>86815</v>
      </c>
      <c r="E246" s="229">
        <v>31080</v>
      </c>
      <c r="F246" s="230">
        <v>10720</v>
      </c>
    </row>
    <row r="247" spans="1:6" x14ac:dyDescent="0.2">
      <c r="A247" s="227" t="s">
        <v>292</v>
      </c>
      <c r="B247" s="228" t="s">
        <v>58</v>
      </c>
      <c r="C247" s="218">
        <v>142815</v>
      </c>
      <c r="D247" s="219">
        <v>95752</v>
      </c>
      <c r="E247" s="229">
        <v>34279</v>
      </c>
      <c r="F247" s="230">
        <v>12784</v>
      </c>
    </row>
    <row r="248" spans="1:6" x14ac:dyDescent="0.2">
      <c r="A248" s="227" t="s">
        <v>293</v>
      </c>
      <c r="B248" s="228" t="s">
        <v>60</v>
      </c>
      <c r="C248" s="218">
        <v>129376</v>
      </c>
      <c r="D248" s="219">
        <v>87371</v>
      </c>
      <c r="E248" s="229">
        <v>31279</v>
      </c>
      <c r="F248" s="230">
        <v>10726</v>
      </c>
    </row>
    <row r="249" spans="1:6" x14ac:dyDescent="0.2">
      <c r="A249" s="227" t="s">
        <v>294</v>
      </c>
      <c r="B249" s="228" t="s">
        <v>111</v>
      </c>
      <c r="C249" s="218">
        <v>138976</v>
      </c>
      <c r="D249" s="219">
        <v>94427</v>
      </c>
      <c r="E249" s="229">
        <v>33805</v>
      </c>
      <c r="F249" s="230">
        <v>10744</v>
      </c>
    </row>
    <row r="250" spans="1:6" x14ac:dyDescent="0.2">
      <c r="A250" s="227" t="s">
        <v>295</v>
      </c>
      <c r="B250" s="228" t="s">
        <v>59</v>
      </c>
      <c r="C250" s="218">
        <v>122148</v>
      </c>
      <c r="D250" s="219">
        <v>82073</v>
      </c>
      <c r="E250" s="229">
        <v>29382</v>
      </c>
      <c r="F250" s="230">
        <v>10693</v>
      </c>
    </row>
    <row r="251" spans="1:6" x14ac:dyDescent="0.2">
      <c r="A251" s="227" t="s">
        <v>296</v>
      </c>
      <c r="B251" s="228" t="s">
        <v>162</v>
      </c>
      <c r="C251" s="218">
        <v>152328</v>
      </c>
      <c r="D251" s="219">
        <v>102726</v>
      </c>
      <c r="E251" s="229">
        <v>36776</v>
      </c>
      <c r="F251" s="230">
        <v>12826</v>
      </c>
    </row>
    <row r="252" spans="1:6" x14ac:dyDescent="0.2">
      <c r="A252" s="227" t="s">
        <v>297</v>
      </c>
      <c r="B252" s="228" t="s">
        <v>115</v>
      </c>
      <c r="C252" s="218">
        <v>137316</v>
      </c>
      <c r="D252" s="219">
        <v>93206</v>
      </c>
      <c r="E252" s="229">
        <v>33368</v>
      </c>
      <c r="F252" s="230">
        <v>10742</v>
      </c>
    </row>
    <row r="253" spans="1:6" x14ac:dyDescent="0.2">
      <c r="A253" s="227" t="s">
        <v>298</v>
      </c>
      <c r="B253" s="228" t="s">
        <v>61</v>
      </c>
      <c r="C253" s="218">
        <v>137316</v>
      </c>
      <c r="D253" s="219">
        <v>93206</v>
      </c>
      <c r="E253" s="229">
        <v>33368</v>
      </c>
      <c r="F253" s="230">
        <v>10742</v>
      </c>
    </row>
    <row r="254" spans="1:6" x14ac:dyDescent="0.2">
      <c r="A254" s="231" t="s">
        <v>299</v>
      </c>
      <c r="B254" s="232" t="s">
        <v>313</v>
      </c>
      <c r="C254" s="218">
        <v>77902</v>
      </c>
      <c r="D254" s="219">
        <v>55000</v>
      </c>
      <c r="E254" s="229">
        <v>19690</v>
      </c>
      <c r="F254" s="230">
        <v>3212</v>
      </c>
    </row>
    <row r="255" spans="1:6" x14ac:dyDescent="0.2">
      <c r="A255" s="231" t="s">
        <v>300</v>
      </c>
      <c r="B255" s="232" t="s">
        <v>27</v>
      </c>
      <c r="C255" s="218">
        <v>77729</v>
      </c>
      <c r="D255" s="219">
        <v>54875</v>
      </c>
      <c r="E255" s="229">
        <v>19645</v>
      </c>
      <c r="F255" s="230">
        <v>3209</v>
      </c>
    </row>
    <row r="256" spans="1:6" x14ac:dyDescent="0.2">
      <c r="A256" s="231" t="s">
        <v>301</v>
      </c>
      <c r="B256" s="232" t="s">
        <v>30</v>
      </c>
      <c r="C256" s="218">
        <v>73814</v>
      </c>
      <c r="D256" s="219">
        <v>51981</v>
      </c>
      <c r="E256" s="229">
        <v>18609</v>
      </c>
      <c r="F256" s="230">
        <v>3224</v>
      </c>
    </row>
    <row r="257" spans="1:6" x14ac:dyDescent="0.2">
      <c r="A257" s="231" t="s">
        <v>302</v>
      </c>
      <c r="B257" s="232" t="s">
        <v>32</v>
      </c>
      <c r="C257" s="218">
        <v>79400</v>
      </c>
      <c r="D257" s="219">
        <v>56102</v>
      </c>
      <c r="E257" s="229">
        <v>20085</v>
      </c>
      <c r="F257" s="230">
        <v>3213</v>
      </c>
    </row>
    <row r="258" spans="1:6" x14ac:dyDescent="0.2">
      <c r="A258" s="231" t="s">
        <v>303</v>
      </c>
      <c r="B258" s="232" t="s">
        <v>40</v>
      </c>
      <c r="C258" s="218">
        <v>96298</v>
      </c>
      <c r="D258" s="219">
        <v>65839</v>
      </c>
      <c r="E258" s="229">
        <v>23570</v>
      </c>
      <c r="F258" s="230">
        <v>6889</v>
      </c>
    </row>
    <row r="259" spans="1:6" x14ac:dyDescent="0.2">
      <c r="A259" s="231" t="s">
        <v>304</v>
      </c>
      <c r="B259" s="232" t="s">
        <v>46</v>
      </c>
      <c r="C259" s="218">
        <v>75500</v>
      </c>
      <c r="D259" s="219">
        <v>54023</v>
      </c>
      <c r="E259" s="229">
        <v>19340</v>
      </c>
      <c r="F259" s="230">
        <v>2137</v>
      </c>
    </row>
    <row r="260" spans="1:6" x14ac:dyDescent="0.2">
      <c r="A260" s="231" t="s">
        <v>305</v>
      </c>
      <c r="B260" s="232" t="s">
        <v>145</v>
      </c>
      <c r="C260" s="218">
        <v>79638</v>
      </c>
      <c r="D260" s="219">
        <v>55901</v>
      </c>
      <c r="E260" s="229">
        <v>20013</v>
      </c>
      <c r="F260" s="230">
        <v>3724</v>
      </c>
    </row>
    <row r="261" spans="1:6" x14ac:dyDescent="0.2">
      <c r="A261" s="231" t="s">
        <v>306</v>
      </c>
      <c r="B261" s="232" t="s">
        <v>314</v>
      </c>
      <c r="C261" s="218">
        <v>79559</v>
      </c>
      <c r="D261" s="219">
        <v>57002</v>
      </c>
      <c r="E261" s="229">
        <v>20407</v>
      </c>
      <c r="F261" s="230">
        <v>2150</v>
      </c>
    </row>
    <row r="262" spans="1:6" x14ac:dyDescent="0.2">
      <c r="A262" s="231" t="s">
        <v>307</v>
      </c>
      <c r="B262" s="232" t="s">
        <v>315</v>
      </c>
      <c r="C262" s="218">
        <v>73691</v>
      </c>
      <c r="D262" s="219">
        <v>52663</v>
      </c>
      <c r="E262" s="229">
        <v>18853</v>
      </c>
      <c r="F262" s="230">
        <v>2175</v>
      </c>
    </row>
    <row r="263" spans="1:6" x14ac:dyDescent="0.2">
      <c r="A263" s="231" t="s">
        <v>308</v>
      </c>
      <c r="B263" s="232" t="s">
        <v>51</v>
      </c>
      <c r="C263" s="218">
        <v>75914</v>
      </c>
      <c r="D263" s="219">
        <v>54315</v>
      </c>
      <c r="E263" s="229">
        <v>19445</v>
      </c>
      <c r="F263" s="230">
        <v>2154</v>
      </c>
    </row>
    <row r="264" spans="1:6" x14ac:dyDescent="0.2">
      <c r="A264" s="231" t="s">
        <v>337</v>
      </c>
      <c r="B264" s="232" t="s">
        <v>50</v>
      </c>
      <c r="C264" s="218">
        <v>75914</v>
      </c>
      <c r="D264" s="219">
        <v>54315</v>
      </c>
      <c r="E264" s="229">
        <v>19445</v>
      </c>
      <c r="F264" s="230">
        <v>2154</v>
      </c>
    </row>
    <row r="265" spans="1:6" x14ac:dyDescent="0.2">
      <c r="A265" s="231" t="s">
        <v>338</v>
      </c>
      <c r="B265" s="232" t="s">
        <v>54</v>
      </c>
      <c r="C265" s="218">
        <v>75132</v>
      </c>
      <c r="D265" s="219">
        <v>53577</v>
      </c>
      <c r="E265" s="229">
        <v>19181</v>
      </c>
      <c r="F265" s="230">
        <v>2374</v>
      </c>
    </row>
    <row r="266" spans="1:6" x14ac:dyDescent="0.2">
      <c r="A266" s="231" t="s">
        <v>309</v>
      </c>
      <c r="B266" s="232" t="s">
        <v>163</v>
      </c>
      <c r="C266" s="218">
        <v>92872</v>
      </c>
      <c r="D266" s="219">
        <v>64535</v>
      </c>
      <c r="E266" s="229">
        <v>23104</v>
      </c>
      <c r="F266" s="230">
        <v>5233</v>
      </c>
    </row>
    <row r="267" spans="1:6" ht="12.75" customHeight="1" x14ac:dyDescent="0.2">
      <c r="A267" s="282" t="s">
        <v>4102</v>
      </c>
      <c r="B267" s="283"/>
      <c r="C267" s="283"/>
      <c r="D267" s="283"/>
      <c r="E267" s="283"/>
      <c r="F267" s="284"/>
    </row>
    <row r="268" spans="1:6" x14ac:dyDescent="0.2">
      <c r="A268" s="227" t="s">
        <v>174</v>
      </c>
      <c r="B268" s="233" t="s">
        <v>62</v>
      </c>
      <c r="C268" s="218">
        <v>250519</v>
      </c>
      <c r="D268" s="219">
        <v>180497</v>
      </c>
      <c r="E268" s="229">
        <v>64618</v>
      </c>
      <c r="F268" s="230">
        <v>5404</v>
      </c>
    </row>
    <row r="269" spans="1:6" x14ac:dyDescent="0.2">
      <c r="A269" s="227" t="s">
        <v>175</v>
      </c>
      <c r="B269" s="233" t="s">
        <v>63</v>
      </c>
      <c r="C269" s="218">
        <v>250403</v>
      </c>
      <c r="D269" s="219">
        <v>180497</v>
      </c>
      <c r="E269" s="229">
        <v>64618</v>
      </c>
      <c r="F269" s="230">
        <v>5288</v>
      </c>
    </row>
    <row r="270" spans="1:6" x14ac:dyDescent="0.2">
      <c r="A270" s="227" t="s">
        <v>176</v>
      </c>
      <c r="B270" s="233" t="s">
        <v>64</v>
      </c>
      <c r="C270" s="218">
        <v>247111</v>
      </c>
      <c r="D270" s="219">
        <v>171463</v>
      </c>
      <c r="E270" s="229">
        <v>61384</v>
      </c>
      <c r="F270" s="230">
        <v>14264</v>
      </c>
    </row>
    <row r="271" spans="1:6" x14ac:dyDescent="0.2">
      <c r="A271" s="227" t="s">
        <v>177</v>
      </c>
      <c r="B271" s="233" t="s">
        <v>65</v>
      </c>
      <c r="C271" s="218">
        <v>296632</v>
      </c>
      <c r="D271" s="219">
        <v>214481</v>
      </c>
      <c r="E271" s="229">
        <v>76784</v>
      </c>
      <c r="F271" s="230">
        <v>5367</v>
      </c>
    </row>
    <row r="272" spans="1:6" ht="12.75" customHeight="1" x14ac:dyDescent="0.2">
      <c r="A272" s="282" t="s">
        <v>4103</v>
      </c>
      <c r="B272" s="283"/>
      <c r="C272" s="283"/>
      <c r="D272" s="283"/>
      <c r="E272" s="283"/>
      <c r="F272" s="284"/>
    </row>
    <row r="273" spans="1:6" x14ac:dyDescent="0.2">
      <c r="A273" s="227" t="s">
        <v>3974</v>
      </c>
      <c r="B273" s="233" t="s">
        <v>3975</v>
      </c>
      <c r="C273" s="218">
        <v>74732</v>
      </c>
      <c r="D273" s="219">
        <v>52896</v>
      </c>
      <c r="E273" s="229">
        <v>18937</v>
      </c>
      <c r="F273" s="230">
        <v>2899</v>
      </c>
    </row>
    <row r="274" spans="1:6" x14ac:dyDescent="0.2">
      <c r="A274" s="227" t="s">
        <v>3992</v>
      </c>
      <c r="B274" s="233" t="s">
        <v>3993</v>
      </c>
      <c r="C274" s="218">
        <v>108239</v>
      </c>
      <c r="D274" s="219">
        <v>77570</v>
      </c>
      <c r="E274" s="229">
        <v>27770</v>
      </c>
      <c r="F274" s="230">
        <v>2899</v>
      </c>
    </row>
    <row r="275" spans="1:6" x14ac:dyDescent="0.2">
      <c r="A275" s="227" t="s">
        <v>4002</v>
      </c>
      <c r="B275" s="233" t="s">
        <v>4055</v>
      </c>
      <c r="C275" s="218">
        <v>107187</v>
      </c>
      <c r="D275" s="219">
        <v>76795</v>
      </c>
      <c r="E275" s="229">
        <v>27493</v>
      </c>
      <c r="F275" s="230">
        <v>2899</v>
      </c>
    </row>
    <row r="276" spans="1:6" x14ac:dyDescent="0.2">
      <c r="A276" s="227" t="s">
        <v>4003</v>
      </c>
      <c r="B276" s="233" t="s">
        <v>4056</v>
      </c>
      <c r="C276" s="218">
        <v>107187</v>
      </c>
      <c r="D276" s="219">
        <v>76795</v>
      </c>
      <c r="E276" s="229">
        <v>27493</v>
      </c>
      <c r="F276" s="230">
        <v>2899</v>
      </c>
    </row>
    <row r="277" spans="1:6" x14ac:dyDescent="0.2">
      <c r="A277" s="227" t="s">
        <v>4004</v>
      </c>
      <c r="B277" s="233" t="s">
        <v>4057</v>
      </c>
      <c r="C277" s="218">
        <v>107187</v>
      </c>
      <c r="D277" s="219">
        <v>76795</v>
      </c>
      <c r="E277" s="229">
        <v>27493</v>
      </c>
      <c r="F277" s="230">
        <v>2899</v>
      </c>
    </row>
    <row r="278" spans="1:6" x14ac:dyDescent="0.2">
      <c r="A278" s="227" t="s">
        <v>4005</v>
      </c>
      <c r="B278" s="233" t="s">
        <v>4058</v>
      </c>
      <c r="C278" s="218">
        <v>107187</v>
      </c>
      <c r="D278" s="219">
        <v>76795</v>
      </c>
      <c r="E278" s="229">
        <v>27493</v>
      </c>
      <c r="F278" s="230">
        <v>2899</v>
      </c>
    </row>
    <row r="279" spans="1:6" x14ac:dyDescent="0.2">
      <c r="A279" s="227" t="s">
        <v>4078</v>
      </c>
      <c r="B279" s="233" t="s">
        <v>4079</v>
      </c>
      <c r="C279" s="218">
        <v>107187</v>
      </c>
      <c r="D279" s="219">
        <v>76795</v>
      </c>
      <c r="E279" s="229">
        <v>27493</v>
      </c>
      <c r="F279" s="230">
        <v>2899</v>
      </c>
    </row>
    <row r="280" spans="1:6" x14ac:dyDescent="0.2">
      <c r="A280" s="227" t="s">
        <v>4006</v>
      </c>
      <c r="B280" s="233" t="s">
        <v>4059</v>
      </c>
      <c r="C280" s="218">
        <v>107187</v>
      </c>
      <c r="D280" s="219">
        <v>76795</v>
      </c>
      <c r="E280" s="229">
        <v>27493</v>
      </c>
      <c r="F280" s="230">
        <v>2899</v>
      </c>
    </row>
    <row r="281" spans="1:6" x14ac:dyDescent="0.2">
      <c r="A281" s="227" t="s">
        <v>4007</v>
      </c>
      <c r="B281" s="233" t="s">
        <v>4060</v>
      </c>
      <c r="C281" s="218">
        <v>107187</v>
      </c>
      <c r="D281" s="219">
        <v>76795</v>
      </c>
      <c r="E281" s="229">
        <v>27493</v>
      </c>
      <c r="F281" s="230">
        <v>2899</v>
      </c>
    </row>
    <row r="282" spans="1:6" x14ac:dyDescent="0.2">
      <c r="A282" s="227" t="s">
        <v>4008</v>
      </c>
      <c r="B282" s="233" t="s">
        <v>4061</v>
      </c>
      <c r="C282" s="218">
        <v>107187</v>
      </c>
      <c r="D282" s="219">
        <v>76795</v>
      </c>
      <c r="E282" s="229">
        <v>27493</v>
      </c>
      <c r="F282" s="230">
        <v>2899</v>
      </c>
    </row>
    <row r="283" spans="1:6" x14ac:dyDescent="0.2">
      <c r="A283" s="227" t="s">
        <v>4009</v>
      </c>
      <c r="B283" s="233" t="s">
        <v>4010</v>
      </c>
      <c r="C283" s="218">
        <v>59608</v>
      </c>
      <c r="D283" s="219">
        <v>41759</v>
      </c>
      <c r="E283" s="229">
        <v>14950</v>
      </c>
      <c r="F283" s="230">
        <v>2899</v>
      </c>
    </row>
    <row r="284" spans="1:6" x14ac:dyDescent="0.2">
      <c r="A284" s="227" t="s">
        <v>4011</v>
      </c>
      <c r="B284" s="233" t="s">
        <v>4012</v>
      </c>
      <c r="C284" s="218">
        <v>59608</v>
      </c>
      <c r="D284" s="219">
        <v>41759</v>
      </c>
      <c r="E284" s="229">
        <v>14950</v>
      </c>
      <c r="F284" s="230">
        <v>2899</v>
      </c>
    </row>
    <row r="285" spans="1:6" x14ac:dyDescent="0.2">
      <c r="A285" s="227" t="s">
        <v>4013</v>
      </c>
      <c r="B285" s="233" t="s">
        <v>4014</v>
      </c>
      <c r="C285" s="218">
        <v>59608</v>
      </c>
      <c r="D285" s="219">
        <v>41759</v>
      </c>
      <c r="E285" s="229">
        <v>14950</v>
      </c>
      <c r="F285" s="230">
        <v>2899</v>
      </c>
    </row>
    <row r="286" spans="1:6" x14ac:dyDescent="0.2">
      <c r="A286" s="227" t="s">
        <v>4015</v>
      </c>
      <c r="B286" s="233" t="s">
        <v>4016</v>
      </c>
      <c r="C286" s="218">
        <v>59608</v>
      </c>
      <c r="D286" s="219">
        <v>41759</v>
      </c>
      <c r="E286" s="229">
        <v>14950</v>
      </c>
      <c r="F286" s="230">
        <v>2899</v>
      </c>
    </row>
    <row r="287" spans="1:6" x14ac:dyDescent="0.2">
      <c r="A287" s="227" t="s">
        <v>4017</v>
      </c>
      <c r="B287" s="233" t="s">
        <v>4018</v>
      </c>
      <c r="C287" s="218">
        <v>59211</v>
      </c>
      <c r="D287" s="219">
        <v>41467</v>
      </c>
      <c r="E287" s="229">
        <v>14845</v>
      </c>
      <c r="F287" s="230">
        <v>2899</v>
      </c>
    </row>
    <row r="288" spans="1:6" x14ac:dyDescent="0.2">
      <c r="A288" s="227" t="s">
        <v>4019</v>
      </c>
      <c r="B288" s="233" t="s">
        <v>4020</v>
      </c>
      <c r="C288" s="218">
        <v>68549</v>
      </c>
      <c r="D288" s="219">
        <v>48343</v>
      </c>
      <c r="E288" s="229">
        <v>17307</v>
      </c>
      <c r="F288" s="230">
        <v>2899</v>
      </c>
    </row>
    <row r="289" spans="1:6" x14ac:dyDescent="0.2">
      <c r="A289" s="227" t="s">
        <v>4021</v>
      </c>
      <c r="B289" s="233" t="s">
        <v>4022</v>
      </c>
      <c r="C289" s="218">
        <v>68549</v>
      </c>
      <c r="D289" s="219">
        <v>48343</v>
      </c>
      <c r="E289" s="229">
        <v>17307</v>
      </c>
      <c r="F289" s="230">
        <v>2899</v>
      </c>
    </row>
    <row r="290" spans="1:6" x14ac:dyDescent="0.2">
      <c r="A290" s="227" t="s">
        <v>4023</v>
      </c>
      <c r="B290" s="233" t="s">
        <v>4024</v>
      </c>
      <c r="C290" s="218">
        <v>60546</v>
      </c>
      <c r="D290" s="219">
        <v>42450</v>
      </c>
      <c r="E290" s="229">
        <v>15197</v>
      </c>
      <c r="F290" s="230">
        <v>2899</v>
      </c>
    </row>
    <row r="291" spans="1:6" x14ac:dyDescent="0.2">
      <c r="A291" s="227" t="s">
        <v>4025</v>
      </c>
      <c r="B291" s="233" t="s">
        <v>4026</v>
      </c>
      <c r="C291" s="218">
        <v>61823</v>
      </c>
      <c r="D291" s="219">
        <v>43390</v>
      </c>
      <c r="E291" s="229">
        <v>15534</v>
      </c>
      <c r="F291" s="230">
        <v>2899</v>
      </c>
    </row>
    <row r="292" spans="1:6" x14ac:dyDescent="0.2">
      <c r="A292" s="227" t="s">
        <v>4027</v>
      </c>
      <c r="B292" s="233" t="s">
        <v>4028</v>
      </c>
      <c r="C292" s="218">
        <v>61823</v>
      </c>
      <c r="D292" s="219">
        <v>43390</v>
      </c>
      <c r="E292" s="229">
        <v>15534</v>
      </c>
      <c r="F292" s="230">
        <v>2899</v>
      </c>
    </row>
    <row r="293" spans="1:6" x14ac:dyDescent="0.2">
      <c r="A293" s="227" t="s">
        <v>4029</v>
      </c>
      <c r="B293" s="233" t="s">
        <v>4030</v>
      </c>
      <c r="C293" s="218">
        <v>61823</v>
      </c>
      <c r="D293" s="219">
        <v>43390</v>
      </c>
      <c r="E293" s="229">
        <v>15534</v>
      </c>
      <c r="F293" s="230">
        <v>2899</v>
      </c>
    </row>
    <row r="294" spans="1:6" x14ac:dyDescent="0.2">
      <c r="A294" s="227" t="s">
        <v>4033</v>
      </c>
      <c r="B294" s="233" t="s">
        <v>4034</v>
      </c>
      <c r="C294" s="218">
        <v>67404</v>
      </c>
      <c r="D294" s="219">
        <v>47500</v>
      </c>
      <c r="E294" s="229">
        <v>17005</v>
      </c>
      <c r="F294" s="230">
        <v>2899</v>
      </c>
    </row>
    <row r="295" spans="1:6" x14ac:dyDescent="0.2">
      <c r="A295" s="227" t="s">
        <v>4035</v>
      </c>
      <c r="B295" s="233" t="s">
        <v>4036</v>
      </c>
      <c r="C295" s="218">
        <v>75748</v>
      </c>
      <c r="D295" s="219">
        <v>53644</v>
      </c>
      <c r="E295" s="229">
        <v>19205</v>
      </c>
      <c r="F295" s="230">
        <v>2899</v>
      </c>
    </row>
    <row r="296" spans="1:6" x14ac:dyDescent="0.2">
      <c r="A296" s="227" t="s">
        <v>4037</v>
      </c>
      <c r="B296" s="233" t="s">
        <v>4038</v>
      </c>
      <c r="C296" s="218">
        <v>75748</v>
      </c>
      <c r="D296" s="219">
        <v>53644</v>
      </c>
      <c r="E296" s="229">
        <v>19205</v>
      </c>
      <c r="F296" s="230">
        <v>2899</v>
      </c>
    </row>
    <row r="297" spans="1:6" x14ac:dyDescent="0.2">
      <c r="A297" s="227" t="s">
        <v>4039</v>
      </c>
      <c r="B297" s="233" t="s">
        <v>4040</v>
      </c>
      <c r="C297" s="218">
        <v>75748</v>
      </c>
      <c r="D297" s="219">
        <v>53644</v>
      </c>
      <c r="E297" s="229">
        <v>19205</v>
      </c>
      <c r="F297" s="230">
        <v>2899</v>
      </c>
    </row>
    <row r="298" spans="1:6" x14ac:dyDescent="0.2">
      <c r="A298" s="227" t="s">
        <v>4043</v>
      </c>
      <c r="B298" s="233" t="s">
        <v>4044</v>
      </c>
      <c r="C298" s="218">
        <v>110573</v>
      </c>
      <c r="D298" s="219">
        <v>79289</v>
      </c>
      <c r="E298" s="229">
        <v>28385</v>
      </c>
      <c r="F298" s="230">
        <v>2899</v>
      </c>
    </row>
    <row r="299" spans="1:6" x14ac:dyDescent="0.2">
      <c r="A299" s="227" t="s">
        <v>4045</v>
      </c>
      <c r="B299" s="233" t="s">
        <v>4046</v>
      </c>
      <c r="C299" s="218">
        <v>110573</v>
      </c>
      <c r="D299" s="219">
        <v>79289</v>
      </c>
      <c r="E299" s="229">
        <v>28385</v>
      </c>
      <c r="F299" s="230">
        <v>2899</v>
      </c>
    </row>
    <row r="300" spans="1:6" x14ac:dyDescent="0.2">
      <c r="A300" s="227" t="s">
        <v>4047</v>
      </c>
      <c r="B300" s="233" t="s">
        <v>4048</v>
      </c>
      <c r="C300" s="218">
        <v>110573</v>
      </c>
      <c r="D300" s="219">
        <v>79289</v>
      </c>
      <c r="E300" s="229">
        <v>28385</v>
      </c>
      <c r="F300" s="230">
        <v>2899</v>
      </c>
    </row>
    <row r="301" spans="1:6" ht="13.5" thickBot="1" x14ac:dyDescent="0.25">
      <c r="A301" s="227" t="s">
        <v>4051</v>
      </c>
      <c r="B301" s="233" t="s">
        <v>4052</v>
      </c>
      <c r="C301" s="218">
        <v>219398</v>
      </c>
      <c r="D301" s="219">
        <v>159425</v>
      </c>
      <c r="E301" s="229">
        <v>57074</v>
      </c>
      <c r="F301" s="230">
        <v>2899</v>
      </c>
    </row>
    <row r="302" spans="1:6" ht="21" customHeight="1" thickBot="1" x14ac:dyDescent="0.25">
      <c r="A302" s="253" t="s">
        <v>88</v>
      </c>
      <c r="B302" s="254"/>
      <c r="C302" s="254"/>
      <c r="D302" s="254"/>
      <c r="E302" s="254"/>
      <c r="F302" s="255"/>
    </row>
    <row r="303" spans="1:6" ht="27.75" customHeight="1" x14ac:dyDescent="0.2">
      <c r="A303" s="274" t="s">
        <v>4099</v>
      </c>
      <c r="B303" s="275"/>
      <c r="C303" s="276"/>
      <c r="D303" s="276"/>
      <c r="E303" s="276"/>
      <c r="F303" s="277"/>
    </row>
    <row r="304" spans="1:6" ht="26.25" customHeight="1" x14ac:dyDescent="0.2">
      <c r="A304" s="261" t="s">
        <v>4686</v>
      </c>
      <c r="B304" s="262"/>
      <c r="C304" s="263"/>
      <c r="D304" s="263"/>
      <c r="E304" s="263"/>
      <c r="F304" s="264"/>
    </row>
    <row r="305" spans="1:6" ht="26.25" customHeight="1" x14ac:dyDescent="0.2">
      <c r="A305" s="261" t="s">
        <v>4687</v>
      </c>
      <c r="B305" s="262"/>
      <c r="C305" s="263"/>
      <c r="D305" s="263"/>
      <c r="E305" s="263"/>
      <c r="F305" s="264"/>
    </row>
    <row r="306" spans="1:6" ht="27.75" customHeight="1" x14ac:dyDescent="0.2">
      <c r="A306" s="261" t="s">
        <v>4075</v>
      </c>
      <c r="B306" s="262"/>
      <c r="C306" s="263"/>
      <c r="D306" s="263"/>
      <c r="E306" s="263"/>
      <c r="F306" s="264"/>
    </row>
    <row r="307" spans="1:6" ht="27.75" customHeight="1" x14ac:dyDescent="0.2">
      <c r="A307" s="261" t="s">
        <v>4068</v>
      </c>
      <c r="B307" s="262"/>
      <c r="C307" s="263"/>
      <c r="D307" s="263"/>
      <c r="E307" s="263"/>
      <c r="F307" s="264"/>
    </row>
    <row r="308" spans="1:6" ht="27.75" customHeight="1" x14ac:dyDescent="0.2">
      <c r="A308" s="278" t="s">
        <v>4100</v>
      </c>
      <c r="B308" s="279"/>
      <c r="C308" s="280"/>
      <c r="D308" s="280"/>
      <c r="E308" s="280"/>
      <c r="F308" s="281"/>
    </row>
    <row r="309" spans="1:6" ht="27.75" customHeight="1" x14ac:dyDescent="0.2">
      <c r="A309" s="261" t="s">
        <v>4074</v>
      </c>
      <c r="B309" s="262"/>
      <c r="C309" s="263"/>
      <c r="D309" s="263"/>
      <c r="E309" s="263"/>
      <c r="F309" s="264"/>
    </row>
    <row r="310" spans="1:6" ht="27.75" customHeight="1" x14ac:dyDescent="0.2">
      <c r="A310" s="261" t="s">
        <v>4075</v>
      </c>
      <c r="B310" s="262"/>
      <c r="C310" s="263"/>
      <c r="D310" s="263"/>
      <c r="E310" s="263"/>
      <c r="F310" s="264"/>
    </row>
    <row r="311" spans="1:6" ht="27.75" customHeight="1" thickBot="1" x14ac:dyDescent="0.25">
      <c r="A311" s="265" t="s">
        <v>4068</v>
      </c>
      <c r="B311" s="266"/>
      <c r="C311" s="267"/>
      <c r="D311" s="267"/>
      <c r="E311" s="267"/>
      <c r="F311" s="268"/>
    </row>
    <row r="312" spans="1:6" ht="21" customHeight="1" thickBot="1" x14ac:dyDescent="0.25">
      <c r="A312" s="253" t="s">
        <v>89</v>
      </c>
      <c r="B312" s="254"/>
      <c r="C312" s="254"/>
      <c r="D312" s="254"/>
      <c r="E312" s="254"/>
      <c r="F312" s="255"/>
    </row>
    <row r="313" spans="1:6" ht="57" customHeight="1" x14ac:dyDescent="0.2">
      <c r="A313" s="269" t="s">
        <v>3231</v>
      </c>
      <c r="B313" s="270"/>
      <c r="C313" s="271"/>
      <c r="D313" s="271"/>
      <c r="E313" s="271"/>
      <c r="F313" s="272"/>
    </row>
    <row r="314" spans="1:6" ht="27.75" customHeight="1" x14ac:dyDescent="0.2">
      <c r="A314" s="251" t="s">
        <v>4076</v>
      </c>
      <c r="B314" s="273"/>
      <c r="C314" s="273"/>
      <c r="D314" s="273"/>
      <c r="E314" s="273"/>
      <c r="F314" s="252"/>
    </row>
    <row r="315" spans="1:6" ht="25.5" customHeight="1" x14ac:dyDescent="0.2">
      <c r="A315" s="251" t="s">
        <v>4077</v>
      </c>
      <c r="B315" s="252"/>
      <c r="C315" s="234">
        <v>11563</v>
      </c>
      <c r="D315" s="235">
        <v>552</v>
      </c>
      <c r="E315" s="235">
        <v>198</v>
      </c>
      <c r="F315" s="236">
        <v>10813</v>
      </c>
    </row>
    <row r="316" spans="1:6" ht="26.25" customHeight="1" thickBot="1" x14ac:dyDescent="0.25">
      <c r="A316" s="259" t="s">
        <v>4069</v>
      </c>
      <c r="B316" s="260"/>
      <c r="C316" s="237">
        <v>14170</v>
      </c>
      <c r="D316" s="238">
        <v>552</v>
      </c>
      <c r="E316" s="238">
        <v>198</v>
      </c>
      <c r="F316" s="239">
        <v>13420</v>
      </c>
    </row>
    <row r="317" spans="1:6" ht="21" customHeight="1" thickBot="1" x14ac:dyDescent="0.25">
      <c r="A317" s="253" t="s">
        <v>90</v>
      </c>
      <c r="B317" s="254"/>
      <c r="C317" s="254"/>
      <c r="D317" s="254"/>
      <c r="E317" s="254"/>
      <c r="F317" s="255"/>
    </row>
    <row r="318" spans="1:6" ht="39" customHeight="1" x14ac:dyDescent="0.2">
      <c r="A318" s="256" t="s">
        <v>4120</v>
      </c>
      <c r="B318" s="257"/>
      <c r="C318" s="257"/>
      <c r="D318" s="257"/>
      <c r="E318" s="257"/>
      <c r="F318" s="258"/>
    </row>
    <row r="319" spans="1:6" ht="12.75" customHeight="1" x14ac:dyDescent="0.2">
      <c r="A319" s="251" t="s">
        <v>4121</v>
      </c>
      <c r="B319" s="252"/>
      <c r="C319" s="221">
        <v>76547</v>
      </c>
      <c r="D319" s="222">
        <v>55939</v>
      </c>
      <c r="E319" s="222">
        <v>20026</v>
      </c>
      <c r="F319" s="224">
        <v>582</v>
      </c>
    </row>
    <row r="320" spans="1:6" ht="12.75" customHeight="1" x14ac:dyDescent="0.2">
      <c r="A320" s="251" t="s">
        <v>4122</v>
      </c>
      <c r="B320" s="252"/>
      <c r="C320" s="221">
        <v>130041</v>
      </c>
      <c r="D320" s="222">
        <v>93138</v>
      </c>
      <c r="E320" s="222">
        <v>33343</v>
      </c>
      <c r="F320" s="224">
        <v>3560</v>
      </c>
    </row>
    <row r="321" spans="1:6" ht="12.75" customHeight="1" x14ac:dyDescent="0.2">
      <c r="A321" s="251" t="s">
        <v>4123</v>
      </c>
      <c r="B321" s="252"/>
      <c r="C321" s="221">
        <v>130041</v>
      </c>
      <c r="D321" s="222">
        <v>93138</v>
      </c>
      <c r="E321" s="222">
        <v>33343</v>
      </c>
      <c r="F321" s="224">
        <v>3560</v>
      </c>
    </row>
    <row r="322" spans="1:6" ht="12.75" customHeight="1" x14ac:dyDescent="0.2">
      <c r="A322" s="251" t="s">
        <v>4124</v>
      </c>
      <c r="B322" s="252"/>
      <c r="C322" s="221">
        <v>119768</v>
      </c>
      <c r="D322" s="222">
        <v>86576</v>
      </c>
      <c r="E322" s="222">
        <v>30994</v>
      </c>
      <c r="F322" s="224">
        <v>2198</v>
      </c>
    </row>
    <row r="323" spans="1:6" ht="12.75" customHeight="1" x14ac:dyDescent="0.2">
      <c r="A323" s="251" t="s">
        <v>4125</v>
      </c>
      <c r="B323" s="252"/>
      <c r="C323" s="221">
        <v>130041</v>
      </c>
      <c r="D323" s="222">
        <v>93138</v>
      </c>
      <c r="E323" s="222">
        <v>33343</v>
      </c>
      <c r="F323" s="224">
        <v>3560</v>
      </c>
    </row>
    <row r="324" spans="1:6" ht="12.75" customHeight="1" x14ac:dyDescent="0.2">
      <c r="A324" s="251" t="s">
        <v>4126</v>
      </c>
      <c r="B324" s="252"/>
      <c r="C324" s="221">
        <v>125890</v>
      </c>
      <c r="D324" s="222">
        <v>91068</v>
      </c>
      <c r="E324" s="222">
        <v>32602</v>
      </c>
      <c r="F324" s="224">
        <v>2220</v>
      </c>
    </row>
    <row r="325" spans="1:6" ht="12.75" customHeight="1" x14ac:dyDescent="0.2">
      <c r="A325" s="251" t="s">
        <v>4127</v>
      </c>
      <c r="B325" s="252"/>
      <c r="C325" s="221">
        <v>130041</v>
      </c>
      <c r="D325" s="222">
        <v>93138</v>
      </c>
      <c r="E325" s="222">
        <v>33343</v>
      </c>
      <c r="F325" s="224">
        <v>3560</v>
      </c>
    </row>
    <row r="326" spans="1:6" ht="12.75" customHeight="1" x14ac:dyDescent="0.2">
      <c r="A326" s="251" t="s">
        <v>4128</v>
      </c>
      <c r="B326" s="252"/>
      <c r="C326" s="221">
        <v>129529</v>
      </c>
      <c r="D326" s="222">
        <v>92761</v>
      </c>
      <c r="E326" s="222">
        <v>33208</v>
      </c>
      <c r="F326" s="224">
        <v>3560</v>
      </c>
    </row>
    <row r="327" spans="1:6" ht="12.75" customHeight="1" x14ac:dyDescent="0.2">
      <c r="A327" s="251" t="s">
        <v>4129</v>
      </c>
      <c r="B327" s="252"/>
      <c r="C327" s="221">
        <v>129529</v>
      </c>
      <c r="D327" s="222">
        <v>92761</v>
      </c>
      <c r="E327" s="222">
        <v>33208</v>
      </c>
      <c r="F327" s="224">
        <v>3560</v>
      </c>
    </row>
    <row r="328" spans="1:6" ht="12.75" customHeight="1" x14ac:dyDescent="0.2">
      <c r="A328" s="251" t="s">
        <v>4130</v>
      </c>
      <c r="B328" s="252"/>
      <c r="C328" s="221">
        <v>105482</v>
      </c>
      <c r="D328" s="222">
        <v>76588</v>
      </c>
      <c r="E328" s="222">
        <v>27419</v>
      </c>
      <c r="F328" s="224">
        <v>1475</v>
      </c>
    </row>
    <row r="329" spans="1:6" ht="12.75" customHeight="1" x14ac:dyDescent="0.2">
      <c r="A329" s="251" t="s">
        <v>4131</v>
      </c>
      <c r="B329" s="252"/>
      <c r="C329" s="221">
        <v>133360</v>
      </c>
      <c r="D329" s="222">
        <v>95582</v>
      </c>
      <c r="E329" s="222">
        <v>34218</v>
      </c>
      <c r="F329" s="224">
        <v>3560</v>
      </c>
    </row>
    <row r="330" spans="1:6" ht="12.75" customHeight="1" x14ac:dyDescent="0.2">
      <c r="A330" s="251" t="s">
        <v>4132</v>
      </c>
      <c r="B330" s="252"/>
      <c r="C330" s="221">
        <v>71416</v>
      </c>
      <c r="D330" s="222">
        <v>52444</v>
      </c>
      <c r="E330" s="222">
        <v>18775</v>
      </c>
      <c r="F330" s="224">
        <v>197</v>
      </c>
    </row>
    <row r="331" spans="1:6" ht="12.75" customHeight="1" x14ac:dyDescent="0.2">
      <c r="A331" s="251" t="s">
        <v>4133</v>
      </c>
      <c r="B331" s="252"/>
      <c r="C331" s="221">
        <v>71416</v>
      </c>
      <c r="D331" s="222">
        <v>52444</v>
      </c>
      <c r="E331" s="222">
        <v>18775</v>
      </c>
      <c r="F331" s="224">
        <v>197</v>
      </c>
    </row>
    <row r="332" spans="1:6" ht="12.75" customHeight="1" x14ac:dyDescent="0.2">
      <c r="A332" s="251" t="s">
        <v>4134</v>
      </c>
      <c r="B332" s="252"/>
      <c r="C332" s="221">
        <v>68097</v>
      </c>
      <c r="D332" s="222">
        <v>50000</v>
      </c>
      <c r="E332" s="222">
        <v>17900</v>
      </c>
      <c r="F332" s="224">
        <v>197</v>
      </c>
    </row>
    <row r="333" spans="1:6" ht="12.75" customHeight="1" x14ac:dyDescent="0.2">
      <c r="A333" s="251" t="s">
        <v>4135</v>
      </c>
      <c r="B333" s="252"/>
      <c r="C333" s="221">
        <v>133360</v>
      </c>
      <c r="D333" s="222">
        <v>95582</v>
      </c>
      <c r="E333" s="222">
        <v>34218</v>
      </c>
      <c r="F333" s="224">
        <v>3560</v>
      </c>
    </row>
    <row r="334" spans="1:6" ht="12.75" customHeight="1" x14ac:dyDescent="0.2">
      <c r="A334" s="251" t="s">
        <v>4136</v>
      </c>
      <c r="B334" s="252"/>
      <c r="C334" s="221">
        <v>133360</v>
      </c>
      <c r="D334" s="222">
        <v>95582</v>
      </c>
      <c r="E334" s="222">
        <v>34218</v>
      </c>
      <c r="F334" s="224">
        <v>3560</v>
      </c>
    </row>
    <row r="335" spans="1:6" ht="12.75" customHeight="1" thickBot="1" x14ac:dyDescent="0.25">
      <c r="A335" s="251" t="s">
        <v>4137</v>
      </c>
      <c r="B335" s="252"/>
      <c r="C335" s="221">
        <v>133360</v>
      </c>
      <c r="D335" s="222">
        <v>95582</v>
      </c>
      <c r="E335" s="222">
        <v>34218</v>
      </c>
      <c r="F335" s="224">
        <v>3560</v>
      </c>
    </row>
    <row r="336" spans="1:6" ht="21" customHeight="1" thickBot="1" x14ac:dyDescent="0.25">
      <c r="A336" s="253" t="s">
        <v>1647</v>
      </c>
      <c r="B336" s="254"/>
      <c r="C336" s="254"/>
      <c r="D336" s="254"/>
      <c r="E336" s="254"/>
      <c r="F336" s="255"/>
    </row>
    <row r="337" spans="1:6" ht="27.75" customHeight="1" x14ac:dyDescent="0.2">
      <c r="A337" s="256" t="s">
        <v>3965</v>
      </c>
      <c r="B337" s="257"/>
      <c r="C337" s="257"/>
      <c r="D337" s="257"/>
      <c r="E337" s="257"/>
      <c r="F337" s="258"/>
    </row>
    <row r="338" spans="1:6" x14ac:dyDescent="0.2">
      <c r="A338" s="251" t="s">
        <v>91</v>
      </c>
      <c r="B338" s="252"/>
      <c r="C338" s="240">
        <v>31769</v>
      </c>
      <c r="D338" s="241">
        <v>23190</v>
      </c>
      <c r="E338" s="242">
        <v>8302</v>
      </c>
      <c r="F338" s="243">
        <v>277</v>
      </c>
    </row>
    <row r="339" spans="1:6" ht="13.5" thickBot="1" x14ac:dyDescent="0.25">
      <c r="A339" s="259" t="s">
        <v>92</v>
      </c>
      <c r="B339" s="260"/>
      <c r="C339" s="244">
        <v>40529</v>
      </c>
      <c r="D339" s="245">
        <v>29328</v>
      </c>
      <c r="E339" s="246">
        <v>10499</v>
      </c>
      <c r="F339" s="247">
        <v>702</v>
      </c>
    </row>
  </sheetData>
  <mergeCells count="143">
    <mergeCell ref="A10:B10"/>
    <mergeCell ref="A5:F5"/>
    <mergeCell ref="A6:B6"/>
    <mergeCell ref="A7:B7"/>
    <mergeCell ref="A8:B8"/>
    <mergeCell ref="A9:B9"/>
    <mergeCell ref="A2:F2"/>
    <mergeCell ref="A3:B3"/>
    <mergeCell ref="A4:F4"/>
    <mergeCell ref="A17:B17"/>
    <mergeCell ref="A18:B18"/>
    <mergeCell ref="A19:B19"/>
    <mergeCell ref="A20:F20"/>
    <mergeCell ref="A21:B21"/>
    <mergeCell ref="A22:B22"/>
    <mergeCell ref="A11:F11"/>
    <mergeCell ref="A12:B12"/>
    <mergeCell ref="A13:B13"/>
    <mergeCell ref="A14:B14"/>
    <mergeCell ref="A15:F15"/>
    <mergeCell ref="A16:B16"/>
    <mergeCell ref="A34:B34"/>
    <mergeCell ref="A35:B35"/>
    <mergeCell ref="A29:B29"/>
    <mergeCell ref="A30:B30"/>
    <mergeCell ref="A31:B31"/>
    <mergeCell ref="A32:B32"/>
    <mergeCell ref="A33:B33"/>
    <mergeCell ref="A23:B23"/>
    <mergeCell ref="A24:F24"/>
    <mergeCell ref="A25:B25"/>
    <mergeCell ref="A26:B26"/>
    <mergeCell ref="A27:B27"/>
    <mergeCell ref="A28:F28"/>
    <mergeCell ref="A41:B41"/>
    <mergeCell ref="A42:B42"/>
    <mergeCell ref="A43:B43"/>
    <mergeCell ref="A44:B44"/>
    <mergeCell ref="A45:B45"/>
    <mergeCell ref="A46:B46"/>
    <mergeCell ref="A36:B36"/>
    <mergeCell ref="A37:B37"/>
    <mergeCell ref="A38:B38"/>
    <mergeCell ref="A39:B39"/>
    <mergeCell ref="A40:B40"/>
    <mergeCell ref="A55:F55"/>
    <mergeCell ref="A56:B56"/>
    <mergeCell ref="A57:B57"/>
    <mergeCell ref="A50:B50"/>
    <mergeCell ref="A51:B51"/>
    <mergeCell ref="A52:B52"/>
    <mergeCell ref="A53:B53"/>
    <mergeCell ref="A54:B54"/>
    <mergeCell ref="A47:B47"/>
    <mergeCell ref="A48:B48"/>
    <mergeCell ref="A49:B49"/>
    <mergeCell ref="A64:F64"/>
    <mergeCell ref="A65:F65"/>
    <mergeCell ref="A66:F66"/>
    <mergeCell ref="A67:F67"/>
    <mergeCell ref="A68:F68"/>
    <mergeCell ref="A69:B69"/>
    <mergeCell ref="A58:B58"/>
    <mergeCell ref="A59:B59"/>
    <mergeCell ref="A60:B60"/>
    <mergeCell ref="A61:F61"/>
    <mergeCell ref="A62:B62"/>
    <mergeCell ref="A63:F63"/>
    <mergeCell ref="A76:B76"/>
    <mergeCell ref="A77:B77"/>
    <mergeCell ref="A78:B78"/>
    <mergeCell ref="A79:B79"/>
    <mergeCell ref="A80:F80"/>
    <mergeCell ref="A81:B81"/>
    <mergeCell ref="A70:B70"/>
    <mergeCell ref="A71:B71"/>
    <mergeCell ref="A72:B72"/>
    <mergeCell ref="A73:B73"/>
    <mergeCell ref="A74:F74"/>
    <mergeCell ref="A75:B75"/>
    <mergeCell ref="A88:B88"/>
    <mergeCell ref="A89:B89"/>
    <mergeCell ref="A90:B90"/>
    <mergeCell ref="A91:B91"/>
    <mergeCell ref="A92:F92"/>
    <mergeCell ref="A93:B93"/>
    <mergeCell ref="A82:B82"/>
    <mergeCell ref="A83:B83"/>
    <mergeCell ref="A84:B84"/>
    <mergeCell ref="A85:B85"/>
    <mergeCell ref="A86:F86"/>
    <mergeCell ref="A87:B87"/>
    <mergeCell ref="A100:B100"/>
    <mergeCell ref="A101:B101"/>
    <mergeCell ref="A102:B102"/>
    <mergeCell ref="A103:B103"/>
    <mergeCell ref="A104:F104"/>
    <mergeCell ref="A267:F267"/>
    <mergeCell ref="A94:B94"/>
    <mergeCell ref="A95:B95"/>
    <mergeCell ref="A96:B96"/>
    <mergeCell ref="A97:B97"/>
    <mergeCell ref="A98:F98"/>
    <mergeCell ref="A99:B99"/>
    <mergeCell ref="A303:F303"/>
    <mergeCell ref="A304:F304"/>
    <mergeCell ref="A305:F305"/>
    <mergeCell ref="A306:F306"/>
    <mergeCell ref="A307:F307"/>
    <mergeCell ref="A308:F308"/>
    <mergeCell ref="A272:F272"/>
    <mergeCell ref="A302:F302"/>
    <mergeCell ref="A315:B315"/>
    <mergeCell ref="A316:B316"/>
    <mergeCell ref="A317:F317"/>
    <mergeCell ref="A309:F309"/>
    <mergeCell ref="A310:F310"/>
    <mergeCell ref="A311:F311"/>
    <mergeCell ref="A312:F312"/>
    <mergeCell ref="A313:F313"/>
    <mergeCell ref="A314:F314"/>
    <mergeCell ref="A322:B322"/>
    <mergeCell ref="A323:B323"/>
    <mergeCell ref="A324:B324"/>
    <mergeCell ref="A325:B325"/>
    <mergeCell ref="A326:B326"/>
    <mergeCell ref="A327:B327"/>
    <mergeCell ref="A318:F318"/>
    <mergeCell ref="A319:B319"/>
    <mergeCell ref="A320:B320"/>
    <mergeCell ref="A321:B321"/>
    <mergeCell ref="A334:B334"/>
    <mergeCell ref="A335:B335"/>
    <mergeCell ref="A336:F336"/>
    <mergeCell ref="A337:F337"/>
    <mergeCell ref="A338:B338"/>
    <mergeCell ref="A339:B339"/>
    <mergeCell ref="A328:B328"/>
    <mergeCell ref="A329:B329"/>
    <mergeCell ref="A330:B330"/>
    <mergeCell ref="A331:B331"/>
    <mergeCell ref="A332:B332"/>
    <mergeCell ref="A333:B333"/>
  </mergeCells>
  <conditionalFormatting sqref="A197:A201">
    <cfRule type="containsText" dxfId="5" priority="5" stopIfTrue="1" operator="containsText" text="L">
      <formula>NOT(ISERROR(SEARCH("L",A197)))</formula>
    </cfRule>
  </conditionalFormatting>
  <printOptions horizontalCentered="1"/>
  <pageMargins left="0.31496062992125984" right="0.31496062992125984" top="0.59055118110236227" bottom="0.39370078740157483" header="0.31496062992125984" footer="0.31496062992125984"/>
  <pageSetup paperSize="9" scale="80" orientation="portrait" r:id="rId1"/>
  <headerFooter alignWithMargins="0">
    <oddHeader>&amp;RPříloha str.&amp;P</oddHeader>
  </headerFooter>
  <rowBreaks count="2" manualBreakCount="2">
    <brk id="262" max="5" man="1"/>
    <brk id="3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1"/>
  <sheetViews>
    <sheetView zoomScale="90" zoomScaleNormal="90" workbookViewId="0">
      <pane ySplit="4" topLeftCell="A56" activePane="bottomLeft" state="frozen"/>
      <selection activeCell="F33" sqref="F33"/>
      <selection pane="bottomLeft" activeCell="A3" sqref="A3:G3"/>
    </sheetView>
  </sheetViews>
  <sheetFormatPr defaultRowHeight="16.5" customHeight="1" x14ac:dyDescent="0.2"/>
  <cols>
    <col min="1" max="1" width="12" style="152" bestFit="1" customWidth="1"/>
    <col min="2" max="2" width="73.7109375" style="155" bestFit="1" customWidth="1"/>
    <col min="3" max="3" width="17.7109375" style="152" hidden="1" customWidth="1"/>
    <col min="4" max="7" width="10.42578125" style="152" customWidth="1"/>
    <col min="8" max="8" width="11.28515625" style="152" customWidth="1"/>
    <col min="9" max="16384" width="9.140625" style="152"/>
  </cols>
  <sheetData>
    <row r="1" spans="1:9" ht="24" customHeight="1" thickBot="1" x14ac:dyDescent="0.25">
      <c r="A1" s="302" t="str">
        <f>'I.-V. Školy a šz, příplatky'!A1</f>
        <v>Příloha k č.j. MSMT-64/2021</v>
      </c>
      <c r="B1" s="302"/>
      <c r="C1" s="34"/>
      <c r="D1" s="34"/>
      <c r="E1" s="34"/>
      <c r="F1" s="34"/>
      <c r="G1" s="34"/>
    </row>
    <row r="2" spans="1:9" s="153" customFormat="1" ht="21" customHeight="1" thickBot="1" x14ac:dyDescent="0.25">
      <c r="A2" s="296" t="s">
        <v>4694</v>
      </c>
      <c r="B2" s="297"/>
      <c r="C2" s="297"/>
      <c r="D2" s="297"/>
      <c r="E2" s="297"/>
      <c r="F2" s="297"/>
      <c r="G2" s="298"/>
    </row>
    <row r="3" spans="1:9" s="153" customFormat="1" ht="28.5" customHeight="1" thickBot="1" x14ac:dyDescent="0.25">
      <c r="A3" s="299" t="s">
        <v>4582</v>
      </c>
      <c r="B3" s="300"/>
      <c r="C3" s="300"/>
      <c r="D3" s="300"/>
      <c r="E3" s="300"/>
      <c r="F3" s="300"/>
      <c r="G3" s="301"/>
    </row>
    <row r="4" spans="1:9" s="153" customFormat="1" ht="53.25" customHeight="1" thickBot="1" x14ac:dyDescent="0.25">
      <c r="A4" s="5" t="s">
        <v>4581</v>
      </c>
      <c r="B4" s="131" t="s">
        <v>4580</v>
      </c>
      <c r="C4" s="8" t="s">
        <v>3226</v>
      </c>
      <c r="D4" s="9" t="s">
        <v>342</v>
      </c>
      <c r="E4" s="6" t="s">
        <v>93</v>
      </c>
      <c r="F4" s="6" t="s">
        <v>68</v>
      </c>
      <c r="G4" s="7" t="s">
        <v>182</v>
      </c>
    </row>
    <row r="5" spans="1:9" s="153" customFormat="1" ht="16.5" customHeight="1" x14ac:dyDescent="0.2">
      <c r="A5" s="18" t="s">
        <v>346</v>
      </c>
      <c r="B5" s="19" t="s">
        <v>347</v>
      </c>
      <c r="C5" s="20" t="s">
        <v>1648</v>
      </c>
      <c r="D5" s="10">
        <v>30800</v>
      </c>
      <c r="E5" s="11">
        <v>22680</v>
      </c>
      <c r="F5" s="11">
        <v>8120</v>
      </c>
      <c r="G5" s="12">
        <v>0</v>
      </c>
      <c r="H5" s="154"/>
      <c r="I5" s="156"/>
    </row>
    <row r="6" spans="1:9" s="153" customFormat="1" ht="16.5" customHeight="1" x14ac:dyDescent="0.2">
      <c r="A6" s="21" t="s">
        <v>348</v>
      </c>
      <c r="B6" s="22" t="s">
        <v>349</v>
      </c>
      <c r="C6" s="23" t="s">
        <v>1649</v>
      </c>
      <c r="D6" s="13">
        <v>92399</v>
      </c>
      <c r="E6" s="14">
        <v>68041</v>
      </c>
      <c r="F6" s="14">
        <v>24358</v>
      </c>
      <c r="G6" s="15">
        <v>0</v>
      </c>
      <c r="H6" s="154"/>
      <c r="I6" s="156"/>
    </row>
    <row r="7" spans="1:9" s="153" customFormat="1" ht="16.5" customHeight="1" x14ac:dyDescent="0.2">
      <c r="A7" s="21" t="s">
        <v>350</v>
      </c>
      <c r="B7" s="22" t="s">
        <v>351</v>
      </c>
      <c r="C7" s="23" t="s">
        <v>1650</v>
      </c>
      <c r="D7" s="13">
        <v>92399</v>
      </c>
      <c r="E7" s="14">
        <v>68041</v>
      </c>
      <c r="F7" s="14">
        <v>24358</v>
      </c>
      <c r="G7" s="15">
        <v>0</v>
      </c>
      <c r="H7" s="154"/>
      <c r="I7" s="156"/>
    </row>
    <row r="8" spans="1:9" s="153" customFormat="1" ht="16.5" customHeight="1" x14ac:dyDescent="0.2">
      <c r="A8" s="21" t="s">
        <v>352</v>
      </c>
      <c r="B8" s="22" t="s">
        <v>353</v>
      </c>
      <c r="C8" s="23" t="s">
        <v>1651</v>
      </c>
      <c r="D8" s="13">
        <v>30800</v>
      </c>
      <c r="E8" s="14">
        <v>22680</v>
      </c>
      <c r="F8" s="14">
        <v>8120</v>
      </c>
      <c r="G8" s="15">
        <v>0</v>
      </c>
      <c r="H8" s="154"/>
      <c r="I8" s="156"/>
    </row>
    <row r="9" spans="1:9" s="153" customFormat="1" ht="16.5" customHeight="1" x14ac:dyDescent="0.2">
      <c r="A9" s="21" t="s">
        <v>354</v>
      </c>
      <c r="B9" s="22" t="s">
        <v>355</v>
      </c>
      <c r="C9" s="23" t="s">
        <v>1652</v>
      </c>
      <c r="D9" s="13">
        <v>30800</v>
      </c>
      <c r="E9" s="14">
        <v>22680</v>
      </c>
      <c r="F9" s="14">
        <v>8120</v>
      </c>
      <c r="G9" s="15">
        <v>0</v>
      </c>
      <c r="H9" s="154"/>
      <c r="I9" s="156"/>
    </row>
    <row r="10" spans="1:9" s="153" customFormat="1" ht="16.5" customHeight="1" x14ac:dyDescent="0.2">
      <c r="A10" s="21" t="s">
        <v>356</v>
      </c>
      <c r="B10" s="22" t="s">
        <v>357</v>
      </c>
      <c r="C10" s="23" t="s">
        <v>1653</v>
      </c>
      <c r="D10" s="13">
        <v>30800</v>
      </c>
      <c r="E10" s="14">
        <v>22680</v>
      </c>
      <c r="F10" s="14">
        <v>8120</v>
      </c>
      <c r="G10" s="15">
        <v>0</v>
      </c>
      <c r="H10" s="154"/>
      <c r="I10" s="156"/>
    </row>
    <row r="11" spans="1:9" s="153" customFormat="1" ht="16.5" customHeight="1" x14ac:dyDescent="0.2">
      <c r="A11" s="21" t="s">
        <v>4607</v>
      </c>
      <c r="B11" s="22" t="s">
        <v>357</v>
      </c>
      <c r="C11" s="23" t="s">
        <v>4608</v>
      </c>
      <c r="D11" s="13">
        <v>30800</v>
      </c>
      <c r="E11" s="14">
        <v>22680</v>
      </c>
      <c r="F11" s="14">
        <v>8120</v>
      </c>
      <c r="G11" s="15">
        <v>0</v>
      </c>
      <c r="H11" s="154"/>
      <c r="I11" s="156"/>
    </row>
    <row r="12" spans="1:9" s="153" customFormat="1" ht="16.5" customHeight="1" x14ac:dyDescent="0.2">
      <c r="A12" s="21" t="s">
        <v>358</v>
      </c>
      <c r="B12" s="22" t="s">
        <v>359</v>
      </c>
      <c r="C12" s="23" t="s">
        <v>1654</v>
      </c>
      <c r="D12" s="13">
        <v>4164</v>
      </c>
      <c r="E12" s="14">
        <v>3066</v>
      </c>
      <c r="F12" s="14">
        <v>1098</v>
      </c>
      <c r="G12" s="15">
        <v>0</v>
      </c>
      <c r="H12" s="154"/>
      <c r="I12" s="156"/>
    </row>
    <row r="13" spans="1:9" s="153" customFormat="1" ht="16.5" customHeight="1" x14ac:dyDescent="0.2">
      <c r="A13" s="21" t="s">
        <v>360</v>
      </c>
      <c r="B13" s="22" t="s">
        <v>361</v>
      </c>
      <c r="C13" s="23" t="s">
        <v>1654</v>
      </c>
      <c r="D13" s="13">
        <v>4164</v>
      </c>
      <c r="E13" s="14">
        <v>3066</v>
      </c>
      <c r="F13" s="14">
        <v>1098</v>
      </c>
      <c r="G13" s="15">
        <v>0</v>
      </c>
      <c r="H13" s="154"/>
      <c r="I13" s="156"/>
    </row>
    <row r="14" spans="1:9" s="153" customFormat="1" ht="16.5" customHeight="1" x14ac:dyDescent="0.2">
      <c r="A14" s="21" t="s">
        <v>362</v>
      </c>
      <c r="B14" s="22" t="s">
        <v>347</v>
      </c>
      <c r="C14" s="23" t="s">
        <v>1655</v>
      </c>
      <c r="D14" s="13">
        <v>30800</v>
      </c>
      <c r="E14" s="14">
        <v>22680</v>
      </c>
      <c r="F14" s="14">
        <v>8120</v>
      </c>
      <c r="G14" s="15">
        <v>0</v>
      </c>
      <c r="H14" s="154"/>
      <c r="I14" s="156"/>
    </row>
    <row r="15" spans="1:9" s="153" customFormat="1" ht="16.5" customHeight="1" x14ac:dyDescent="0.2">
      <c r="A15" s="21" t="s">
        <v>363</v>
      </c>
      <c r="B15" s="22" t="s">
        <v>349</v>
      </c>
      <c r="C15" s="23" t="s">
        <v>1656</v>
      </c>
      <c r="D15" s="13">
        <v>92399</v>
      </c>
      <c r="E15" s="14">
        <v>68041</v>
      </c>
      <c r="F15" s="14">
        <v>24358</v>
      </c>
      <c r="G15" s="15">
        <v>0</v>
      </c>
      <c r="H15" s="154"/>
      <c r="I15" s="156"/>
    </row>
    <row r="16" spans="1:9" s="153" customFormat="1" ht="16.5" customHeight="1" x14ac:dyDescent="0.2">
      <c r="A16" s="21" t="s">
        <v>364</v>
      </c>
      <c r="B16" s="22" t="s">
        <v>365</v>
      </c>
      <c r="C16" s="23" t="s">
        <v>1657</v>
      </c>
      <c r="D16" s="13">
        <v>92399</v>
      </c>
      <c r="E16" s="14">
        <v>68041</v>
      </c>
      <c r="F16" s="14">
        <v>24358</v>
      </c>
      <c r="G16" s="15">
        <v>0</v>
      </c>
      <c r="H16" s="154"/>
      <c r="I16" s="156"/>
    </row>
    <row r="17" spans="1:9" s="153" customFormat="1" ht="16.5" customHeight="1" x14ac:dyDescent="0.2">
      <c r="A17" s="21" t="s">
        <v>366</v>
      </c>
      <c r="B17" s="22" t="s">
        <v>367</v>
      </c>
      <c r="C17" s="23" t="s">
        <v>1658</v>
      </c>
      <c r="D17" s="13">
        <v>115295</v>
      </c>
      <c r="E17" s="14">
        <v>84901</v>
      </c>
      <c r="F17" s="14">
        <v>30394</v>
      </c>
      <c r="G17" s="15">
        <v>0</v>
      </c>
      <c r="H17" s="154"/>
      <c r="I17" s="156"/>
    </row>
    <row r="18" spans="1:9" s="153" customFormat="1" ht="16.5" customHeight="1" x14ac:dyDescent="0.2">
      <c r="A18" s="21" t="s">
        <v>368</v>
      </c>
      <c r="B18" s="22" t="s">
        <v>369</v>
      </c>
      <c r="C18" s="23" t="s">
        <v>1659</v>
      </c>
      <c r="D18" s="13">
        <v>115295</v>
      </c>
      <c r="E18" s="14">
        <v>84901</v>
      </c>
      <c r="F18" s="14">
        <v>30394</v>
      </c>
      <c r="G18" s="15">
        <v>0</v>
      </c>
      <c r="H18" s="154"/>
      <c r="I18" s="156"/>
    </row>
    <row r="19" spans="1:9" s="153" customFormat="1" ht="16.5" customHeight="1" x14ac:dyDescent="0.2">
      <c r="A19" s="21" t="s">
        <v>370</v>
      </c>
      <c r="B19" s="22" t="s">
        <v>371</v>
      </c>
      <c r="C19" s="23" t="s">
        <v>1660</v>
      </c>
      <c r="D19" s="13">
        <v>230590</v>
      </c>
      <c r="E19" s="14">
        <v>169801</v>
      </c>
      <c r="F19" s="14">
        <v>60789</v>
      </c>
      <c r="G19" s="15">
        <v>0</v>
      </c>
      <c r="H19" s="154"/>
      <c r="I19" s="156"/>
    </row>
    <row r="20" spans="1:9" s="153" customFormat="1" ht="16.5" customHeight="1" x14ac:dyDescent="0.2">
      <c r="A20" s="21" t="s">
        <v>372</v>
      </c>
      <c r="B20" s="22" t="s">
        <v>373</v>
      </c>
      <c r="C20" s="23" t="s">
        <v>1661</v>
      </c>
      <c r="D20" s="13">
        <v>345885</v>
      </c>
      <c r="E20" s="14">
        <v>254702</v>
      </c>
      <c r="F20" s="14">
        <v>91183</v>
      </c>
      <c r="G20" s="15">
        <v>0</v>
      </c>
      <c r="H20" s="154"/>
      <c r="I20" s="156"/>
    </row>
    <row r="21" spans="1:9" s="153" customFormat="1" ht="16.5" customHeight="1" x14ac:dyDescent="0.2">
      <c r="A21" s="21" t="s">
        <v>374</v>
      </c>
      <c r="B21" s="22" t="s">
        <v>375</v>
      </c>
      <c r="C21" s="23" t="s">
        <v>1662</v>
      </c>
      <c r="D21" s="13">
        <v>115295</v>
      </c>
      <c r="E21" s="14">
        <v>84901</v>
      </c>
      <c r="F21" s="14">
        <v>30394</v>
      </c>
      <c r="G21" s="15">
        <v>0</v>
      </c>
      <c r="H21" s="154"/>
      <c r="I21" s="156"/>
    </row>
    <row r="22" spans="1:9" s="153" customFormat="1" ht="16.5" customHeight="1" x14ac:dyDescent="0.2">
      <c r="A22" s="21" t="s">
        <v>376</v>
      </c>
      <c r="B22" s="22" t="s">
        <v>377</v>
      </c>
      <c r="C22" s="23" t="s">
        <v>1663</v>
      </c>
      <c r="D22" s="13">
        <v>307995</v>
      </c>
      <c r="E22" s="14">
        <v>226800</v>
      </c>
      <c r="F22" s="14">
        <v>81195</v>
      </c>
      <c r="G22" s="15">
        <v>0</v>
      </c>
      <c r="H22" s="154"/>
      <c r="I22" s="156"/>
    </row>
    <row r="23" spans="1:9" s="153" customFormat="1" ht="16.5" customHeight="1" x14ac:dyDescent="0.2">
      <c r="A23" s="21" t="s">
        <v>4609</v>
      </c>
      <c r="B23" s="22" t="s">
        <v>4610</v>
      </c>
      <c r="C23" s="23" t="s">
        <v>4611</v>
      </c>
      <c r="D23" s="13">
        <v>268400</v>
      </c>
      <c r="E23" s="14">
        <v>197644</v>
      </c>
      <c r="F23" s="14">
        <v>70756</v>
      </c>
      <c r="G23" s="15">
        <v>0</v>
      </c>
      <c r="H23" s="154"/>
      <c r="I23" s="156"/>
    </row>
    <row r="24" spans="1:9" s="153" customFormat="1" ht="16.5" customHeight="1" x14ac:dyDescent="0.2">
      <c r="A24" s="21" t="s">
        <v>4612</v>
      </c>
      <c r="B24" s="22" t="s">
        <v>4613</v>
      </c>
      <c r="C24" s="23" t="s">
        <v>4614</v>
      </c>
      <c r="D24" s="13">
        <v>307995</v>
      </c>
      <c r="E24" s="14">
        <v>226800</v>
      </c>
      <c r="F24" s="14">
        <v>81195</v>
      </c>
      <c r="G24" s="15">
        <v>0</v>
      </c>
      <c r="H24" s="154"/>
      <c r="I24" s="156"/>
    </row>
    <row r="25" spans="1:9" s="153" customFormat="1" ht="16.5" customHeight="1" x14ac:dyDescent="0.2">
      <c r="A25" s="21" t="s">
        <v>4615</v>
      </c>
      <c r="B25" s="22" t="s">
        <v>4616</v>
      </c>
      <c r="C25" s="23" t="s">
        <v>4617</v>
      </c>
      <c r="D25" s="13">
        <v>307995</v>
      </c>
      <c r="E25" s="14">
        <v>226800</v>
      </c>
      <c r="F25" s="14">
        <v>81195</v>
      </c>
      <c r="G25" s="15">
        <v>0</v>
      </c>
      <c r="H25" s="154"/>
      <c r="I25" s="156"/>
    </row>
    <row r="26" spans="1:9" s="153" customFormat="1" ht="16.5" customHeight="1" x14ac:dyDescent="0.2">
      <c r="A26" s="21" t="s">
        <v>378</v>
      </c>
      <c r="B26" s="22" t="s">
        <v>379</v>
      </c>
      <c r="C26" s="23" t="s">
        <v>1664</v>
      </c>
      <c r="D26" s="13">
        <v>333095</v>
      </c>
      <c r="E26" s="14">
        <v>245284</v>
      </c>
      <c r="F26" s="14">
        <v>87811</v>
      </c>
      <c r="G26" s="15">
        <v>0</v>
      </c>
      <c r="H26" s="154"/>
      <c r="I26" s="156"/>
    </row>
    <row r="27" spans="1:9" s="153" customFormat="1" ht="16.5" customHeight="1" x14ac:dyDescent="0.2">
      <c r="A27" s="21" t="s">
        <v>380</v>
      </c>
      <c r="B27" s="22" t="s">
        <v>381</v>
      </c>
      <c r="C27" s="23" t="s">
        <v>1664</v>
      </c>
      <c r="D27" s="13">
        <v>333095</v>
      </c>
      <c r="E27" s="14">
        <v>245284</v>
      </c>
      <c r="F27" s="14">
        <v>87811</v>
      </c>
      <c r="G27" s="15">
        <v>0</v>
      </c>
      <c r="H27" s="154"/>
      <c r="I27" s="156"/>
    </row>
    <row r="28" spans="1:9" s="153" customFormat="1" ht="16.5" customHeight="1" x14ac:dyDescent="0.2">
      <c r="A28" s="21" t="s">
        <v>382</v>
      </c>
      <c r="B28" s="22" t="s">
        <v>1665</v>
      </c>
      <c r="C28" s="23" t="s">
        <v>1666</v>
      </c>
      <c r="D28" s="13">
        <v>92399</v>
      </c>
      <c r="E28" s="14">
        <v>68041</v>
      </c>
      <c r="F28" s="14">
        <v>24358</v>
      </c>
      <c r="G28" s="15">
        <v>0</v>
      </c>
      <c r="H28" s="154"/>
      <c r="I28" s="156"/>
    </row>
    <row r="29" spans="1:9" s="153" customFormat="1" ht="16.5" customHeight="1" x14ac:dyDescent="0.2">
      <c r="A29" s="21" t="s">
        <v>384</v>
      </c>
      <c r="B29" s="22" t="s">
        <v>385</v>
      </c>
      <c r="C29" s="23" t="s">
        <v>1666</v>
      </c>
      <c r="D29" s="13">
        <v>92399</v>
      </c>
      <c r="E29" s="14">
        <v>68041</v>
      </c>
      <c r="F29" s="14">
        <v>24358</v>
      </c>
      <c r="G29" s="15">
        <v>0</v>
      </c>
      <c r="H29" s="154"/>
      <c r="I29" s="156"/>
    </row>
    <row r="30" spans="1:9" s="153" customFormat="1" ht="16.5" customHeight="1" x14ac:dyDescent="0.2">
      <c r="A30" s="21" t="s">
        <v>386</v>
      </c>
      <c r="B30" s="22" t="s">
        <v>1667</v>
      </c>
      <c r="C30" s="23" t="s">
        <v>1668</v>
      </c>
      <c r="D30" s="13">
        <v>92399</v>
      </c>
      <c r="E30" s="14">
        <v>68041</v>
      </c>
      <c r="F30" s="14">
        <v>24358</v>
      </c>
      <c r="G30" s="15">
        <v>0</v>
      </c>
      <c r="H30" s="154"/>
      <c r="I30" s="156"/>
    </row>
    <row r="31" spans="1:9" s="153" customFormat="1" ht="16.5" customHeight="1" x14ac:dyDescent="0.2">
      <c r="A31" s="21" t="s">
        <v>388</v>
      </c>
      <c r="B31" s="22" t="s">
        <v>389</v>
      </c>
      <c r="C31" s="23" t="s">
        <v>1668</v>
      </c>
      <c r="D31" s="13">
        <v>92399</v>
      </c>
      <c r="E31" s="14">
        <v>68041</v>
      </c>
      <c r="F31" s="14">
        <v>24358</v>
      </c>
      <c r="G31" s="15">
        <v>0</v>
      </c>
      <c r="H31" s="154"/>
      <c r="I31" s="156"/>
    </row>
    <row r="32" spans="1:9" s="153" customFormat="1" ht="16.5" customHeight="1" x14ac:dyDescent="0.2">
      <c r="A32" s="21" t="s">
        <v>390</v>
      </c>
      <c r="B32" s="22" t="s">
        <v>355</v>
      </c>
      <c r="C32" s="23" t="s">
        <v>1669</v>
      </c>
      <c r="D32" s="13">
        <v>30800</v>
      </c>
      <c r="E32" s="14">
        <v>22680</v>
      </c>
      <c r="F32" s="14">
        <v>8120</v>
      </c>
      <c r="G32" s="15">
        <v>0</v>
      </c>
      <c r="H32" s="154"/>
      <c r="I32" s="156"/>
    </row>
    <row r="33" spans="1:9" s="153" customFormat="1" ht="16.5" customHeight="1" x14ac:dyDescent="0.2">
      <c r="A33" s="21" t="s">
        <v>391</v>
      </c>
      <c r="B33" s="22" t="s">
        <v>359</v>
      </c>
      <c r="C33" s="23" t="s">
        <v>1670</v>
      </c>
      <c r="D33" s="13">
        <v>6246</v>
      </c>
      <c r="E33" s="14">
        <v>4599</v>
      </c>
      <c r="F33" s="14">
        <v>1647</v>
      </c>
      <c r="G33" s="15">
        <v>0</v>
      </c>
      <c r="H33" s="154"/>
      <c r="I33" s="156"/>
    </row>
    <row r="34" spans="1:9" s="153" customFormat="1" ht="16.5" customHeight="1" x14ac:dyDescent="0.2">
      <c r="A34" s="21" t="s">
        <v>392</v>
      </c>
      <c r="B34" s="22" t="s">
        <v>361</v>
      </c>
      <c r="C34" s="23" t="s">
        <v>1670</v>
      </c>
      <c r="D34" s="13">
        <v>6246</v>
      </c>
      <c r="E34" s="14">
        <v>4599</v>
      </c>
      <c r="F34" s="14">
        <v>1647</v>
      </c>
      <c r="G34" s="15">
        <v>0</v>
      </c>
      <c r="H34" s="154"/>
      <c r="I34" s="156"/>
    </row>
    <row r="35" spans="1:9" s="153" customFormat="1" ht="16.5" customHeight="1" x14ac:dyDescent="0.2">
      <c r="A35" s="21" t="s">
        <v>1671</v>
      </c>
      <c r="B35" s="22" t="s">
        <v>1672</v>
      </c>
      <c r="C35" s="23" t="s">
        <v>1673</v>
      </c>
      <c r="D35" s="13">
        <v>61599</v>
      </c>
      <c r="E35" s="14">
        <v>45360</v>
      </c>
      <c r="F35" s="14">
        <v>16239</v>
      </c>
      <c r="G35" s="15">
        <v>0</v>
      </c>
      <c r="H35" s="154"/>
      <c r="I35" s="156"/>
    </row>
    <row r="36" spans="1:9" s="153" customFormat="1" ht="16.5" customHeight="1" x14ac:dyDescent="0.2">
      <c r="A36" s="21" t="s">
        <v>4618</v>
      </c>
      <c r="B36" s="22" t="s">
        <v>383</v>
      </c>
      <c r="C36" s="23" t="s">
        <v>4619</v>
      </c>
      <c r="D36" s="13">
        <v>61599</v>
      </c>
      <c r="E36" s="14">
        <v>45360</v>
      </c>
      <c r="F36" s="14">
        <v>16239</v>
      </c>
      <c r="G36" s="15">
        <v>0</v>
      </c>
      <c r="H36" s="154"/>
      <c r="I36" s="156"/>
    </row>
    <row r="37" spans="1:9" s="153" customFormat="1" ht="16.5" customHeight="1" x14ac:dyDescent="0.2">
      <c r="A37" s="21" t="s">
        <v>1674</v>
      </c>
      <c r="B37" s="22" t="s">
        <v>1675</v>
      </c>
      <c r="C37" s="23" t="s">
        <v>1676</v>
      </c>
      <c r="D37" s="13">
        <v>61599</v>
      </c>
      <c r="E37" s="14">
        <v>45360</v>
      </c>
      <c r="F37" s="14">
        <v>16239</v>
      </c>
      <c r="G37" s="15">
        <v>0</v>
      </c>
      <c r="H37" s="154"/>
      <c r="I37" s="156"/>
    </row>
    <row r="38" spans="1:9" s="153" customFormat="1" ht="16.5" customHeight="1" x14ac:dyDescent="0.2">
      <c r="A38" s="21" t="s">
        <v>2486</v>
      </c>
      <c r="B38" s="22" t="s">
        <v>3457</v>
      </c>
      <c r="C38" s="23" t="s">
        <v>1659</v>
      </c>
      <c r="D38" s="13">
        <v>115295</v>
      </c>
      <c r="E38" s="14">
        <v>84901</v>
      </c>
      <c r="F38" s="14">
        <v>30394</v>
      </c>
      <c r="G38" s="15">
        <v>0</v>
      </c>
      <c r="H38" s="154"/>
      <c r="I38" s="156"/>
    </row>
    <row r="39" spans="1:9" s="153" customFormat="1" ht="16.5" customHeight="1" x14ac:dyDescent="0.2">
      <c r="A39" s="21" t="s">
        <v>2487</v>
      </c>
      <c r="B39" s="22" t="s">
        <v>3458</v>
      </c>
      <c r="C39" s="23" t="s">
        <v>1660</v>
      </c>
      <c r="D39" s="13">
        <v>179353</v>
      </c>
      <c r="E39" s="14">
        <v>132071</v>
      </c>
      <c r="F39" s="14">
        <v>47282</v>
      </c>
      <c r="G39" s="15">
        <v>0</v>
      </c>
      <c r="H39" s="154"/>
      <c r="I39" s="156"/>
    </row>
    <row r="40" spans="1:9" s="153" customFormat="1" ht="16.5" customHeight="1" x14ac:dyDescent="0.2">
      <c r="A40" s="21" t="s">
        <v>2488</v>
      </c>
      <c r="B40" s="22" t="s">
        <v>3459</v>
      </c>
      <c r="C40" s="23" t="s">
        <v>1661</v>
      </c>
      <c r="D40" s="13">
        <v>230590</v>
      </c>
      <c r="E40" s="14">
        <v>169801</v>
      </c>
      <c r="F40" s="14">
        <v>60789</v>
      </c>
      <c r="G40" s="15">
        <v>0</v>
      </c>
      <c r="H40" s="154"/>
      <c r="I40" s="156"/>
    </row>
    <row r="41" spans="1:9" s="153" customFormat="1" ht="16.5" customHeight="1" x14ac:dyDescent="0.2">
      <c r="A41" s="21" t="s">
        <v>2489</v>
      </c>
      <c r="B41" s="22" t="s">
        <v>3460</v>
      </c>
      <c r="C41" s="23" t="s">
        <v>2490</v>
      </c>
      <c r="D41" s="13">
        <v>294648</v>
      </c>
      <c r="E41" s="14">
        <v>216972</v>
      </c>
      <c r="F41" s="14">
        <v>77676</v>
      </c>
      <c r="G41" s="15">
        <v>0</v>
      </c>
      <c r="H41" s="154"/>
      <c r="I41" s="156"/>
    </row>
    <row r="42" spans="1:9" s="153" customFormat="1" ht="16.5" customHeight="1" x14ac:dyDescent="0.2">
      <c r="A42" s="21" t="s">
        <v>2491</v>
      </c>
      <c r="B42" s="22" t="s">
        <v>3461</v>
      </c>
      <c r="C42" s="23" t="s">
        <v>2492</v>
      </c>
      <c r="D42" s="13">
        <v>345885</v>
      </c>
      <c r="E42" s="14">
        <v>254702</v>
      </c>
      <c r="F42" s="14">
        <v>91183</v>
      </c>
      <c r="G42" s="15">
        <v>0</v>
      </c>
      <c r="H42" s="154"/>
      <c r="I42" s="156"/>
    </row>
    <row r="43" spans="1:9" s="153" customFormat="1" ht="16.5" customHeight="1" x14ac:dyDescent="0.2">
      <c r="A43" s="21" t="s">
        <v>2493</v>
      </c>
      <c r="B43" s="22" t="s">
        <v>2494</v>
      </c>
      <c r="C43" s="23" t="s">
        <v>1662</v>
      </c>
      <c r="D43" s="13">
        <v>115295</v>
      </c>
      <c r="E43" s="14">
        <v>84901</v>
      </c>
      <c r="F43" s="14">
        <v>30394</v>
      </c>
      <c r="G43" s="15">
        <v>0</v>
      </c>
      <c r="H43" s="154"/>
      <c r="I43" s="156"/>
    </row>
    <row r="44" spans="1:9" s="153" customFormat="1" ht="16.5" customHeight="1" x14ac:dyDescent="0.2">
      <c r="A44" s="21" t="s">
        <v>2495</v>
      </c>
      <c r="B44" s="22" t="s">
        <v>3462</v>
      </c>
      <c r="C44" s="23" t="s">
        <v>2496</v>
      </c>
      <c r="D44" s="13">
        <v>84538</v>
      </c>
      <c r="E44" s="14">
        <v>62252</v>
      </c>
      <c r="F44" s="14">
        <v>22286</v>
      </c>
      <c r="G44" s="15">
        <v>0</v>
      </c>
      <c r="H44" s="154"/>
      <c r="I44" s="156"/>
    </row>
    <row r="45" spans="1:9" s="153" customFormat="1" ht="16.5" customHeight="1" x14ac:dyDescent="0.2">
      <c r="A45" s="21" t="s">
        <v>2497</v>
      </c>
      <c r="B45" s="22" t="s">
        <v>3463</v>
      </c>
      <c r="C45" s="23" t="s">
        <v>2498</v>
      </c>
      <c r="D45" s="13">
        <v>131507</v>
      </c>
      <c r="E45" s="14">
        <v>96839</v>
      </c>
      <c r="F45" s="14">
        <v>34668</v>
      </c>
      <c r="G45" s="15">
        <v>0</v>
      </c>
      <c r="H45" s="154"/>
      <c r="I45" s="156"/>
    </row>
    <row r="46" spans="1:9" s="153" customFormat="1" ht="16.5" customHeight="1" x14ac:dyDescent="0.2">
      <c r="A46" s="21" t="s">
        <v>2499</v>
      </c>
      <c r="B46" s="22" t="s">
        <v>3464</v>
      </c>
      <c r="C46" s="23" t="s">
        <v>2500</v>
      </c>
      <c r="D46" s="13">
        <v>169075</v>
      </c>
      <c r="E46" s="14">
        <v>124503</v>
      </c>
      <c r="F46" s="14">
        <v>44572</v>
      </c>
      <c r="G46" s="15">
        <v>0</v>
      </c>
      <c r="H46" s="154"/>
      <c r="I46" s="156"/>
    </row>
    <row r="47" spans="1:9" s="153" customFormat="1" ht="16.5" customHeight="1" x14ac:dyDescent="0.2">
      <c r="A47" s="21" t="s">
        <v>2501</v>
      </c>
      <c r="B47" s="22" t="s">
        <v>3465</v>
      </c>
      <c r="C47" s="23" t="s">
        <v>2502</v>
      </c>
      <c r="D47" s="13">
        <v>216044</v>
      </c>
      <c r="E47" s="14">
        <v>159090</v>
      </c>
      <c r="F47" s="14">
        <v>56954</v>
      </c>
      <c r="G47" s="15">
        <v>0</v>
      </c>
      <c r="H47" s="154"/>
      <c r="I47" s="156"/>
    </row>
    <row r="48" spans="1:9" s="153" customFormat="1" ht="16.5" customHeight="1" x14ac:dyDescent="0.2">
      <c r="A48" s="21" t="s">
        <v>2503</v>
      </c>
      <c r="B48" s="22" t="s">
        <v>3466</v>
      </c>
      <c r="C48" s="23" t="s">
        <v>2504</v>
      </c>
      <c r="D48" s="13">
        <v>253613</v>
      </c>
      <c r="E48" s="14">
        <v>186755</v>
      </c>
      <c r="F48" s="14">
        <v>66858</v>
      </c>
      <c r="G48" s="15">
        <v>0</v>
      </c>
      <c r="H48" s="154"/>
      <c r="I48" s="156"/>
    </row>
    <row r="49" spans="1:9" s="153" customFormat="1" ht="16.5" customHeight="1" x14ac:dyDescent="0.2">
      <c r="A49" s="21" t="s">
        <v>2505</v>
      </c>
      <c r="B49" s="22" t="s">
        <v>2506</v>
      </c>
      <c r="C49" s="23" t="s">
        <v>2507</v>
      </c>
      <c r="D49" s="13">
        <v>84538</v>
      </c>
      <c r="E49" s="14">
        <v>62252</v>
      </c>
      <c r="F49" s="14">
        <v>22286</v>
      </c>
      <c r="G49" s="15">
        <v>0</v>
      </c>
      <c r="H49" s="154"/>
      <c r="I49" s="156"/>
    </row>
    <row r="50" spans="1:9" s="153" customFormat="1" ht="16.5" customHeight="1" x14ac:dyDescent="0.2">
      <c r="A50" s="21" t="s">
        <v>2508</v>
      </c>
      <c r="B50" s="22" t="s">
        <v>377</v>
      </c>
      <c r="C50" s="23" t="s">
        <v>1664</v>
      </c>
      <c r="D50" s="13">
        <v>307995</v>
      </c>
      <c r="E50" s="14">
        <v>226800</v>
      </c>
      <c r="F50" s="14">
        <v>81195</v>
      </c>
      <c r="G50" s="15">
        <v>0</v>
      </c>
      <c r="H50" s="154"/>
      <c r="I50" s="156"/>
    </row>
    <row r="51" spans="1:9" s="153" customFormat="1" ht="16.5" customHeight="1" x14ac:dyDescent="0.2">
      <c r="A51" s="21" t="s">
        <v>2509</v>
      </c>
      <c r="B51" s="22" t="s">
        <v>379</v>
      </c>
      <c r="C51" s="23" t="s">
        <v>2510</v>
      </c>
      <c r="D51" s="13">
        <v>333095</v>
      </c>
      <c r="E51" s="14">
        <v>245284</v>
      </c>
      <c r="F51" s="14">
        <v>87811</v>
      </c>
      <c r="G51" s="15">
        <v>0</v>
      </c>
      <c r="H51" s="154"/>
      <c r="I51" s="156"/>
    </row>
    <row r="52" spans="1:9" s="153" customFormat="1" ht="16.5" customHeight="1" x14ac:dyDescent="0.2">
      <c r="A52" s="21" t="s">
        <v>2511</v>
      </c>
      <c r="B52" s="22" t="s">
        <v>381</v>
      </c>
      <c r="C52" s="23" t="s">
        <v>2512</v>
      </c>
      <c r="D52" s="13">
        <v>333095</v>
      </c>
      <c r="E52" s="14">
        <v>245284</v>
      </c>
      <c r="F52" s="14">
        <v>87811</v>
      </c>
      <c r="G52" s="15">
        <v>0</v>
      </c>
      <c r="H52" s="154"/>
      <c r="I52" s="156"/>
    </row>
    <row r="53" spans="1:9" s="153" customFormat="1" ht="16.5" customHeight="1" x14ac:dyDescent="0.2">
      <c r="A53" s="21" t="s">
        <v>393</v>
      </c>
      <c r="B53" s="22" t="s">
        <v>394</v>
      </c>
      <c r="C53" s="23" t="s">
        <v>1677</v>
      </c>
      <c r="D53" s="13">
        <v>461180</v>
      </c>
      <c r="E53" s="14">
        <v>339602</v>
      </c>
      <c r="F53" s="14">
        <v>121578</v>
      </c>
      <c r="G53" s="15">
        <v>0</v>
      </c>
      <c r="H53" s="154"/>
      <c r="I53" s="156"/>
    </row>
    <row r="54" spans="1:9" s="153" customFormat="1" ht="16.5" customHeight="1" x14ac:dyDescent="0.2">
      <c r="A54" s="21" t="s">
        <v>395</v>
      </c>
      <c r="B54" s="22" t="s">
        <v>396</v>
      </c>
      <c r="C54" s="23" t="s">
        <v>1678</v>
      </c>
      <c r="D54" s="13">
        <v>9640</v>
      </c>
      <c r="E54" s="14">
        <v>7099</v>
      </c>
      <c r="F54" s="14">
        <v>2541</v>
      </c>
      <c r="G54" s="15">
        <v>0</v>
      </c>
      <c r="H54" s="154"/>
      <c r="I54" s="156"/>
    </row>
    <row r="55" spans="1:9" s="153" customFormat="1" ht="16.5" customHeight="1" x14ac:dyDescent="0.2">
      <c r="A55" s="21" t="s">
        <v>397</v>
      </c>
      <c r="B55" s="22" t="s">
        <v>398</v>
      </c>
      <c r="C55" s="23" t="s">
        <v>1679</v>
      </c>
      <c r="D55" s="13">
        <v>19280</v>
      </c>
      <c r="E55" s="14">
        <v>14197</v>
      </c>
      <c r="F55" s="14">
        <v>5083</v>
      </c>
      <c r="G55" s="15">
        <v>0</v>
      </c>
      <c r="H55" s="154"/>
      <c r="I55" s="156"/>
    </row>
    <row r="56" spans="1:9" s="153" customFormat="1" ht="16.5" customHeight="1" x14ac:dyDescent="0.2">
      <c r="A56" s="21" t="s">
        <v>399</v>
      </c>
      <c r="B56" s="22" t="s">
        <v>400</v>
      </c>
      <c r="C56" s="23" t="s">
        <v>1680</v>
      </c>
      <c r="D56" s="13">
        <v>28920</v>
      </c>
      <c r="E56" s="14">
        <v>21296</v>
      </c>
      <c r="F56" s="14">
        <v>7624</v>
      </c>
      <c r="G56" s="15">
        <v>0</v>
      </c>
      <c r="H56" s="154"/>
      <c r="I56" s="156"/>
    </row>
    <row r="57" spans="1:9" s="153" customFormat="1" ht="16.5" customHeight="1" x14ac:dyDescent="0.2">
      <c r="A57" s="21" t="s">
        <v>401</v>
      </c>
      <c r="B57" s="22" t="s">
        <v>714</v>
      </c>
      <c r="C57" s="23" t="s">
        <v>1681</v>
      </c>
      <c r="D57" s="13">
        <v>38560</v>
      </c>
      <c r="E57" s="14">
        <v>28395</v>
      </c>
      <c r="F57" s="14">
        <v>10165</v>
      </c>
      <c r="G57" s="15">
        <v>0</v>
      </c>
      <c r="H57" s="154"/>
      <c r="I57" s="156"/>
    </row>
    <row r="58" spans="1:9" s="153" customFormat="1" ht="16.5" customHeight="1" x14ac:dyDescent="0.2">
      <c r="A58" s="21" t="s">
        <v>402</v>
      </c>
      <c r="B58" s="22" t="s">
        <v>716</v>
      </c>
      <c r="C58" s="23" t="s">
        <v>1682</v>
      </c>
      <c r="D58" s="13">
        <v>48200</v>
      </c>
      <c r="E58" s="14">
        <v>35493</v>
      </c>
      <c r="F58" s="14">
        <v>12707</v>
      </c>
      <c r="G58" s="15">
        <v>0</v>
      </c>
      <c r="H58" s="154"/>
      <c r="I58" s="156"/>
    </row>
    <row r="59" spans="1:9" s="153" customFormat="1" ht="16.5" customHeight="1" x14ac:dyDescent="0.2">
      <c r="A59" s="21" t="s">
        <v>403</v>
      </c>
      <c r="B59" s="22" t="s">
        <v>718</v>
      </c>
      <c r="C59" s="23" t="s">
        <v>1683</v>
      </c>
      <c r="D59" s="13">
        <v>57840</v>
      </c>
      <c r="E59" s="14">
        <v>42592</v>
      </c>
      <c r="F59" s="14">
        <v>15248</v>
      </c>
      <c r="G59" s="15">
        <v>0</v>
      </c>
      <c r="H59" s="154"/>
      <c r="I59" s="156"/>
    </row>
    <row r="60" spans="1:9" s="153" customFormat="1" ht="16.5" customHeight="1" x14ac:dyDescent="0.2">
      <c r="A60" s="21" t="s">
        <v>404</v>
      </c>
      <c r="B60" s="22" t="s">
        <v>720</v>
      </c>
      <c r="C60" s="23" t="s">
        <v>1684</v>
      </c>
      <c r="D60" s="13">
        <v>67480</v>
      </c>
      <c r="E60" s="14">
        <v>49691</v>
      </c>
      <c r="F60" s="14">
        <v>17789</v>
      </c>
      <c r="G60" s="15">
        <v>0</v>
      </c>
      <c r="H60" s="154"/>
      <c r="I60" s="156"/>
    </row>
    <row r="61" spans="1:9" s="153" customFormat="1" ht="16.5" customHeight="1" x14ac:dyDescent="0.2">
      <c r="A61" s="21" t="s">
        <v>405</v>
      </c>
      <c r="B61" s="22" t="s">
        <v>722</v>
      </c>
      <c r="C61" s="23" t="s">
        <v>1685</v>
      </c>
      <c r="D61" s="13">
        <v>77120</v>
      </c>
      <c r="E61" s="14">
        <v>56789</v>
      </c>
      <c r="F61" s="14">
        <v>20331</v>
      </c>
      <c r="G61" s="15">
        <v>0</v>
      </c>
      <c r="H61" s="154"/>
      <c r="I61" s="156"/>
    </row>
    <row r="62" spans="1:9" s="153" customFormat="1" ht="16.5" customHeight="1" x14ac:dyDescent="0.2">
      <c r="A62" s="21" t="s">
        <v>406</v>
      </c>
      <c r="B62" s="22" t="s">
        <v>724</v>
      </c>
      <c r="C62" s="23" t="s">
        <v>1686</v>
      </c>
      <c r="D62" s="13">
        <v>86760</v>
      </c>
      <c r="E62" s="14">
        <v>63888</v>
      </c>
      <c r="F62" s="14">
        <v>22872</v>
      </c>
      <c r="G62" s="15">
        <v>0</v>
      </c>
      <c r="H62" s="154"/>
      <c r="I62" s="156"/>
    </row>
    <row r="63" spans="1:9" s="153" customFormat="1" ht="16.5" customHeight="1" x14ac:dyDescent="0.2">
      <c r="A63" s="21" t="s">
        <v>407</v>
      </c>
      <c r="B63" s="22" t="s">
        <v>726</v>
      </c>
      <c r="C63" s="23" t="s">
        <v>1687</v>
      </c>
      <c r="D63" s="13">
        <v>96400</v>
      </c>
      <c r="E63" s="14">
        <v>70987</v>
      </c>
      <c r="F63" s="14">
        <v>25413</v>
      </c>
      <c r="G63" s="15">
        <v>0</v>
      </c>
      <c r="H63" s="154"/>
      <c r="I63" s="156"/>
    </row>
    <row r="64" spans="1:9" s="153" customFormat="1" ht="16.5" customHeight="1" x14ac:dyDescent="0.2">
      <c r="A64" s="21" t="s">
        <v>408</v>
      </c>
      <c r="B64" s="22" t="s">
        <v>728</v>
      </c>
      <c r="C64" s="23" t="s">
        <v>1688</v>
      </c>
      <c r="D64" s="13">
        <v>106040</v>
      </c>
      <c r="E64" s="14">
        <v>78085</v>
      </c>
      <c r="F64" s="14">
        <v>27955</v>
      </c>
      <c r="G64" s="15">
        <v>0</v>
      </c>
      <c r="H64" s="154"/>
      <c r="I64" s="156"/>
    </row>
    <row r="65" spans="1:9" s="153" customFormat="1" ht="16.5" customHeight="1" x14ac:dyDescent="0.2">
      <c r="A65" s="21" t="s">
        <v>409</v>
      </c>
      <c r="B65" s="22" t="s">
        <v>730</v>
      </c>
      <c r="C65" s="23" t="s">
        <v>1689</v>
      </c>
      <c r="D65" s="13">
        <v>115680</v>
      </c>
      <c r="E65" s="14">
        <v>85184</v>
      </c>
      <c r="F65" s="14">
        <v>30496</v>
      </c>
      <c r="G65" s="15">
        <v>0</v>
      </c>
      <c r="H65" s="154"/>
      <c r="I65" s="156"/>
    </row>
    <row r="66" spans="1:9" s="153" customFormat="1" ht="16.5" customHeight="1" x14ac:dyDescent="0.2">
      <c r="A66" s="21" t="s">
        <v>410</v>
      </c>
      <c r="B66" s="22" t="s">
        <v>732</v>
      </c>
      <c r="C66" s="23" t="s">
        <v>1690</v>
      </c>
      <c r="D66" s="13">
        <v>125320</v>
      </c>
      <c r="E66" s="14">
        <v>92283</v>
      </c>
      <c r="F66" s="14">
        <v>33037</v>
      </c>
      <c r="G66" s="15">
        <v>0</v>
      </c>
      <c r="H66" s="154"/>
      <c r="I66" s="156"/>
    </row>
    <row r="67" spans="1:9" s="153" customFormat="1" ht="16.5" customHeight="1" x14ac:dyDescent="0.2">
      <c r="A67" s="21" t="s">
        <v>411</v>
      </c>
      <c r="B67" s="22" t="s">
        <v>734</v>
      </c>
      <c r="C67" s="23" t="s">
        <v>1691</v>
      </c>
      <c r="D67" s="13">
        <v>134960</v>
      </c>
      <c r="E67" s="14">
        <v>99381</v>
      </c>
      <c r="F67" s="14">
        <v>35579</v>
      </c>
      <c r="G67" s="15">
        <v>0</v>
      </c>
      <c r="H67" s="154"/>
      <c r="I67" s="156"/>
    </row>
    <row r="68" spans="1:9" s="153" customFormat="1" ht="16.5" customHeight="1" x14ac:dyDescent="0.2">
      <c r="A68" s="21" t="s">
        <v>412</v>
      </c>
      <c r="B68" s="22" t="s">
        <v>736</v>
      </c>
      <c r="C68" s="23" t="s">
        <v>1692</v>
      </c>
      <c r="D68" s="13">
        <v>144600</v>
      </c>
      <c r="E68" s="14">
        <v>106480</v>
      </c>
      <c r="F68" s="14">
        <v>38120</v>
      </c>
      <c r="G68" s="15">
        <v>0</v>
      </c>
      <c r="H68" s="154"/>
      <c r="I68" s="156"/>
    </row>
    <row r="69" spans="1:9" s="153" customFormat="1" ht="16.5" customHeight="1" x14ac:dyDescent="0.2">
      <c r="A69" s="21" t="s">
        <v>413</v>
      </c>
      <c r="B69" s="22" t="s">
        <v>738</v>
      </c>
      <c r="C69" s="23" t="s">
        <v>1693</v>
      </c>
      <c r="D69" s="13">
        <v>154240</v>
      </c>
      <c r="E69" s="14">
        <v>113579</v>
      </c>
      <c r="F69" s="14">
        <v>40661</v>
      </c>
      <c r="G69" s="15">
        <v>0</v>
      </c>
      <c r="H69" s="154"/>
      <c r="I69" s="156"/>
    </row>
    <row r="70" spans="1:9" s="153" customFormat="1" ht="16.5" customHeight="1" x14ac:dyDescent="0.2">
      <c r="A70" s="21" t="s">
        <v>414</v>
      </c>
      <c r="B70" s="22" t="s">
        <v>740</v>
      </c>
      <c r="C70" s="23" t="s">
        <v>1694</v>
      </c>
      <c r="D70" s="13">
        <v>163880</v>
      </c>
      <c r="E70" s="14">
        <v>120677</v>
      </c>
      <c r="F70" s="14">
        <v>43203</v>
      </c>
      <c r="G70" s="15">
        <v>0</v>
      </c>
      <c r="H70" s="154"/>
      <c r="I70" s="156"/>
    </row>
    <row r="71" spans="1:9" s="153" customFormat="1" ht="16.5" customHeight="1" x14ac:dyDescent="0.2">
      <c r="A71" s="21" t="s">
        <v>415</v>
      </c>
      <c r="B71" s="22" t="s">
        <v>742</v>
      </c>
      <c r="C71" s="23" t="s">
        <v>1695</v>
      </c>
      <c r="D71" s="13">
        <v>173520</v>
      </c>
      <c r="E71" s="14">
        <v>127776</v>
      </c>
      <c r="F71" s="14">
        <v>45744</v>
      </c>
      <c r="G71" s="15">
        <v>0</v>
      </c>
      <c r="H71" s="154"/>
      <c r="I71" s="156"/>
    </row>
    <row r="72" spans="1:9" s="153" customFormat="1" ht="16.5" customHeight="1" x14ac:dyDescent="0.2">
      <c r="A72" s="21" t="s">
        <v>416</v>
      </c>
      <c r="B72" s="22" t="s">
        <v>744</v>
      </c>
      <c r="C72" s="23" t="s">
        <v>1696</v>
      </c>
      <c r="D72" s="13">
        <v>183160</v>
      </c>
      <c r="E72" s="14">
        <v>134875</v>
      </c>
      <c r="F72" s="14">
        <v>48285</v>
      </c>
      <c r="G72" s="15">
        <v>0</v>
      </c>
      <c r="H72" s="154"/>
      <c r="I72" s="156"/>
    </row>
    <row r="73" spans="1:9" s="153" customFormat="1" ht="16.5" customHeight="1" x14ac:dyDescent="0.2">
      <c r="A73" s="21" t="s">
        <v>417</v>
      </c>
      <c r="B73" s="22" t="s">
        <v>746</v>
      </c>
      <c r="C73" s="23" t="s">
        <v>1697</v>
      </c>
      <c r="D73" s="13">
        <v>192800</v>
      </c>
      <c r="E73" s="14">
        <v>141973</v>
      </c>
      <c r="F73" s="14">
        <v>50827</v>
      </c>
      <c r="G73" s="15">
        <v>0</v>
      </c>
      <c r="H73" s="154"/>
      <c r="I73" s="156"/>
    </row>
    <row r="74" spans="1:9" s="153" customFormat="1" ht="16.5" customHeight="1" x14ac:dyDescent="0.2">
      <c r="A74" s="21" t="s">
        <v>418</v>
      </c>
      <c r="B74" s="22" t="s">
        <v>748</v>
      </c>
      <c r="C74" s="23" t="s">
        <v>1698</v>
      </c>
      <c r="D74" s="13">
        <v>202440</v>
      </c>
      <c r="E74" s="14">
        <v>149072</v>
      </c>
      <c r="F74" s="14">
        <v>53368</v>
      </c>
      <c r="G74" s="15">
        <v>0</v>
      </c>
      <c r="H74" s="154"/>
      <c r="I74" s="156"/>
    </row>
    <row r="75" spans="1:9" s="153" customFormat="1" ht="16.5" customHeight="1" x14ac:dyDescent="0.2">
      <c r="A75" s="21" t="s">
        <v>419</v>
      </c>
      <c r="B75" s="22" t="s">
        <v>750</v>
      </c>
      <c r="C75" s="23" t="s">
        <v>1699</v>
      </c>
      <c r="D75" s="13">
        <v>212080</v>
      </c>
      <c r="E75" s="14">
        <v>156171</v>
      </c>
      <c r="F75" s="14">
        <v>55909</v>
      </c>
      <c r="G75" s="15">
        <v>0</v>
      </c>
      <c r="H75" s="154"/>
      <c r="I75" s="156"/>
    </row>
    <row r="76" spans="1:9" s="153" customFormat="1" ht="16.5" customHeight="1" x14ac:dyDescent="0.2">
      <c r="A76" s="21" t="s">
        <v>420</v>
      </c>
      <c r="B76" s="22" t="s">
        <v>752</v>
      </c>
      <c r="C76" s="23" t="s">
        <v>1700</v>
      </c>
      <c r="D76" s="13">
        <v>221720</v>
      </c>
      <c r="E76" s="14">
        <v>163270</v>
      </c>
      <c r="F76" s="14">
        <v>58450</v>
      </c>
      <c r="G76" s="15">
        <v>0</v>
      </c>
      <c r="H76" s="154"/>
      <c r="I76" s="156"/>
    </row>
    <row r="77" spans="1:9" s="153" customFormat="1" ht="16.5" customHeight="1" x14ac:dyDescent="0.2">
      <c r="A77" s="21" t="s">
        <v>421</v>
      </c>
      <c r="B77" s="22" t="s">
        <v>754</v>
      </c>
      <c r="C77" s="23" t="s">
        <v>1701</v>
      </c>
      <c r="D77" s="13">
        <v>231360</v>
      </c>
      <c r="E77" s="14">
        <v>170368</v>
      </c>
      <c r="F77" s="14">
        <v>60992</v>
      </c>
      <c r="G77" s="15">
        <v>0</v>
      </c>
      <c r="H77" s="154"/>
      <c r="I77" s="156"/>
    </row>
    <row r="78" spans="1:9" s="153" customFormat="1" ht="16.5" customHeight="1" x14ac:dyDescent="0.2">
      <c r="A78" s="21" t="s">
        <v>422</v>
      </c>
      <c r="B78" s="22" t="s">
        <v>756</v>
      </c>
      <c r="C78" s="23" t="s">
        <v>1702</v>
      </c>
      <c r="D78" s="13">
        <v>241000</v>
      </c>
      <c r="E78" s="14">
        <v>177467</v>
      </c>
      <c r="F78" s="14">
        <v>63533</v>
      </c>
      <c r="G78" s="15">
        <v>0</v>
      </c>
      <c r="H78" s="154"/>
      <c r="I78" s="156"/>
    </row>
    <row r="79" spans="1:9" s="153" customFormat="1" ht="16.5" customHeight="1" x14ac:dyDescent="0.2">
      <c r="A79" s="21" t="s">
        <v>423</v>
      </c>
      <c r="B79" s="22" t="s">
        <v>758</v>
      </c>
      <c r="C79" s="23" t="s">
        <v>1703</v>
      </c>
      <c r="D79" s="13">
        <v>250640</v>
      </c>
      <c r="E79" s="14">
        <v>184566</v>
      </c>
      <c r="F79" s="14">
        <v>66074</v>
      </c>
      <c r="G79" s="15">
        <v>0</v>
      </c>
      <c r="H79" s="154"/>
      <c r="I79" s="156"/>
    </row>
    <row r="80" spans="1:9" s="153" customFormat="1" ht="16.5" customHeight="1" x14ac:dyDescent="0.2">
      <c r="A80" s="21" t="s">
        <v>424</v>
      </c>
      <c r="B80" s="22" t="s">
        <v>760</v>
      </c>
      <c r="C80" s="23" t="s">
        <v>1704</v>
      </c>
      <c r="D80" s="13">
        <v>260280</v>
      </c>
      <c r="E80" s="14">
        <v>191664</v>
      </c>
      <c r="F80" s="14">
        <v>68616</v>
      </c>
      <c r="G80" s="15">
        <v>0</v>
      </c>
      <c r="H80" s="154"/>
      <c r="I80" s="156"/>
    </row>
    <row r="81" spans="1:9" s="153" customFormat="1" ht="16.5" customHeight="1" x14ac:dyDescent="0.2">
      <c r="A81" s="21" t="s">
        <v>425</v>
      </c>
      <c r="B81" s="22" t="s">
        <v>762</v>
      </c>
      <c r="C81" s="23" t="s">
        <v>1705</v>
      </c>
      <c r="D81" s="13">
        <v>269920</v>
      </c>
      <c r="E81" s="14">
        <v>198763</v>
      </c>
      <c r="F81" s="14">
        <v>71157</v>
      </c>
      <c r="G81" s="15">
        <v>0</v>
      </c>
      <c r="H81" s="154"/>
      <c r="I81" s="156"/>
    </row>
    <row r="82" spans="1:9" s="153" customFormat="1" ht="16.5" customHeight="1" x14ac:dyDescent="0.2">
      <c r="A82" s="21" t="s">
        <v>426</v>
      </c>
      <c r="B82" s="22" t="s">
        <v>764</v>
      </c>
      <c r="C82" s="23" t="s">
        <v>1706</v>
      </c>
      <c r="D82" s="13">
        <v>279560</v>
      </c>
      <c r="E82" s="14">
        <v>205862</v>
      </c>
      <c r="F82" s="14">
        <v>73698</v>
      </c>
      <c r="G82" s="15">
        <v>0</v>
      </c>
      <c r="H82" s="154"/>
      <c r="I82" s="156"/>
    </row>
    <row r="83" spans="1:9" s="153" customFormat="1" ht="16.5" customHeight="1" x14ac:dyDescent="0.2">
      <c r="A83" s="21" t="s">
        <v>427</v>
      </c>
      <c r="B83" s="22" t="s">
        <v>766</v>
      </c>
      <c r="C83" s="23" t="s">
        <v>1707</v>
      </c>
      <c r="D83" s="13">
        <v>289200</v>
      </c>
      <c r="E83" s="14">
        <v>212960</v>
      </c>
      <c r="F83" s="14">
        <v>76240</v>
      </c>
      <c r="G83" s="15">
        <v>0</v>
      </c>
      <c r="H83" s="154"/>
      <c r="I83" s="156"/>
    </row>
    <row r="84" spans="1:9" s="153" customFormat="1" ht="16.5" customHeight="1" x14ac:dyDescent="0.2">
      <c r="A84" s="21" t="s">
        <v>428</v>
      </c>
      <c r="B84" s="22" t="s">
        <v>768</v>
      </c>
      <c r="C84" s="23" t="s">
        <v>1708</v>
      </c>
      <c r="D84" s="13">
        <v>298840</v>
      </c>
      <c r="E84" s="14">
        <v>220059</v>
      </c>
      <c r="F84" s="14">
        <v>78781</v>
      </c>
      <c r="G84" s="15">
        <v>0</v>
      </c>
      <c r="H84" s="154"/>
      <c r="I84" s="156"/>
    </row>
    <row r="85" spans="1:9" s="153" customFormat="1" ht="16.5" customHeight="1" x14ac:dyDescent="0.2">
      <c r="A85" s="21" t="s">
        <v>429</v>
      </c>
      <c r="B85" s="22" t="s">
        <v>770</v>
      </c>
      <c r="C85" s="23" t="s">
        <v>1709</v>
      </c>
      <c r="D85" s="13">
        <v>308480</v>
      </c>
      <c r="E85" s="14">
        <v>227158</v>
      </c>
      <c r="F85" s="14">
        <v>81322</v>
      </c>
      <c r="G85" s="15">
        <v>0</v>
      </c>
      <c r="H85" s="154"/>
      <c r="I85" s="156"/>
    </row>
    <row r="86" spans="1:9" s="153" customFormat="1" ht="16.5" customHeight="1" x14ac:dyDescent="0.2">
      <c r="A86" s="21" t="s">
        <v>430</v>
      </c>
      <c r="B86" s="22" t="s">
        <v>772</v>
      </c>
      <c r="C86" s="23" t="s">
        <v>1710</v>
      </c>
      <c r="D86" s="13">
        <v>318120</v>
      </c>
      <c r="E86" s="14">
        <v>234256</v>
      </c>
      <c r="F86" s="14">
        <v>83864</v>
      </c>
      <c r="G86" s="15">
        <v>0</v>
      </c>
      <c r="H86" s="154"/>
      <c r="I86" s="156"/>
    </row>
    <row r="87" spans="1:9" s="153" customFormat="1" ht="16.5" customHeight="1" x14ac:dyDescent="0.2">
      <c r="A87" s="21" t="s">
        <v>431</v>
      </c>
      <c r="B87" s="22" t="s">
        <v>774</v>
      </c>
      <c r="C87" s="23" t="s">
        <v>1711</v>
      </c>
      <c r="D87" s="13">
        <v>327760</v>
      </c>
      <c r="E87" s="14">
        <v>241355</v>
      </c>
      <c r="F87" s="14">
        <v>86405</v>
      </c>
      <c r="G87" s="15">
        <v>0</v>
      </c>
      <c r="H87" s="154"/>
      <c r="I87" s="156"/>
    </row>
    <row r="88" spans="1:9" s="153" customFormat="1" ht="16.5" customHeight="1" x14ac:dyDescent="0.2">
      <c r="A88" s="21" t="s">
        <v>432</v>
      </c>
      <c r="B88" s="22" t="s">
        <v>776</v>
      </c>
      <c r="C88" s="23" t="s">
        <v>1712</v>
      </c>
      <c r="D88" s="13">
        <v>337400</v>
      </c>
      <c r="E88" s="14">
        <v>248454</v>
      </c>
      <c r="F88" s="14">
        <v>88946</v>
      </c>
      <c r="G88" s="15">
        <v>0</v>
      </c>
      <c r="H88" s="154"/>
      <c r="I88" s="156"/>
    </row>
    <row r="89" spans="1:9" s="153" customFormat="1" ht="16.5" customHeight="1" x14ac:dyDescent="0.2">
      <c r="A89" s="21" t="s">
        <v>433</v>
      </c>
      <c r="B89" s="22" t="s">
        <v>778</v>
      </c>
      <c r="C89" s="23" t="s">
        <v>1713</v>
      </c>
      <c r="D89" s="13">
        <v>347040</v>
      </c>
      <c r="E89" s="14">
        <v>255552</v>
      </c>
      <c r="F89" s="14">
        <v>91488</v>
      </c>
      <c r="G89" s="15">
        <v>0</v>
      </c>
      <c r="H89" s="154"/>
      <c r="I89" s="156"/>
    </row>
    <row r="90" spans="1:9" s="153" customFormat="1" ht="16.5" customHeight="1" x14ac:dyDescent="0.2">
      <c r="A90" s="21" t="s">
        <v>434</v>
      </c>
      <c r="B90" s="22" t="s">
        <v>780</v>
      </c>
      <c r="C90" s="23" t="s">
        <v>1714</v>
      </c>
      <c r="D90" s="13">
        <v>356680</v>
      </c>
      <c r="E90" s="14">
        <v>262651</v>
      </c>
      <c r="F90" s="14">
        <v>94029</v>
      </c>
      <c r="G90" s="15">
        <v>0</v>
      </c>
      <c r="H90" s="154"/>
      <c r="I90" s="156"/>
    </row>
    <row r="91" spans="1:9" s="153" customFormat="1" ht="16.5" customHeight="1" x14ac:dyDescent="0.2">
      <c r="A91" s="21" t="s">
        <v>435</v>
      </c>
      <c r="B91" s="22" t="s">
        <v>782</v>
      </c>
      <c r="C91" s="23" t="s">
        <v>1715</v>
      </c>
      <c r="D91" s="13">
        <v>366320</v>
      </c>
      <c r="E91" s="14">
        <v>269750</v>
      </c>
      <c r="F91" s="14">
        <v>96570</v>
      </c>
      <c r="G91" s="15">
        <v>0</v>
      </c>
      <c r="H91" s="154"/>
      <c r="I91" s="156"/>
    </row>
    <row r="92" spans="1:9" s="153" customFormat="1" ht="16.5" customHeight="1" x14ac:dyDescent="0.2">
      <c r="A92" s="21" t="s">
        <v>436</v>
      </c>
      <c r="B92" s="22" t="s">
        <v>784</v>
      </c>
      <c r="C92" s="23" t="s">
        <v>1716</v>
      </c>
      <c r="D92" s="13">
        <v>375960</v>
      </c>
      <c r="E92" s="14">
        <v>276848</v>
      </c>
      <c r="F92" s="14">
        <v>99112</v>
      </c>
      <c r="G92" s="15">
        <v>0</v>
      </c>
      <c r="H92" s="154"/>
      <c r="I92" s="156"/>
    </row>
    <row r="93" spans="1:9" s="153" customFormat="1" ht="16.5" customHeight="1" x14ac:dyDescent="0.2">
      <c r="A93" s="21" t="s">
        <v>437</v>
      </c>
      <c r="B93" s="22" t="s">
        <v>786</v>
      </c>
      <c r="C93" s="23" t="s">
        <v>1717</v>
      </c>
      <c r="D93" s="13">
        <v>385600</v>
      </c>
      <c r="E93" s="14">
        <v>283947</v>
      </c>
      <c r="F93" s="14">
        <v>101653</v>
      </c>
      <c r="G93" s="15">
        <v>0</v>
      </c>
      <c r="H93" s="154"/>
      <c r="I93" s="156"/>
    </row>
    <row r="94" spans="1:9" s="153" customFormat="1" ht="16.5" customHeight="1" x14ac:dyDescent="0.2">
      <c r="A94" s="21" t="s">
        <v>438</v>
      </c>
      <c r="B94" s="22" t="s">
        <v>439</v>
      </c>
      <c r="C94" s="23" t="s">
        <v>1678</v>
      </c>
      <c r="D94" s="13">
        <v>9640</v>
      </c>
      <c r="E94" s="14">
        <v>7099</v>
      </c>
      <c r="F94" s="14">
        <v>2541</v>
      </c>
      <c r="G94" s="15">
        <v>0</v>
      </c>
      <c r="H94" s="154"/>
      <c r="I94" s="156"/>
    </row>
    <row r="95" spans="1:9" s="153" customFormat="1" ht="16.5" customHeight="1" x14ac:dyDescent="0.2">
      <c r="A95" s="21" t="s">
        <v>440</v>
      </c>
      <c r="B95" s="22" t="s">
        <v>441</v>
      </c>
      <c r="C95" s="23" t="s">
        <v>1679</v>
      </c>
      <c r="D95" s="13">
        <v>19280</v>
      </c>
      <c r="E95" s="14">
        <v>14197</v>
      </c>
      <c r="F95" s="14">
        <v>5083</v>
      </c>
      <c r="G95" s="15">
        <v>0</v>
      </c>
      <c r="H95" s="154"/>
      <c r="I95" s="156"/>
    </row>
    <row r="96" spans="1:9" s="153" customFormat="1" ht="16.5" customHeight="1" x14ac:dyDescent="0.2">
      <c r="A96" s="21" t="s">
        <v>442</v>
      </c>
      <c r="B96" s="22" t="s">
        <v>443</v>
      </c>
      <c r="C96" s="23" t="s">
        <v>1680</v>
      </c>
      <c r="D96" s="13">
        <v>28920</v>
      </c>
      <c r="E96" s="14">
        <v>21296</v>
      </c>
      <c r="F96" s="14">
        <v>7624</v>
      </c>
      <c r="G96" s="15">
        <v>0</v>
      </c>
      <c r="H96" s="154"/>
      <c r="I96" s="156"/>
    </row>
    <row r="97" spans="1:9" s="153" customFormat="1" ht="16.5" customHeight="1" x14ac:dyDescent="0.2">
      <c r="A97" s="21" t="s">
        <v>444</v>
      </c>
      <c r="B97" s="22" t="s">
        <v>445</v>
      </c>
      <c r="C97" s="23" t="s">
        <v>1681</v>
      </c>
      <c r="D97" s="13">
        <v>38560</v>
      </c>
      <c r="E97" s="14">
        <v>28395</v>
      </c>
      <c r="F97" s="14">
        <v>10165</v>
      </c>
      <c r="G97" s="15">
        <v>0</v>
      </c>
      <c r="H97" s="154"/>
      <c r="I97" s="156"/>
    </row>
    <row r="98" spans="1:9" s="153" customFormat="1" ht="16.5" customHeight="1" x14ac:dyDescent="0.2">
      <c r="A98" s="21" t="s">
        <v>446</v>
      </c>
      <c r="B98" s="22" t="s">
        <v>447</v>
      </c>
      <c r="C98" s="23" t="s">
        <v>1682</v>
      </c>
      <c r="D98" s="13">
        <v>48200</v>
      </c>
      <c r="E98" s="14">
        <v>35493</v>
      </c>
      <c r="F98" s="14">
        <v>12707</v>
      </c>
      <c r="G98" s="15">
        <v>0</v>
      </c>
      <c r="H98" s="154"/>
      <c r="I98" s="156"/>
    </row>
    <row r="99" spans="1:9" s="153" customFormat="1" ht="16.5" customHeight="1" x14ac:dyDescent="0.2">
      <c r="A99" s="21" t="s">
        <v>448</v>
      </c>
      <c r="B99" s="22" t="s">
        <v>449</v>
      </c>
      <c r="C99" s="23" t="s">
        <v>1683</v>
      </c>
      <c r="D99" s="13">
        <v>57840</v>
      </c>
      <c r="E99" s="14">
        <v>42592</v>
      </c>
      <c r="F99" s="14">
        <v>15248</v>
      </c>
      <c r="G99" s="15">
        <v>0</v>
      </c>
      <c r="H99" s="154"/>
      <c r="I99" s="156"/>
    </row>
    <row r="100" spans="1:9" s="153" customFormat="1" ht="16.5" customHeight="1" x14ac:dyDescent="0.2">
      <c r="A100" s="21" t="s">
        <v>450</v>
      </c>
      <c r="B100" s="22" t="s">
        <v>451</v>
      </c>
      <c r="C100" s="23" t="s">
        <v>1684</v>
      </c>
      <c r="D100" s="13">
        <v>67480</v>
      </c>
      <c r="E100" s="14">
        <v>49691</v>
      </c>
      <c r="F100" s="14">
        <v>17789</v>
      </c>
      <c r="G100" s="15">
        <v>0</v>
      </c>
      <c r="H100" s="154"/>
      <c r="I100" s="156"/>
    </row>
    <row r="101" spans="1:9" s="153" customFormat="1" ht="16.5" customHeight="1" x14ac:dyDescent="0.2">
      <c r="A101" s="21" t="s">
        <v>452</v>
      </c>
      <c r="B101" s="22" t="s">
        <v>453</v>
      </c>
      <c r="C101" s="23" t="s">
        <v>1685</v>
      </c>
      <c r="D101" s="13">
        <v>77120</v>
      </c>
      <c r="E101" s="14">
        <v>56789</v>
      </c>
      <c r="F101" s="14">
        <v>20331</v>
      </c>
      <c r="G101" s="15">
        <v>0</v>
      </c>
      <c r="H101" s="154"/>
      <c r="I101" s="156"/>
    </row>
    <row r="102" spans="1:9" s="153" customFormat="1" ht="16.5" customHeight="1" x14ac:dyDescent="0.2">
      <c r="A102" s="21" t="s">
        <v>454</v>
      </c>
      <c r="B102" s="22" t="s">
        <v>455</v>
      </c>
      <c r="C102" s="23" t="s">
        <v>1686</v>
      </c>
      <c r="D102" s="13">
        <v>86760</v>
      </c>
      <c r="E102" s="14">
        <v>63888</v>
      </c>
      <c r="F102" s="14">
        <v>22872</v>
      </c>
      <c r="G102" s="15">
        <v>0</v>
      </c>
      <c r="H102" s="154"/>
      <c r="I102" s="156"/>
    </row>
    <row r="103" spans="1:9" s="153" customFormat="1" ht="16.5" customHeight="1" x14ac:dyDescent="0.2">
      <c r="A103" s="21" t="s">
        <v>456</v>
      </c>
      <c r="B103" s="22" t="s">
        <v>457</v>
      </c>
      <c r="C103" s="23" t="s">
        <v>1687</v>
      </c>
      <c r="D103" s="13">
        <v>96400</v>
      </c>
      <c r="E103" s="14">
        <v>70987</v>
      </c>
      <c r="F103" s="14">
        <v>25413</v>
      </c>
      <c r="G103" s="15">
        <v>0</v>
      </c>
      <c r="H103" s="154"/>
      <c r="I103" s="156"/>
    </row>
    <row r="104" spans="1:9" s="153" customFormat="1" ht="16.5" customHeight="1" x14ac:dyDescent="0.2">
      <c r="A104" s="21" t="s">
        <v>458</v>
      </c>
      <c r="B104" s="22" t="s">
        <v>459</v>
      </c>
      <c r="C104" s="23" t="s">
        <v>1688</v>
      </c>
      <c r="D104" s="13">
        <v>106040</v>
      </c>
      <c r="E104" s="14">
        <v>78085</v>
      </c>
      <c r="F104" s="14">
        <v>27955</v>
      </c>
      <c r="G104" s="15">
        <v>0</v>
      </c>
      <c r="H104" s="154"/>
      <c r="I104" s="156"/>
    </row>
    <row r="105" spans="1:9" s="153" customFormat="1" ht="16.5" customHeight="1" x14ac:dyDescent="0.2">
      <c r="A105" s="21" t="s">
        <v>460</v>
      </c>
      <c r="B105" s="22" t="s">
        <v>461</v>
      </c>
      <c r="C105" s="23" t="s">
        <v>1689</v>
      </c>
      <c r="D105" s="13">
        <v>115680</v>
      </c>
      <c r="E105" s="14">
        <v>85184</v>
      </c>
      <c r="F105" s="14">
        <v>30496</v>
      </c>
      <c r="G105" s="15">
        <v>0</v>
      </c>
      <c r="H105" s="154"/>
      <c r="I105" s="156"/>
    </row>
    <row r="106" spans="1:9" s="153" customFormat="1" ht="16.5" customHeight="1" x14ac:dyDescent="0.2">
      <c r="A106" s="21" t="s">
        <v>462</v>
      </c>
      <c r="B106" s="22" t="s">
        <v>463</v>
      </c>
      <c r="C106" s="23" t="s">
        <v>1690</v>
      </c>
      <c r="D106" s="13">
        <v>125320</v>
      </c>
      <c r="E106" s="14">
        <v>92283</v>
      </c>
      <c r="F106" s="14">
        <v>33037</v>
      </c>
      <c r="G106" s="15">
        <v>0</v>
      </c>
      <c r="H106" s="154"/>
      <c r="I106" s="156"/>
    </row>
    <row r="107" spans="1:9" s="153" customFormat="1" ht="16.5" customHeight="1" x14ac:dyDescent="0.2">
      <c r="A107" s="21" t="s">
        <v>464</v>
      </c>
      <c r="B107" s="22" t="s">
        <v>465</v>
      </c>
      <c r="C107" s="23" t="s">
        <v>1691</v>
      </c>
      <c r="D107" s="13">
        <v>134960</v>
      </c>
      <c r="E107" s="14">
        <v>99381</v>
      </c>
      <c r="F107" s="14">
        <v>35579</v>
      </c>
      <c r="G107" s="15">
        <v>0</v>
      </c>
      <c r="H107" s="154"/>
      <c r="I107" s="156"/>
    </row>
    <row r="108" spans="1:9" s="153" customFormat="1" ht="16.5" customHeight="1" x14ac:dyDescent="0.2">
      <c r="A108" s="21" t="s">
        <v>466</v>
      </c>
      <c r="B108" s="22" t="s">
        <v>467</v>
      </c>
      <c r="C108" s="23" t="s">
        <v>1692</v>
      </c>
      <c r="D108" s="13">
        <v>144600</v>
      </c>
      <c r="E108" s="14">
        <v>106480</v>
      </c>
      <c r="F108" s="14">
        <v>38120</v>
      </c>
      <c r="G108" s="15">
        <v>0</v>
      </c>
      <c r="H108" s="154"/>
      <c r="I108" s="156"/>
    </row>
    <row r="109" spans="1:9" s="153" customFormat="1" ht="16.5" customHeight="1" x14ac:dyDescent="0.2">
      <c r="A109" s="21" t="s">
        <v>468</v>
      </c>
      <c r="B109" s="22" t="s">
        <v>469</v>
      </c>
      <c r="C109" s="23" t="s">
        <v>1693</v>
      </c>
      <c r="D109" s="13">
        <v>154240</v>
      </c>
      <c r="E109" s="14">
        <v>113579</v>
      </c>
      <c r="F109" s="14">
        <v>40661</v>
      </c>
      <c r="G109" s="15">
        <v>0</v>
      </c>
      <c r="H109" s="154"/>
      <c r="I109" s="156"/>
    </row>
    <row r="110" spans="1:9" s="153" customFormat="1" ht="16.5" customHeight="1" x14ac:dyDescent="0.2">
      <c r="A110" s="21" t="s">
        <v>470</v>
      </c>
      <c r="B110" s="22" t="s">
        <v>471</v>
      </c>
      <c r="C110" s="23" t="s">
        <v>1694</v>
      </c>
      <c r="D110" s="13">
        <v>163880</v>
      </c>
      <c r="E110" s="14">
        <v>120677</v>
      </c>
      <c r="F110" s="14">
        <v>43203</v>
      </c>
      <c r="G110" s="15">
        <v>0</v>
      </c>
      <c r="H110" s="154"/>
      <c r="I110" s="156"/>
    </row>
    <row r="111" spans="1:9" s="153" customFormat="1" ht="16.5" customHeight="1" x14ac:dyDescent="0.2">
      <c r="A111" s="21" t="s">
        <v>472</v>
      </c>
      <c r="B111" s="22" t="s">
        <v>473</v>
      </c>
      <c r="C111" s="23" t="s">
        <v>1695</v>
      </c>
      <c r="D111" s="13">
        <v>173520</v>
      </c>
      <c r="E111" s="14">
        <v>127776</v>
      </c>
      <c r="F111" s="14">
        <v>45744</v>
      </c>
      <c r="G111" s="15">
        <v>0</v>
      </c>
      <c r="H111" s="154"/>
      <c r="I111" s="156"/>
    </row>
    <row r="112" spans="1:9" s="153" customFormat="1" ht="16.5" customHeight="1" x14ac:dyDescent="0.2">
      <c r="A112" s="21" t="s">
        <v>474</v>
      </c>
      <c r="B112" s="22" t="s">
        <v>475</v>
      </c>
      <c r="C112" s="23" t="s">
        <v>1696</v>
      </c>
      <c r="D112" s="13">
        <v>183160</v>
      </c>
      <c r="E112" s="14">
        <v>134875</v>
      </c>
      <c r="F112" s="14">
        <v>48285</v>
      </c>
      <c r="G112" s="15">
        <v>0</v>
      </c>
      <c r="H112" s="154"/>
      <c r="I112" s="156"/>
    </row>
    <row r="113" spans="1:9" s="153" customFormat="1" ht="16.5" customHeight="1" x14ac:dyDescent="0.2">
      <c r="A113" s="21" t="s">
        <v>476</v>
      </c>
      <c r="B113" s="22" t="s">
        <v>477</v>
      </c>
      <c r="C113" s="23" t="s">
        <v>1697</v>
      </c>
      <c r="D113" s="13">
        <v>192800</v>
      </c>
      <c r="E113" s="14">
        <v>141973</v>
      </c>
      <c r="F113" s="14">
        <v>50827</v>
      </c>
      <c r="G113" s="15">
        <v>0</v>
      </c>
      <c r="H113" s="154"/>
      <c r="I113" s="156"/>
    </row>
    <row r="114" spans="1:9" s="153" customFormat="1" ht="16.5" customHeight="1" x14ac:dyDescent="0.2">
      <c r="A114" s="21" t="s">
        <v>478</v>
      </c>
      <c r="B114" s="22" t="s">
        <v>479</v>
      </c>
      <c r="C114" s="23" t="s">
        <v>1698</v>
      </c>
      <c r="D114" s="13">
        <v>202440</v>
      </c>
      <c r="E114" s="14">
        <v>149072</v>
      </c>
      <c r="F114" s="14">
        <v>53368</v>
      </c>
      <c r="G114" s="15">
        <v>0</v>
      </c>
      <c r="H114" s="154"/>
      <c r="I114" s="156"/>
    </row>
    <row r="115" spans="1:9" s="153" customFormat="1" ht="16.5" customHeight="1" x14ac:dyDescent="0.2">
      <c r="A115" s="21" t="s">
        <v>480</v>
      </c>
      <c r="B115" s="22" t="s">
        <v>481</v>
      </c>
      <c r="C115" s="23" t="s">
        <v>1699</v>
      </c>
      <c r="D115" s="13">
        <v>212080</v>
      </c>
      <c r="E115" s="14">
        <v>156171</v>
      </c>
      <c r="F115" s="14">
        <v>55909</v>
      </c>
      <c r="G115" s="15">
        <v>0</v>
      </c>
      <c r="H115" s="154"/>
      <c r="I115" s="156"/>
    </row>
    <row r="116" spans="1:9" s="153" customFormat="1" ht="16.5" customHeight="1" x14ac:dyDescent="0.2">
      <c r="A116" s="21" t="s">
        <v>482</v>
      </c>
      <c r="B116" s="22" t="s">
        <v>483</v>
      </c>
      <c r="C116" s="23" t="s">
        <v>1700</v>
      </c>
      <c r="D116" s="13">
        <v>221720</v>
      </c>
      <c r="E116" s="14">
        <v>163270</v>
      </c>
      <c r="F116" s="14">
        <v>58450</v>
      </c>
      <c r="G116" s="15">
        <v>0</v>
      </c>
      <c r="H116" s="154"/>
      <c r="I116" s="156"/>
    </row>
    <row r="117" spans="1:9" s="153" customFormat="1" ht="16.5" customHeight="1" x14ac:dyDescent="0.2">
      <c r="A117" s="21" t="s">
        <v>484</v>
      </c>
      <c r="B117" s="22" t="s">
        <v>485</v>
      </c>
      <c r="C117" s="23" t="s">
        <v>1701</v>
      </c>
      <c r="D117" s="13">
        <v>231360</v>
      </c>
      <c r="E117" s="14">
        <v>170368</v>
      </c>
      <c r="F117" s="14">
        <v>60992</v>
      </c>
      <c r="G117" s="15">
        <v>0</v>
      </c>
      <c r="H117" s="154"/>
      <c r="I117" s="156"/>
    </row>
    <row r="118" spans="1:9" s="153" customFormat="1" ht="16.5" customHeight="1" x14ac:dyDescent="0.2">
      <c r="A118" s="21" t="s">
        <v>486</v>
      </c>
      <c r="B118" s="22" t="s">
        <v>487</v>
      </c>
      <c r="C118" s="23" t="s">
        <v>1702</v>
      </c>
      <c r="D118" s="13">
        <v>241000</v>
      </c>
      <c r="E118" s="14">
        <v>177467</v>
      </c>
      <c r="F118" s="14">
        <v>63533</v>
      </c>
      <c r="G118" s="15">
        <v>0</v>
      </c>
      <c r="H118" s="154"/>
      <c r="I118" s="156"/>
    </row>
    <row r="119" spans="1:9" s="153" customFormat="1" ht="16.5" customHeight="1" x14ac:dyDescent="0.2">
      <c r="A119" s="21" t="s">
        <v>488</v>
      </c>
      <c r="B119" s="22" t="s">
        <v>489</v>
      </c>
      <c r="C119" s="23" t="s">
        <v>1718</v>
      </c>
      <c r="D119" s="13">
        <v>307995</v>
      </c>
      <c r="E119" s="14">
        <v>226800</v>
      </c>
      <c r="F119" s="14">
        <v>81195</v>
      </c>
      <c r="G119" s="15">
        <v>0</v>
      </c>
      <c r="H119" s="154"/>
      <c r="I119" s="156"/>
    </row>
    <row r="120" spans="1:9" s="153" customFormat="1" ht="16.5" customHeight="1" x14ac:dyDescent="0.2">
      <c r="A120" s="21" t="s">
        <v>490</v>
      </c>
      <c r="B120" s="22" t="s">
        <v>1719</v>
      </c>
      <c r="C120" s="23" t="s">
        <v>1720</v>
      </c>
      <c r="D120" s="13">
        <v>9640</v>
      </c>
      <c r="E120" s="14">
        <v>7099</v>
      </c>
      <c r="F120" s="14">
        <v>2541</v>
      </c>
      <c r="G120" s="15">
        <v>0</v>
      </c>
      <c r="H120" s="154"/>
      <c r="I120" s="156"/>
    </row>
    <row r="121" spans="1:9" s="153" customFormat="1" ht="16.5" customHeight="1" x14ac:dyDescent="0.2">
      <c r="A121" s="21" t="s">
        <v>491</v>
      </c>
      <c r="B121" s="22" t="s">
        <v>1721</v>
      </c>
      <c r="C121" s="23" t="s">
        <v>1722</v>
      </c>
      <c r="D121" s="13">
        <v>19280</v>
      </c>
      <c r="E121" s="14">
        <v>14197</v>
      </c>
      <c r="F121" s="14">
        <v>5083</v>
      </c>
      <c r="G121" s="15">
        <v>0</v>
      </c>
      <c r="H121" s="154"/>
      <c r="I121" s="156"/>
    </row>
    <row r="122" spans="1:9" s="153" customFormat="1" ht="16.5" customHeight="1" x14ac:dyDescent="0.2">
      <c r="A122" s="21" t="s">
        <v>492</v>
      </c>
      <c r="B122" s="22" t="s">
        <v>1723</v>
      </c>
      <c r="C122" s="23" t="s">
        <v>1724</v>
      </c>
      <c r="D122" s="13">
        <v>28920</v>
      </c>
      <c r="E122" s="14">
        <v>21296</v>
      </c>
      <c r="F122" s="14">
        <v>7624</v>
      </c>
      <c r="G122" s="15">
        <v>0</v>
      </c>
      <c r="H122" s="154"/>
      <c r="I122" s="156"/>
    </row>
    <row r="123" spans="1:9" s="153" customFormat="1" ht="16.5" customHeight="1" x14ac:dyDescent="0.2">
      <c r="A123" s="21" t="s">
        <v>493</v>
      </c>
      <c r="B123" s="22" t="s">
        <v>1725</v>
      </c>
      <c r="C123" s="23" t="s">
        <v>1726</v>
      </c>
      <c r="D123" s="13">
        <v>38560</v>
      </c>
      <c r="E123" s="14">
        <v>28395</v>
      </c>
      <c r="F123" s="14">
        <v>10165</v>
      </c>
      <c r="G123" s="15">
        <v>0</v>
      </c>
      <c r="H123" s="154"/>
      <c r="I123" s="156"/>
    </row>
    <row r="124" spans="1:9" s="153" customFormat="1" ht="16.5" customHeight="1" x14ac:dyDescent="0.2">
      <c r="A124" s="21" t="s">
        <v>494</v>
      </c>
      <c r="B124" s="22" t="s">
        <v>1727</v>
      </c>
      <c r="C124" s="23" t="s">
        <v>1728</v>
      </c>
      <c r="D124" s="13">
        <v>48200</v>
      </c>
      <c r="E124" s="14">
        <v>35493</v>
      </c>
      <c r="F124" s="14">
        <v>12707</v>
      </c>
      <c r="G124" s="15">
        <v>0</v>
      </c>
      <c r="H124" s="154"/>
      <c r="I124" s="156"/>
    </row>
    <row r="125" spans="1:9" s="153" customFormat="1" ht="16.5" customHeight="1" x14ac:dyDescent="0.2">
      <c r="A125" s="21" t="s">
        <v>495</v>
      </c>
      <c r="B125" s="22" t="s">
        <v>1729</v>
      </c>
      <c r="C125" s="23" t="s">
        <v>1730</v>
      </c>
      <c r="D125" s="13">
        <v>57840</v>
      </c>
      <c r="E125" s="14">
        <v>42592</v>
      </c>
      <c r="F125" s="14">
        <v>15248</v>
      </c>
      <c r="G125" s="15">
        <v>0</v>
      </c>
      <c r="H125" s="154"/>
      <c r="I125" s="156"/>
    </row>
    <row r="126" spans="1:9" s="153" customFormat="1" ht="16.5" customHeight="1" x14ac:dyDescent="0.2">
      <c r="A126" s="21" t="s">
        <v>496</v>
      </c>
      <c r="B126" s="22" t="s">
        <v>1731</v>
      </c>
      <c r="C126" s="23" t="s">
        <v>1732</v>
      </c>
      <c r="D126" s="13">
        <v>67480</v>
      </c>
      <c r="E126" s="14">
        <v>49691</v>
      </c>
      <c r="F126" s="14">
        <v>17789</v>
      </c>
      <c r="G126" s="15">
        <v>0</v>
      </c>
      <c r="H126" s="154"/>
      <c r="I126" s="156"/>
    </row>
    <row r="127" spans="1:9" s="153" customFormat="1" ht="16.5" customHeight="1" x14ac:dyDescent="0.2">
      <c r="A127" s="21" t="s">
        <v>497</v>
      </c>
      <c r="B127" s="22" t="s">
        <v>1733</v>
      </c>
      <c r="C127" s="23" t="s">
        <v>1734</v>
      </c>
      <c r="D127" s="13">
        <v>77120</v>
      </c>
      <c r="E127" s="14">
        <v>56789</v>
      </c>
      <c r="F127" s="14">
        <v>20331</v>
      </c>
      <c r="G127" s="15">
        <v>0</v>
      </c>
      <c r="H127" s="154"/>
      <c r="I127" s="156"/>
    </row>
    <row r="128" spans="1:9" s="153" customFormat="1" ht="16.5" customHeight="1" x14ac:dyDescent="0.2">
      <c r="A128" s="21" t="s">
        <v>498</v>
      </c>
      <c r="B128" s="22" t="s">
        <v>1735</v>
      </c>
      <c r="C128" s="23" t="s">
        <v>1736</v>
      </c>
      <c r="D128" s="13">
        <v>86760</v>
      </c>
      <c r="E128" s="14">
        <v>63888</v>
      </c>
      <c r="F128" s="14">
        <v>22872</v>
      </c>
      <c r="G128" s="15">
        <v>0</v>
      </c>
      <c r="H128" s="154"/>
      <c r="I128" s="156"/>
    </row>
    <row r="129" spans="1:9" s="153" customFormat="1" ht="16.5" customHeight="1" x14ac:dyDescent="0.2">
      <c r="A129" s="21" t="s">
        <v>499</v>
      </c>
      <c r="B129" s="22" t="s">
        <v>1737</v>
      </c>
      <c r="C129" s="23" t="s">
        <v>1738</v>
      </c>
      <c r="D129" s="13">
        <v>96400</v>
      </c>
      <c r="E129" s="14">
        <v>70987</v>
      </c>
      <c r="F129" s="14">
        <v>25413</v>
      </c>
      <c r="G129" s="15">
        <v>0</v>
      </c>
      <c r="H129" s="154"/>
      <c r="I129" s="156"/>
    </row>
    <row r="130" spans="1:9" s="153" customFormat="1" ht="16.5" customHeight="1" x14ac:dyDescent="0.2">
      <c r="A130" s="21" t="s">
        <v>500</v>
      </c>
      <c r="B130" s="22" t="s">
        <v>1739</v>
      </c>
      <c r="C130" s="23" t="s">
        <v>1740</v>
      </c>
      <c r="D130" s="13">
        <v>106040</v>
      </c>
      <c r="E130" s="14">
        <v>78085</v>
      </c>
      <c r="F130" s="14">
        <v>27955</v>
      </c>
      <c r="G130" s="15">
        <v>0</v>
      </c>
      <c r="H130" s="154"/>
      <c r="I130" s="156"/>
    </row>
    <row r="131" spans="1:9" s="153" customFormat="1" ht="16.5" customHeight="1" x14ac:dyDescent="0.2">
      <c r="A131" s="21" t="s">
        <v>501</v>
      </c>
      <c r="B131" s="22" t="s">
        <v>1741</v>
      </c>
      <c r="C131" s="23" t="s">
        <v>1742</v>
      </c>
      <c r="D131" s="13">
        <v>115680</v>
      </c>
      <c r="E131" s="14">
        <v>85184</v>
      </c>
      <c r="F131" s="14">
        <v>30496</v>
      </c>
      <c r="G131" s="15">
        <v>0</v>
      </c>
      <c r="H131" s="154"/>
      <c r="I131" s="156"/>
    </row>
    <row r="132" spans="1:9" s="153" customFormat="1" ht="16.5" customHeight="1" x14ac:dyDescent="0.2">
      <c r="A132" s="21" t="s">
        <v>502</v>
      </c>
      <c r="B132" s="22" t="s">
        <v>1743</v>
      </c>
      <c r="C132" s="23" t="s">
        <v>1744</v>
      </c>
      <c r="D132" s="13">
        <v>125320</v>
      </c>
      <c r="E132" s="14">
        <v>92283</v>
      </c>
      <c r="F132" s="14">
        <v>33037</v>
      </c>
      <c r="G132" s="15">
        <v>0</v>
      </c>
      <c r="H132" s="154"/>
      <c r="I132" s="156"/>
    </row>
    <row r="133" spans="1:9" s="153" customFormat="1" ht="16.5" customHeight="1" x14ac:dyDescent="0.2">
      <c r="A133" s="21" t="s">
        <v>503</v>
      </c>
      <c r="B133" s="22" t="s">
        <v>1745</v>
      </c>
      <c r="C133" s="23" t="s">
        <v>1746</v>
      </c>
      <c r="D133" s="13">
        <v>134960</v>
      </c>
      <c r="E133" s="14">
        <v>99381</v>
      </c>
      <c r="F133" s="14">
        <v>35579</v>
      </c>
      <c r="G133" s="15">
        <v>0</v>
      </c>
      <c r="H133" s="154"/>
      <c r="I133" s="156"/>
    </row>
    <row r="134" spans="1:9" s="153" customFormat="1" ht="16.5" customHeight="1" x14ac:dyDescent="0.2">
      <c r="A134" s="21" t="s">
        <v>504</v>
      </c>
      <c r="B134" s="22" t="s">
        <v>1747</v>
      </c>
      <c r="C134" s="23" t="s">
        <v>1748</v>
      </c>
      <c r="D134" s="13">
        <v>144600</v>
      </c>
      <c r="E134" s="14">
        <v>106480</v>
      </c>
      <c r="F134" s="14">
        <v>38120</v>
      </c>
      <c r="G134" s="15">
        <v>0</v>
      </c>
      <c r="H134" s="154"/>
      <c r="I134" s="156"/>
    </row>
    <row r="135" spans="1:9" s="153" customFormat="1" ht="16.5" customHeight="1" x14ac:dyDescent="0.2">
      <c r="A135" s="21" t="s">
        <v>505</v>
      </c>
      <c r="B135" s="22" t="s">
        <v>1749</v>
      </c>
      <c r="C135" s="23" t="s">
        <v>1750</v>
      </c>
      <c r="D135" s="13">
        <v>154240</v>
      </c>
      <c r="E135" s="14">
        <v>113579</v>
      </c>
      <c r="F135" s="14">
        <v>40661</v>
      </c>
      <c r="G135" s="15">
        <v>0</v>
      </c>
      <c r="H135" s="154"/>
      <c r="I135" s="156"/>
    </row>
    <row r="136" spans="1:9" s="153" customFormat="1" ht="16.5" customHeight="1" x14ac:dyDescent="0.2">
      <c r="A136" s="21" t="s">
        <v>506</v>
      </c>
      <c r="B136" s="22" t="s">
        <v>1751</v>
      </c>
      <c r="C136" s="23" t="s">
        <v>1752</v>
      </c>
      <c r="D136" s="13">
        <v>163880</v>
      </c>
      <c r="E136" s="14">
        <v>120677</v>
      </c>
      <c r="F136" s="14">
        <v>43203</v>
      </c>
      <c r="G136" s="15">
        <v>0</v>
      </c>
      <c r="H136" s="154"/>
      <c r="I136" s="156"/>
    </row>
    <row r="137" spans="1:9" s="153" customFormat="1" ht="16.5" customHeight="1" x14ac:dyDescent="0.2">
      <c r="A137" s="21" t="s">
        <v>507</v>
      </c>
      <c r="B137" s="22" t="s">
        <v>1753</v>
      </c>
      <c r="C137" s="23" t="s">
        <v>1754</v>
      </c>
      <c r="D137" s="13">
        <v>173520</v>
      </c>
      <c r="E137" s="14">
        <v>127776</v>
      </c>
      <c r="F137" s="14">
        <v>45744</v>
      </c>
      <c r="G137" s="15">
        <v>0</v>
      </c>
      <c r="H137" s="154"/>
      <c r="I137" s="156"/>
    </row>
    <row r="138" spans="1:9" s="153" customFormat="1" ht="16.5" customHeight="1" x14ac:dyDescent="0.2">
      <c r="A138" s="21" t="s">
        <v>508</v>
      </c>
      <c r="B138" s="22" t="s">
        <v>1755</v>
      </c>
      <c r="C138" s="23" t="s">
        <v>1756</v>
      </c>
      <c r="D138" s="13">
        <v>183160</v>
      </c>
      <c r="E138" s="14">
        <v>134875</v>
      </c>
      <c r="F138" s="14">
        <v>48285</v>
      </c>
      <c r="G138" s="15">
        <v>0</v>
      </c>
      <c r="H138" s="154"/>
      <c r="I138" s="156"/>
    </row>
    <row r="139" spans="1:9" s="153" customFormat="1" ht="16.5" customHeight="1" x14ac:dyDescent="0.2">
      <c r="A139" s="21" t="s">
        <v>509</v>
      </c>
      <c r="B139" s="22" t="s">
        <v>1757</v>
      </c>
      <c r="C139" s="23" t="s">
        <v>1758</v>
      </c>
      <c r="D139" s="13">
        <v>192800</v>
      </c>
      <c r="E139" s="14">
        <v>141973</v>
      </c>
      <c r="F139" s="14">
        <v>50827</v>
      </c>
      <c r="G139" s="15">
        <v>0</v>
      </c>
      <c r="H139" s="154"/>
      <c r="I139" s="156"/>
    </row>
    <row r="140" spans="1:9" s="153" customFormat="1" ht="16.5" customHeight="1" x14ac:dyDescent="0.2">
      <c r="A140" s="21" t="s">
        <v>510</v>
      </c>
      <c r="B140" s="22" t="s">
        <v>1759</v>
      </c>
      <c r="C140" s="23" t="s">
        <v>1760</v>
      </c>
      <c r="D140" s="13">
        <v>202440</v>
      </c>
      <c r="E140" s="14">
        <v>149072</v>
      </c>
      <c r="F140" s="14">
        <v>53368</v>
      </c>
      <c r="G140" s="15">
        <v>0</v>
      </c>
      <c r="H140" s="154"/>
      <c r="I140" s="156"/>
    </row>
    <row r="141" spans="1:9" s="153" customFormat="1" ht="16.5" customHeight="1" x14ac:dyDescent="0.2">
      <c r="A141" s="21" t="s">
        <v>511</v>
      </c>
      <c r="B141" s="22" t="s">
        <v>1761</v>
      </c>
      <c r="C141" s="23" t="s">
        <v>1762</v>
      </c>
      <c r="D141" s="13">
        <v>212080</v>
      </c>
      <c r="E141" s="14">
        <v>156171</v>
      </c>
      <c r="F141" s="14">
        <v>55909</v>
      </c>
      <c r="G141" s="15">
        <v>0</v>
      </c>
      <c r="H141" s="154"/>
      <c r="I141" s="156"/>
    </row>
    <row r="142" spans="1:9" s="153" customFormat="1" ht="16.5" customHeight="1" x14ac:dyDescent="0.2">
      <c r="A142" s="21" t="s">
        <v>512</v>
      </c>
      <c r="B142" s="22" t="s">
        <v>1763</v>
      </c>
      <c r="C142" s="23" t="s">
        <v>1764</v>
      </c>
      <c r="D142" s="13">
        <v>221720</v>
      </c>
      <c r="E142" s="14">
        <v>163270</v>
      </c>
      <c r="F142" s="14">
        <v>58450</v>
      </c>
      <c r="G142" s="15">
        <v>0</v>
      </c>
      <c r="H142" s="154"/>
      <c r="I142" s="156"/>
    </row>
    <row r="143" spans="1:9" s="153" customFormat="1" ht="16.5" customHeight="1" x14ac:dyDescent="0.2">
      <c r="A143" s="21" t="s">
        <v>513</v>
      </c>
      <c r="B143" s="22" t="s">
        <v>1765</v>
      </c>
      <c r="C143" s="23" t="s">
        <v>1766</v>
      </c>
      <c r="D143" s="13">
        <v>231360</v>
      </c>
      <c r="E143" s="14">
        <v>170368</v>
      </c>
      <c r="F143" s="14">
        <v>60992</v>
      </c>
      <c r="G143" s="15">
        <v>0</v>
      </c>
      <c r="H143" s="154"/>
      <c r="I143" s="156"/>
    </row>
    <row r="144" spans="1:9" s="153" customFormat="1" ht="16.5" customHeight="1" x14ac:dyDescent="0.2">
      <c r="A144" s="21" t="s">
        <v>514</v>
      </c>
      <c r="B144" s="22" t="s">
        <v>1767</v>
      </c>
      <c r="C144" s="23" t="s">
        <v>1768</v>
      </c>
      <c r="D144" s="13">
        <v>241000</v>
      </c>
      <c r="E144" s="14">
        <v>177467</v>
      </c>
      <c r="F144" s="14">
        <v>63533</v>
      </c>
      <c r="G144" s="15">
        <v>0</v>
      </c>
      <c r="H144" s="154"/>
      <c r="I144" s="156"/>
    </row>
    <row r="145" spans="1:9" s="153" customFormat="1" ht="16.5" customHeight="1" x14ac:dyDescent="0.2">
      <c r="A145" s="21" t="s">
        <v>515</v>
      </c>
      <c r="B145" s="22" t="s">
        <v>1769</v>
      </c>
      <c r="C145" s="23" t="s">
        <v>1770</v>
      </c>
      <c r="D145" s="13">
        <v>250640</v>
      </c>
      <c r="E145" s="14">
        <v>184566</v>
      </c>
      <c r="F145" s="14">
        <v>66074</v>
      </c>
      <c r="G145" s="15">
        <v>0</v>
      </c>
      <c r="H145" s="154"/>
      <c r="I145" s="156"/>
    </row>
    <row r="146" spans="1:9" s="153" customFormat="1" ht="16.5" customHeight="1" x14ac:dyDescent="0.2">
      <c r="A146" s="21" t="s">
        <v>516</v>
      </c>
      <c r="B146" s="22" t="s">
        <v>1771</v>
      </c>
      <c r="C146" s="23" t="s">
        <v>1772</v>
      </c>
      <c r="D146" s="13">
        <v>260280</v>
      </c>
      <c r="E146" s="14">
        <v>191664</v>
      </c>
      <c r="F146" s="14">
        <v>68616</v>
      </c>
      <c r="G146" s="15">
        <v>0</v>
      </c>
      <c r="H146" s="154"/>
      <c r="I146" s="156"/>
    </row>
    <row r="147" spans="1:9" s="153" customFormat="1" ht="16.5" customHeight="1" x14ac:dyDescent="0.2">
      <c r="A147" s="21" t="s">
        <v>517</v>
      </c>
      <c r="B147" s="22" t="s">
        <v>1773</v>
      </c>
      <c r="C147" s="23" t="s">
        <v>1774</v>
      </c>
      <c r="D147" s="13">
        <v>269920</v>
      </c>
      <c r="E147" s="14">
        <v>198763</v>
      </c>
      <c r="F147" s="14">
        <v>71157</v>
      </c>
      <c r="G147" s="15">
        <v>0</v>
      </c>
      <c r="H147" s="154"/>
      <c r="I147" s="156"/>
    </row>
    <row r="148" spans="1:9" s="153" customFormat="1" ht="16.5" customHeight="1" x14ac:dyDescent="0.2">
      <c r="A148" s="21" t="s">
        <v>518</v>
      </c>
      <c r="B148" s="22" t="s">
        <v>1775</v>
      </c>
      <c r="C148" s="23" t="s">
        <v>1776</v>
      </c>
      <c r="D148" s="13">
        <v>279560</v>
      </c>
      <c r="E148" s="14">
        <v>205862</v>
      </c>
      <c r="F148" s="14">
        <v>73698</v>
      </c>
      <c r="G148" s="15">
        <v>0</v>
      </c>
      <c r="H148" s="154"/>
      <c r="I148" s="156"/>
    </row>
    <row r="149" spans="1:9" s="153" customFormat="1" ht="16.5" customHeight="1" x14ac:dyDescent="0.2">
      <c r="A149" s="21" t="s">
        <v>519</v>
      </c>
      <c r="B149" s="22" t="s">
        <v>1777</v>
      </c>
      <c r="C149" s="23" t="s">
        <v>1778</v>
      </c>
      <c r="D149" s="13">
        <v>289200</v>
      </c>
      <c r="E149" s="14">
        <v>212960</v>
      </c>
      <c r="F149" s="14">
        <v>76240</v>
      </c>
      <c r="G149" s="15">
        <v>0</v>
      </c>
      <c r="H149" s="154"/>
      <c r="I149" s="156"/>
    </row>
    <row r="150" spans="1:9" s="153" customFormat="1" ht="16.5" customHeight="1" x14ac:dyDescent="0.2">
      <c r="A150" s="21" t="s">
        <v>520</v>
      </c>
      <c r="B150" s="22" t="s">
        <v>1779</v>
      </c>
      <c r="C150" s="23" t="s">
        <v>1780</v>
      </c>
      <c r="D150" s="13">
        <v>298840</v>
      </c>
      <c r="E150" s="14">
        <v>220059</v>
      </c>
      <c r="F150" s="14">
        <v>78781</v>
      </c>
      <c r="G150" s="15">
        <v>0</v>
      </c>
      <c r="H150" s="154"/>
      <c r="I150" s="156"/>
    </row>
    <row r="151" spans="1:9" s="153" customFormat="1" ht="16.5" customHeight="1" x14ac:dyDescent="0.2">
      <c r="A151" s="21" t="s">
        <v>521</v>
      </c>
      <c r="B151" s="22" t="s">
        <v>1781</v>
      </c>
      <c r="C151" s="23" t="s">
        <v>1782</v>
      </c>
      <c r="D151" s="13">
        <v>308480</v>
      </c>
      <c r="E151" s="14">
        <v>227158</v>
      </c>
      <c r="F151" s="14">
        <v>81322</v>
      </c>
      <c r="G151" s="15">
        <v>0</v>
      </c>
      <c r="H151" s="154"/>
      <c r="I151" s="156"/>
    </row>
    <row r="152" spans="1:9" s="153" customFormat="1" ht="16.5" customHeight="1" x14ac:dyDescent="0.2">
      <c r="A152" s="21" t="s">
        <v>522</v>
      </c>
      <c r="B152" s="22" t="s">
        <v>1783</v>
      </c>
      <c r="C152" s="23" t="s">
        <v>1784</v>
      </c>
      <c r="D152" s="13">
        <v>318120</v>
      </c>
      <c r="E152" s="14">
        <v>234256</v>
      </c>
      <c r="F152" s="14">
        <v>83864</v>
      </c>
      <c r="G152" s="15">
        <v>0</v>
      </c>
      <c r="H152" s="154"/>
      <c r="I152" s="156"/>
    </row>
    <row r="153" spans="1:9" s="153" customFormat="1" ht="16.5" customHeight="1" x14ac:dyDescent="0.2">
      <c r="A153" s="21" t="s">
        <v>523</v>
      </c>
      <c r="B153" s="22" t="s">
        <v>1785</v>
      </c>
      <c r="C153" s="23" t="s">
        <v>1786</v>
      </c>
      <c r="D153" s="13">
        <v>327760</v>
      </c>
      <c r="E153" s="14">
        <v>241355</v>
      </c>
      <c r="F153" s="14">
        <v>86405</v>
      </c>
      <c r="G153" s="15">
        <v>0</v>
      </c>
      <c r="H153" s="154"/>
      <c r="I153" s="156"/>
    </row>
    <row r="154" spans="1:9" s="153" customFormat="1" ht="16.5" customHeight="1" x14ac:dyDescent="0.2">
      <c r="A154" s="21" t="s">
        <v>524</v>
      </c>
      <c r="B154" s="22" t="s">
        <v>1787</v>
      </c>
      <c r="C154" s="23" t="s">
        <v>1788</v>
      </c>
      <c r="D154" s="13">
        <v>337400</v>
      </c>
      <c r="E154" s="14">
        <v>248454</v>
      </c>
      <c r="F154" s="14">
        <v>88946</v>
      </c>
      <c r="G154" s="15">
        <v>0</v>
      </c>
      <c r="H154" s="154"/>
      <c r="I154" s="156"/>
    </row>
    <row r="155" spans="1:9" s="153" customFormat="1" ht="16.5" customHeight="1" x14ac:dyDescent="0.2">
      <c r="A155" s="21" t="s">
        <v>525</v>
      </c>
      <c r="B155" s="22" t="s">
        <v>1789</v>
      </c>
      <c r="C155" s="23" t="s">
        <v>1790</v>
      </c>
      <c r="D155" s="13">
        <v>347040</v>
      </c>
      <c r="E155" s="14">
        <v>255552</v>
      </c>
      <c r="F155" s="14">
        <v>91488</v>
      </c>
      <c r="G155" s="15">
        <v>0</v>
      </c>
      <c r="H155" s="154"/>
      <c r="I155" s="156"/>
    </row>
    <row r="156" spans="1:9" s="153" customFormat="1" ht="16.5" customHeight="1" x14ac:dyDescent="0.2">
      <c r="A156" s="21" t="s">
        <v>526</v>
      </c>
      <c r="B156" s="22" t="s">
        <v>1791</v>
      </c>
      <c r="C156" s="23" t="s">
        <v>1792</v>
      </c>
      <c r="D156" s="13">
        <v>356680</v>
      </c>
      <c r="E156" s="14">
        <v>262651</v>
      </c>
      <c r="F156" s="14">
        <v>94029</v>
      </c>
      <c r="G156" s="15">
        <v>0</v>
      </c>
      <c r="H156" s="154"/>
      <c r="I156" s="156"/>
    </row>
    <row r="157" spans="1:9" s="153" customFormat="1" ht="16.5" customHeight="1" x14ac:dyDescent="0.2">
      <c r="A157" s="21" t="s">
        <v>527</v>
      </c>
      <c r="B157" s="22" t="s">
        <v>1793</v>
      </c>
      <c r="C157" s="23" t="s">
        <v>1794</v>
      </c>
      <c r="D157" s="13">
        <v>366320</v>
      </c>
      <c r="E157" s="14">
        <v>269750</v>
      </c>
      <c r="F157" s="14">
        <v>96570</v>
      </c>
      <c r="G157" s="15">
        <v>0</v>
      </c>
      <c r="H157" s="154"/>
      <c r="I157" s="156"/>
    </row>
    <row r="158" spans="1:9" s="153" customFormat="1" ht="16.5" customHeight="1" x14ac:dyDescent="0.2">
      <c r="A158" s="21" t="s">
        <v>528</v>
      </c>
      <c r="B158" s="22" t="s">
        <v>1795</v>
      </c>
      <c r="C158" s="23" t="s">
        <v>1796</v>
      </c>
      <c r="D158" s="13">
        <v>375960</v>
      </c>
      <c r="E158" s="14">
        <v>276848</v>
      </c>
      <c r="F158" s="14">
        <v>99112</v>
      </c>
      <c r="G158" s="15">
        <v>0</v>
      </c>
      <c r="H158" s="154"/>
      <c r="I158" s="156"/>
    </row>
    <row r="159" spans="1:9" s="153" customFormat="1" ht="16.5" customHeight="1" x14ac:dyDescent="0.2">
      <c r="A159" s="21" t="s">
        <v>529</v>
      </c>
      <c r="B159" s="22" t="s">
        <v>530</v>
      </c>
      <c r="C159" s="23" t="s">
        <v>1797</v>
      </c>
      <c r="D159" s="13">
        <v>385600</v>
      </c>
      <c r="E159" s="14">
        <v>283947</v>
      </c>
      <c r="F159" s="14">
        <v>101653</v>
      </c>
      <c r="G159" s="15">
        <v>0</v>
      </c>
      <c r="H159" s="154"/>
      <c r="I159" s="156"/>
    </row>
    <row r="160" spans="1:9" s="153" customFormat="1" ht="16.5" customHeight="1" x14ac:dyDescent="0.2">
      <c r="A160" s="21" t="s">
        <v>531</v>
      </c>
      <c r="B160" s="22" t="s">
        <v>1798</v>
      </c>
      <c r="C160" s="23" t="s">
        <v>1720</v>
      </c>
      <c r="D160" s="13">
        <v>9640</v>
      </c>
      <c r="E160" s="14">
        <v>7099</v>
      </c>
      <c r="F160" s="14">
        <v>2541</v>
      </c>
      <c r="G160" s="15">
        <v>0</v>
      </c>
      <c r="H160" s="154"/>
      <c r="I160" s="156"/>
    </row>
    <row r="161" spans="1:9" s="153" customFormat="1" ht="16.5" customHeight="1" x14ac:dyDescent="0.2">
      <c r="A161" s="21" t="s">
        <v>532</v>
      </c>
      <c r="B161" s="22" t="s">
        <v>1799</v>
      </c>
      <c r="C161" s="23" t="s">
        <v>1722</v>
      </c>
      <c r="D161" s="13">
        <v>19280</v>
      </c>
      <c r="E161" s="14">
        <v>14197</v>
      </c>
      <c r="F161" s="14">
        <v>5083</v>
      </c>
      <c r="G161" s="15">
        <v>0</v>
      </c>
      <c r="H161" s="154"/>
      <c r="I161" s="156"/>
    </row>
    <row r="162" spans="1:9" s="153" customFormat="1" ht="16.5" customHeight="1" x14ac:dyDescent="0.2">
      <c r="A162" s="21" t="s">
        <v>533</v>
      </c>
      <c r="B162" s="22" t="s">
        <v>1800</v>
      </c>
      <c r="C162" s="23" t="s">
        <v>1724</v>
      </c>
      <c r="D162" s="13">
        <v>28920</v>
      </c>
      <c r="E162" s="14">
        <v>21296</v>
      </c>
      <c r="F162" s="14">
        <v>7624</v>
      </c>
      <c r="G162" s="15">
        <v>0</v>
      </c>
      <c r="H162" s="154"/>
      <c r="I162" s="156"/>
    </row>
    <row r="163" spans="1:9" s="153" customFormat="1" ht="16.5" customHeight="1" x14ac:dyDescent="0.2">
      <c r="A163" s="21" t="s">
        <v>534</v>
      </c>
      <c r="B163" s="22" t="s">
        <v>1801</v>
      </c>
      <c r="C163" s="23" t="s">
        <v>1726</v>
      </c>
      <c r="D163" s="13">
        <v>38560</v>
      </c>
      <c r="E163" s="14">
        <v>28395</v>
      </c>
      <c r="F163" s="14">
        <v>10165</v>
      </c>
      <c r="G163" s="15">
        <v>0</v>
      </c>
      <c r="H163" s="154"/>
      <c r="I163" s="156"/>
    </row>
    <row r="164" spans="1:9" s="153" customFormat="1" ht="16.5" customHeight="1" x14ac:dyDescent="0.2">
      <c r="A164" s="21" t="s">
        <v>535</v>
      </c>
      <c r="B164" s="22" t="s">
        <v>1802</v>
      </c>
      <c r="C164" s="23" t="s">
        <v>1728</v>
      </c>
      <c r="D164" s="13">
        <v>48200</v>
      </c>
      <c r="E164" s="14">
        <v>35493</v>
      </c>
      <c r="F164" s="14">
        <v>12707</v>
      </c>
      <c r="G164" s="15">
        <v>0</v>
      </c>
      <c r="H164" s="154"/>
      <c r="I164" s="156"/>
    </row>
    <row r="165" spans="1:9" s="153" customFormat="1" ht="16.5" customHeight="1" x14ac:dyDescent="0.2">
      <c r="A165" s="21" t="s">
        <v>536</v>
      </c>
      <c r="B165" s="22" t="s">
        <v>1803</v>
      </c>
      <c r="C165" s="23" t="s">
        <v>1730</v>
      </c>
      <c r="D165" s="13">
        <v>57840</v>
      </c>
      <c r="E165" s="14">
        <v>42592</v>
      </c>
      <c r="F165" s="14">
        <v>15248</v>
      </c>
      <c r="G165" s="15">
        <v>0</v>
      </c>
      <c r="H165" s="154"/>
      <c r="I165" s="156"/>
    </row>
    <row r="166" spans="1:9" s="153" customFormat="1" ht="16.5" customHeight="1" x14ac:dyDescent="0.2">
      <c r="A166" s="21" t="s">
        <v>537</v>
      </c>
      <c r="B166" s="22" t="s">
        <v>1804</v>
      </c>
      <c r="C166" s="23" t="s">
        <v>1732</v>
      </c>
      <c r="D166" s="13">
        <v>67480</v>
      </c>
      <c r="E166" s="14">
        <v>49691</v>
      </c>
      <c r="F166" s="14">
        <v>17789</v>
      </c>
      <c r="G166" s="15">
        <v>0</v>
      </c>
      <c r="H166" s="154"/>
      <c r="I166" s="156"/>
    </row>
    <row r="167" spans="1:9" s="153" customFormat="1" ht="16.5" customHeight="1" x14ac:dyDescent="0.2">
      <c r="A167" s="21" t="s">
        <v>538</v>
      </c>
      <c r="B167" s="22" t="s">
        <v>1805</v>
      </c>
      <c r="C167" s="23" t="s">
        <v>1734</v>
      </c>
      <c r="D167" s="13">
        <v>77120</v>
      </c>
      <c r="E167" s="14">
        <v>56789</v>
      </c>
      <c r="F167" s="14">
        <v>20331</v>
      </c>
      <c r="G167" s="15">
        <v>0</v>
      </c>
      <c r="H167" s="154"/>
      <c r="I167" s="156"/>
    </row>
    <row r="168" spans="1:9" s="153" customFormat="1" ht="16.5" customHeight="1" x14ac:dyDescent="0.2">
      <c r="A168" s="21" t="s">
        <v>539</v>
      </c>
      <c r="B168" s="22" t="s">
        <v>1806</v>
      </c>
      <c r="C168" s="23" t="s">
        <v>1736</v>
      </c>
      <c r="D168" s="13">
        <v>86760</v>
      </c>
      <c r="E168" s="14">
        <v>63888</v>
      </c>
      <c r="F168" s="14">
        <v>22872</v>
      </c>
      <c r="G168" s="15">
        <v>0</v>
      </c>
      <c r="H168" s="154"/>
      <c r="I168" s="156"/>
    </row>
    <row r="169" spans="1:9" s="153" customFormat="1" ht="16.5" customHeight="1" x14ac:dyDescent="0.2">
      <c r="A169" s="21" t="s">
        <v>540</v>
      </c>
      <c r="B169" s="22" t="s">
        <v>1807</v>
      </c>
      <c r="C169" s="23" t="s">
        <v>1738</v>
      </c>
      <c r="D169" s="13">
        <v>96400</v>
      </c>
      <c r="E169" s="14">
        <v>70987</v>
      </c>
      <c r="F169" s="14">
        <v>25413</v>
      </c>
      <c r="G169" s="15">
        <v>0</v>
      </c>
      <c r="H169" s="154"/>
      <c r="I169" s="156"/>
    </row>
    <row r="170" spans="1:9" s="153" customFormat="1" ht="16.5" customHeight="1" x14ac:dyDescent="0.2">
      <c r="A170" s="21" t="s">
        <v>541</v>
      </c>
      <c r="B170" s="22" t="s">
        <v>1808</v>
      </c>
      <c r="C170" s="23" t="s">
        <v>1740</v>
      </c>
      <c r="D170" s="13">
        <v>106040</v>
      </c>
      <c r="E170" s="14">
        <v>78085</v>
      </c>
      <c r="F170" s="14">
        <v>27955</v>
      </c>
      <c r="G170" s="15">
        <v>0</v>
      </c>
      <c r="H170" s="154"/>
      <c r="I170" s="156"/>
    </row>
    <row r="171" spans="1:9" s="153" customFormat="1" ht="16.5" customHeight="1" x14ac:dyDescent="0.2">
      <c r="A171" s="21" t="s">
        <v>542</v>
      </c>
      <c r="B171" s="22" t="s">
        <v>1809</v>
      </c>
      <c r="C171" s="23" t="s">
        <v>1742</v>
      </c>
      <c r="D171" s="13">
        <v>115680</v>
      </c>
      <c r="E171" s="14">
        <v>85184</v>
      </c>
      <c r="F171" s="14">
        <v>30496</v>
      </c>
      <c r="G171" s="15">
        <v>0</v>
      </c>
      <c r="H171" s="154"/>
      <c r="I171" s="156"/>
    </row>
    <row r="172" spans="1:9" s="153" customFormat="1" ht="16.5" customHeight="1" x14ac:dyDescent="0.2">
      <c r="A172" s="21" t="s">
        <v>543</v>
      </c>
      <c r="B172" s="22" t="s">
        <v>1810</v>
      </c>
      <c r="C172" s="23" t="s">
        <v>1744</v>
      </c>
      <c r="D172" s="13">
        <v>125320</v>
      </c>
      <c r="E172" s="14">
        <v>92283</v>
      </c>
      <c r="F172" s="14">
        <v>33037</v>
      </c>
      <c r="G172" s="15">
        <v>0</v>
      </c>
      <c r="H172" s="154"/>
      <c r="I172" s="156"/>
    </row>
    <row r="173" spans="1:9" s="153" customFormat="1" ht="16.5" customHeight="1" x14ac:dyDescent="0.2">
      <c r="A173" s="21" t="s">
        <v>544</v>
      </c>
      <c r="B173" s="22" t="s">
        <v>1811</v>
      </c>
      <c r="C173" s="23" t="s">
        <v>1746</v>
      </c>
      <c r="D173" s="13">
        <v>134960</v>
      </c>
      <c r="E173" s="14">
        <v>99381</v>
      </c>
      <c r="F173" s="14">
        <v>35579</v>
      </c>
      <c r="G173" s="15">
        <v>0</v>
      </c>
      <c r="H173" s="154"/>
      <c r="I173" s="156"/>
    </row>
    <row r="174" spans="1:9" s="153" customFormat="1" ht="16.5" customHeight="1" x14ac:dyDescent="0.2">
      <c r="A174" s="21" t="s">
        <v>545</v>
      </c>
      <c r="B174" s="22" t="s">
        <v>1812</v>
      </c>
      <c r="C174" s="23" t="s">
        <v>1748</v>
      </c>
      <c r="D174" s="13">
        <v>144600</v>
      </c>
      <c r="E174" s="14">
        <v>106480</v>
      </c>
      <c r="F174" s="14">
        <v>38120</v>
      </c>
      <c r="G174" s="15">
        <v>0</v>
      </c>
      <c r="H174" s="154"/>
      <c r="I174" s="156"/>
    </row>
    <row r="175" spans="1:9" s="153" customFormat="1" ht="16.5" customHeight="1" x14ac:dyDescent="0.2">
      <c r="A175" s="21" t="s">
        <v>546</v>
      </c>
      <c r="B175" s="22" t="s">
        <v>1813</v>
      </c>
      <c r="C175" s="23" t="s">
        <v>1750</v>
      </c>
      <c r="D175" s="13">
        <v>154240</v>
      </c>
      <c r="E175" s="14">
        <v>113579</v>
      </c>
      <c r="F175" s="14">
        <v>40661</v>
      </c>
      <c r="G175" s="15">
        <v>0</v>
      </c>
      <c r="H175" s="154"/>
      <c r="I175" s="156"/>
    </row>
    <row r="176" spans="1:9" s="153" customFormat="1" ht="16.5" customHeight="1" x14ac:dyDescent="0.2">
      <c r="A176" s="21" t="s">
        <v>547</v>
      </c>
      <c r="B176" s="22" t="s">
        <v>1814</v>
      </c>
      <c r="C176" s="23" t="s">
        <v>1752</v>
      </c>
      <c r="D176" s="13">
        <v>163880</v>
      </c>
      <c r="E176" s="14">
        <v>120677</v>
      </c>
      <c r="F176" s="14">
        <v>43203</v>
      </c>
      <c r="G176" s="15">
        <v>0</v>
      </c>
      <c r="H176" s="154"/>
      <c r="I176" s="156"/>
    </row>
    <row r="177" spans="1:9" s="153" customFormat="1" ht="16.5" customHeight="1" x14ac:dyDescent="0.2">
      <c r="A177" s="21" t="s">
        <v>548</v>
      </c>
      <c r="B177" s="22" t="s">
        <v>1815</v>
      </c>
      <c r="C177" s="23" t="s">
        <v>1754</v>
      </c>
      <c r="D177" s="13">
        <v>173520</v>
      </c>
      <c r="E177" s="14">
        <v>127776</v>
      </c>
      <c r="F177" s="14">
        <v>45744</v>
      </c>
      <c r="G177" s="15">
        <v>0</v>
      </c>
      <c r="H177" s="154"/>
      <c r="I177" s="156"/>
    </row>
    <row r="178" spans="1:9" s="153" customFormat="1" ht="16.5" customHeight="1" x14ac:dyDescent="0.2">
      <c r="A178" s="21" t="s">
        <v>549</v>
      </c>
      <c r="B178" s="22" t="s">
        <v>1816</v>
      </c>
      <c r="C178" s="23" t="s">
        <v>1756</v>
      </c>
      <c r="D178" s="13">
        <v>183160</v>
      </c>
      <c r="E178" s="14">
        <v>134875</v>
      </c>
      <c r="F178" s="14">
        <v>48285</v>
      </c>
      <c r="G178" s="15">
        <v>0</v>
      </c>
      <c r="H178" s="154"/>
      <c r="I178" s="156"/>
    </row>
    <row r="179" spans="1:9" s="153" customFormat="1" ht="16.5" customHeight="1" x14ac:dyDescent="0.2">
      <c r="A179" s="21" t="s">
        <v>550</v>
      </c>
      <c r="B179" s="22" t="s">
        <v>1817</v>
      </c>
      <c r="C179" s="23" t="s">
        <v>1758</v>
      </c>
      <c r="D179" s="13">
        <v>192800</v>
      </c>
      <c r="E179" s="14">
        <v>141973</v>
      </c>
      <c r="F179" s="14">
        <v>50827</v>
      </c>
      <c r="G179" s="15">
        <v>0</v>
      </c>
      <c r="H179" s="154"/>
      <c r="I179" s="156"/>
    </row>
    <row r="180" spans="1:9" s="153" customFormat="1" ht="16.5" customHeight="1" x14ac:dyDescent="0.2">
      <c r="A180" s="21" t="s">
        <v>551</v>
      </c>
      <c r="B180" s="22" t="s">
        <v>1818</v>
      </c>
      <c r="C180" s="23" t="s">
        <v>1760</v>
      </c>
      <c r="D180" s="13">
        <v>202440</v>
      </c>
      <c r="E180" s="14">
        <v>149072</v>
      </c>
      <c r="F180" s="14">
        <v>53368</v>
      </c>
      <c r="G180" s="15">
        <v>0</v>
      </c>
      <c r="H180" s="154"/>
      <c r="I180" s="156"/>
    </row>
    <row r="181" spans="1:9" s="153" customFormat="1" ht="16.5" customHeight="1" x14ac:dyDescent="0.2">
      <c r="A181" s="21" t="s">
        <v>552</v>
      </c>
      <c r="B181" s="22" t="s">
        <v>1819</v>
      </c>
      <c r="C181" s="23" t="s">
        <v>1762</v>
      </c>
      <c r="D181" s="13">
        <v>212080</v>
      </c>
      <c r="E181" s="14">
        <v>156171</v>
      </c>
      <c r="F181" s="14">
        <v>55909</v>
      </c>
      <c r="G181" s="15">
        <v>0</v>
      </c>
      <c r="H181" s="154"/>
      <c r="I181" s="156"/>
    </row>
    <row r="182" spans="1:9" s="153" customFormat="1" ht="16.5" customHeight="1" x14ac:dyDescent="0.2">
      <c r="A182" s="21" t="s">
        <v>553</v>
      </c>
      <c r="B182" s="22" t="s">
        <v>1820</v>
      </c>
      <c r="C182" s="23" t="s">
        <v>1764</v>
      </c>
      <c r="D182" s="13">
        <v>221720</v>
      </c>
      <c r="E182" s="14">
        <v>163270</v>
      </c>
      <c r="F182" s="14">
        <v>58450</v>
      </c>
      <c r="G182" s="15">
        <v>0</v>
      </c>
      <c r="H182" s="154"/>
      <c r="I182" s="156"/>
    </row>
    <row r="183" spans="1:9" s="153" customFormat="1" ht="16.5" customHeight="1" x14ac:dyDescent="0.2">
      <c r="A183" s="21" t="s">
        <v>554</v>
      </c>
      <c r="B183" s="22" t="s">
        <v>1821</v>
      </c>
      <c r="C183" s="23" t="s">
        <v>1766</v>
      </c>
      <c r="D183" s="13">
        <v>231360</v>
      </c>
      <c r="E183" s="14">
        <v>170368</v>
      </c>
      <c r="F183" s="14">
        <v>60992</v>
      </c>
      <c r="G183" s="15">
        <v>0</v>
      </c>
      <c r="H183" s="154"/>
      <c r="I183" s="156"/>
    </row>
    <row r="184" spans="1:9" s="153" customFormat="1" ht="16.5" customHeight="1" x14ac:dyDescent="0.2">
      <c r="A184" s="21" t="s">
        <v>555</v>
      </c>
      <c r="B184" s="22" t="s">
        <v>1822</v>
      </c>
      <c r="C184" s="23" t="s">
        <v>1768</v>
      </c>
      <c r="D184" s="13">
        <v>241000</v>
      </c>
      <c r="E184" s="14">
        <v>177467</v>
      </c>
      <c r="F184" s="14">
        <v>63533</v>
      </c>
      <c r="G184" s="15">
        <v>0</v>
      </c>
      <c r="H184" s="154"/>
      <c r="I184" s="156"/>
    </row>
    <row r="185" spans="1:9" s="153" customFormat="1" ht="16.5" customHeight="1" x14ac:dyDescent="0.2">
      <c r="A185" s="21" t="s">
        <v>556</v>
      </c>
      <c r="B185" s="22" t="s">
        <v>856</v>
      </c>
      <c r="C185" s="23" t="s">
        <v>1823</v>
      </c>
      <c r="D185" s="13">
        <v>9640</v>
      </c>
      <c r="E185" s="14">
        <v>7099</v>
      </c>
      <c r="F185" s="14">
        <v>2541</v>
      </c>
      <c r="G185" s="15">
        <v>0</v>
      </c>
      <c r="H185" s="154"/>
      <c r="I185" s="156"/>
    </row>
    <row r="186" spans="1:9" s="153" customFormat="1" ht="16.5" customHeight="1" x14ac:dyDescent="0.2">
      <c r="A186" s="21" t="s">
        <v>557</v>
      </c>
      <c r="B186" s="22" t="s">
        <v>858</v>
      </c>
      <c r="C186" s="23" t="s">
        <v>1824</v>
      </c>
      <c r="D186" s="13">
        <v>19280</v>
      </c>
      <c r="E186" s="14">
        <v>14197</v>
      </c>
      <c r="F186" s="14">
        <v>5083</v>
      </c>
      <c r="G186" s="15">
        <v>0</v>
      </c>
      <c r="H186" s="154"/>
      <c r="I186" s="156"/>
    </row>
    <row r="187" spans="1:9" s="153" customFormat="1" ht="16.5" customHeight="1" x14ac:dyDescent="0.2">
      <c r="A187" s="21" t="s">
        <v>558</v>
      </c>
      <c r="B187" s="22" t="s">
        <v>860</v>
      </c>
      <c r="C187" s="23" t="s">
        <v>1825</v>
      </c>
      <c r="D187" s="13">
        <v>28920</v>
      </c>
      <c r="E187" s="14">
        <v>21296</v>
      </c>
      <c r="F187" s="14">
        <v>7624</v>
      </c>
      <c r="G187" s="15">
        <v>0</v>
      </c>
      <c r="H187" s="154"/>
      <c r="I187" s="156"/>
    </row>
    <row r="188" spans="1:9" s="153" customFormat="1" ht="16.5" customHeight="1" x14ac:dyDescent="0.2">
      <c r="A188" s="21" t="s">
        <v>559</v>
      </c>
      <c r="B188" s="22" t="s">
        <v>862</v>
      </c>
      <c r="C188" s="23" t="s">
        <v>1826</v>
      </c>
      <c r="D188" s="13">
        <v>38560</v>
      </c>
      <c r="E188" s="14">
        <v>28395</v>
      </c>
      <c r="F188" s="14">
        <v>10165</v>
      </c>
      <c r="G188" s="15">
        <v>0</v>
      </c>
      <c r="H188" s="154"/>
      <c r="I188" s="156"/>
    </row>
    <row r="189" spans="1:9" s="153" customFormat="1" ht="16.5" customHeight="1" x14ac:dyDescent="0.2">
      <c r="A189" s="21" t="s">
        <v>560</v>
      </c>
      <c r="B189" s="22" t="s">
        <v>864</v>
      </c>
      <c r="C189" s="23" t="s">
        <v>1827</v>
      </c>
      <c r="D189" s="13">
        <v>48200</v>
      </c>
      <c r="E189" s="14">
        <v>35493</v>
      </c>
      <c r="F189" s="14">
        <v>12707</v>
      </c>
      <c r="G189" s="15">
        <v>0</v>
      </c>
      <c r="H189" s="154"/>
      <c r="I189" s="156"/>
    </row>
    <row r="190" spans="1:9" s="153" customFormat="1" ht="16.5" customHeight="1" x14ac:dyDescent="0.2">
      <c r="A190" s="21" t="s">
        <v>561</v>
      </c>
      <c r="B190" s="22" t="s">
        <v>866</v>
      </c>
      <c r="C190" s="23" t="s">
        <v>1828</v>
      </c>
      <c r="D190" s="13">
        <v>57840</v>
      </c>
      <c r="E190" s="14">
        <v>42592</v>
      </c>
      <c r="F190" s="14">
        <v>15248</v>
      </c>
      <c r="G190" s="15">
        <v>0</v>
      </c>
      <c r="H190" s="154"/>
      <c r="I190" s="156"/>
    </row>
    <row r="191" spans="1:9" s="153" customFormat="1" ht="16.5" customHeight="1" x14ac:dyDescent="0.2">
      <c r="A191" s="21" t="s">
        <v>562</v>
      </c>
      <c r="B191" s="22" t="s">
        <v>868</v>
      </c>
      <c r="C191" s="23" t="s">
        <v>1829</v>
      </c>
      <c r="D191" s="13">
        <v>67480</v>
      </c>
      <c r="E191" s="14">
        <v>49691</v>
      </c>
      <c r="F191" s="14">
        <v>17789</v>
      </c>
      <c r="G191" s="15">
        <v>0</v>
      </c>
      <c r="H191" s="154"/>
      <c r="I191" s="156"/>
    </row>
    <row r="192" spans="1:9" s="153" customFormat="1" ht="16.5" customHeight="1" x14ac:dyDescent="0.2">
      <c r="A192" s="21" t="s">
        <v>563</v>
      </c>
      <c r="B192" s="22" t="s">
        <v>870</v>
      </c>
      <c r="C192" s="23" t="s">
        <v>1830</v>
      </c>
      <c r="D192" s="13">
        <v>77120</v>
      </c>
      <c r="E192" s="14">
        <v>56789</v>
      </c>
      <c r="F192" s="14">
        <v>20331</v>
      </c>
      <c r="G192" s="15">
        <v>0</v>
      </c>
      <c r="H192" s="154"/>
      <c r="I192" s="156"/>
    </row>
    <row r="193" spans="1:9" s="153" customFormat="1" ht="16.5" customHeight="1" x14ac:dyDescent="0.2">
      <c r="A193" s="21" t="s">
        <v>564</v>
      </c>
      <c r="B193" s="22" t="s">
        <v>872</v>
      </c>
      <c r="C193" s="23" t="s">
        <v>1831</v>
      </c>
      <c r="D193" s="13">
        <v>86760</v>
      </c>
      <c r="E193" s="14">
        <v>63888</v>
      </c>
      <c r="F193" s="14">
        <v>22872</v>
      </c>
      <c r="G193" s="15">
        <v>0</v>
      </c>
      <c r="H193" s="154"/>
      <c r="I193" s="156"/>
    </row>
    <row r="194" spans="1:9" s="153" customFormat="1" ht="16.5" customHeight="1" x14ac:dyDescent="0.2">
      <c r="A194" s="21" t="s">
        <v>565</v>
      </c>
      <c r="B194" s="22" t="s">
        <v>874</v>
      </c>
      <c r="C194" s="23" t="s">
        <v>1832</v>
      </c>
      <c r="D194" s="13">
        <v>96400</v>
      </c>
      <c r="E194" s="14">
        <v>70987</v>
      </c>
      <c r="F194" s="14">
        <v>25413</v>
      </c>
      <c r="G194" s="15">
        <v>0</v>
      </c>
      <c r="H194" s="154"/>
      <c r="I194" s="156"/>
    </row>
    <row r="195" spans="1:9" s="153" customFormat="1" ht="16.5" customHeight="1" x14ac:dyDescent="0.2">
      <c r="A195" s="21" t="s">
        <v>566</v>
      </c>
      <c r="B195" s="22" t="s">
        <v>876</v>
      </c>
      <c r="C195" s="23" t="s">
        <v>1833</v>
      </c>
      <c r="D195" s="13">
        <v>106040</v>
      </c>
      <c r="E195" s="14">
        <v>78085</v>
      </c>
      <c r="F195" s="14">
        <v>27955</v>
      </c>
      <c r="G195" s="15">
        <v>0</v>
      </c>
      <c r="H195" s="154"/>
      <c r="I195" s="156"/>
    </row>
    <row r="196" spans="1:9" s="153" customFormat="1" ht="16.5" customHeight="1" x14ac:dyDescent="0.2">
      <c r="A196" s="21" t="s">
        <v>567</v>
      </c>
      <c r="B196" s="22" t="s">
        <v>878</v>
      </c>
      <c r="C196" s="23" t="s">
        <v>1834</v>
      </c>
      <c r="D196" s="13">
        <v>115680</v>
      </c>
      <c r="E196" s="14">
        <v>85184</v>
      </c>
      <c r="F196" s="14">
        <v>30496</v>
      </c>
      <c r="G196" s="15">
        <v>0</v>
      </c>
      <c r="H196" s="154"/>
      <c r="I196" s="156"/>
    </row>
    <row r="197" spans="1:9" s="153" customFormat="1" ht="16.5" customHeight="1" x14ac:dyDescent="0.2">
      <c r="A197" s="21" t="s">
        <v>568</v>
      </c>
      <c r="B197" s="22" t="s">
        <v>880</v>
      </c>
      <c r="C197" s="23" t="s">
        <v>1835</v>
      </c>
      <c r="D197" s="13">
        <v>125320</v>
      </c>
      <c r="E197" s="14">
        <v>92283</v>
      </c>
      <c r="F197" s="14">
        <v>33037</v>
      </c>
      <c r="G197" s="15">
        <v>0</v>
      </c>
      <c r="H197" s="154"/>
      <c r="I197" s="156"/>
    </row>
    <row r="198" spans="1:9" s="153" customFormat="1" ht="16.5" customHeight="1" x14ac:dyDescent="0.2">
      <c r="A198" s="21" t="s">
        <v>569</v>
      </c>
      <c r="B198" s="22" t="s">
        <v>882</v>
      </c>
      <c r="C198" s="23" t="s">
        <v>1836</v>
      </c>
      <c r="D198" s="13">
        <v>134960</v>
      </c>
      <c r="E198" s="14">
        <v>99381</v>
      </c>
      <c r="F198" s="14">
        <v>35579</v>
      </c>
      <c r="G198" s="15">
        <v>0</v>
      </c>
      <c r="H198" s="154"/>
      <c r="I198" s="156"/>
    </row>
    <row r="199" spans="1:9" s="153" customFormat="1" ht="16.5" customHeight="1" x14ac:dyDescent="0.2">
      <c r="A199" s="21" t="s">
        <v>570</v>
      </c>
      <c r="B199" s="22" t="s">
        <v>884</v>
      </c>
      <c r="C199" s="23" t="s">
        <v>1837</v>
      </c>
      <c r="D199" s="13">
        <v>144600</v>
      </c>
      <c r="E199" s="14">
        <v>106480</v>
      </c>
      <c r="F199" s="14">
        <v>38120</v>
      </c>
      <c r="G199" s="15">
        <v>0</v>
      </c>
      <c r="H199" s="154"/>
      <c r="I199" s="156"/>
    </row>
    <row r="200" spans="1:9" s="153" customFormat="1" ht="16.5" customHeight="1" x14ac:dyDescent="0.2">
      <c r="A200" s="21" t="s">
        <v>571</v>
      </c>
      <c r="B200" s="22" t="s">
        <v>886</v>
      </c>
      <c r="C200" s="23" t="s">
        <v>1838</v>
      </c>
      <c r="D200" s="13">
        <v>154240</v>
      </c>
      <c r="E200" s="14">
        <v>113579</v>
      </c>
      <c r="F200" s="14">
        <v>40661</v>
      </c>
      <c r="G200" s="15">
        <v>0</v>
      </c>
      <c r="H200" s="154"/>
      <c r="I200" s="156"/>
    </row>
    <row r="201" spans="1:9" s="153" customFormat="1" ht="16.5" customHeight="1" x14ac:dyDescent="0.2">
      <c r="A201" s="21" t="s">
        <v>572</v>
      </c>
      <c r="B201" s="22" t="s">
        <v>888</v>
      </c>
      <c r="C201" s="23" t="s">
        <v>1839</v>
      </c>
      <c r="D201" s="13">
        <v>163880</v>
      </c>
      <c r="E201" s="14">
        <v>120677</v>
      </c>
      <c r="F201" s="14">
        <v>43203</v>
      </c>
      <c r="G201" s="15">
        <v>0</v>
      </c>
      <c r="H201" s="154"/>
      <c r="I201" s="156"/>
    </row>
    <row r="202" spans="1:9" s="153" customFormat="1" ht="16.5" customHeight="1" x14ac:dyDescent="0.2">
      <c r="A202" s="21" t="s">
        <v>573</v>
      </c>
      <c r="B202" s="22" t="s">
        <v>890</v>
      </c>
      <c r="C202" s="23" t="s">
        <v>1840</v>
      </c>
      <c r="D202" s="13">
        <v>173520</v>
      </c>
      <c r="E202" s="14">
        <v>127776</v>
      </c>
      <c r="F202" s="14">
        <v>45744</v>
      </c>
      <c r="G202" s="15">
        <v>0</v>
      </c>
      <c r="H202" s="154"/>
      <c r="I202" s="156"/>
    </row>
    <row r="203" spans="1:9" s="153" customFormat="1" ht="16.5" customHeight="1" x14ac:dyDescent="0.2">
      <c r="A203" s="21" t="s">
        <v>574</v>
      </c>
      <c r="B203" s="22" t="s">
        <v>892</v>
      </c>
      <c r="C203" s="23" t="s">
        <v>1841</v>
      </c>
      <c r="D203" s="13">
        <v>183160</v>
      </c>
      <c r="E203" s="14">
        <v>134875</v>
      </c>
      <c r="F203" s="14">
        <v>48285</v>
      </c>
      <c r="G203" s="15">
        <v>0</v>
      </c>
      <c r="H203" s="154"/>
      <c r="I203" s="156"/>
    </row>
    <row r="204" spans="1:9" s="153" customFormat="1" ht="16.5" customHeight="1" x14ac:dyDescent="0.2">
      <c r="A204" s="21" t="s">
        <v>575</v>
      </c>
      <c r="B204" s="22" t="s">
        <v>894</v>
      </c>
      <c r="C204" s="23" t="s">
        <v>1842</v>
      </c>
      <c r="D204" s="13">
        <v>192800</v>
      </c>
      <c r="E204" s="14">
        <v>141973</v>
      </c>
      <c r="F204" s="14">
        <v>50827</v>
      </c>
      <c r="G204" s="15">
        <v>0</v>
      </c>
      <c r="H204" s="154"/>
      <c r="I204" s="156"/>
    </row>
    <row r="205" spans="1:9" s="153" customFormat="1" ht="16.5" customHeight="1" x14ac:dyDescent="0.2">
      <c r="A205" s="21" t="s">
        <v>576</v>
      </c>
      <c r="B205" s="22" t="s">
        <v>896</v>
      </c>
      <c r="C205" s="23" t="s">
        <v>1843</v>
      </c>
      <c r="D205" s="13">
        <v>202440</v>
      </c>
      <c r="E205" s="14">
        <v>149072</v>
      </c>
      <c r="F205" s="14">
        <v>53368</v>
      </c>
      <c r="G205" s="15">
        <v>0</v>
      </c>
      <c r="H205" s="154"/>
      <c r="I205" s="156"/>
    </row>
    <row r="206" spans="1:9" s="153" customFormat="1" ht="16.5" customHeight="1" x14ac:dyDescent="0.2">
      <c r="A206" s="21" t="s">
        <v>577</v>
      </c>
      <c r="B206" s="22" t="s">
        <v>898</v>
      </c>
      <c r="C206" s="23" t="s">
        <v>1844</v>
      </c>
      <c r="D206" s="13">
        <v>212080</v>
      </c>
      <c r="E206" s="14">
        <v>156171</v>
      </c>
      <c r="F206" s="14">
        <v>55909</v>
      </c>
      <c r="G206" s="15">
        <v>0</v>
      </c>
      <c r="H206" s="154"/>
      <c r="I206" s="156"/>
    </row>
    <row r="207" spans="1:9" s="153" customFormat="1" ht="16.5" customHeight="1" x14ac:dyDescent="0.2">
      <c r="A207" s="21" t="s">
        <v>578</v>
      </c>
      <c r="B207" s="22" t="s">
        <v>900</v>
      </c>
      <c r="C207" s="23" t="s">
        <v>1845</v>
      </c>
      <c r="D207" s="13">
        <v>221720</v>
      </c>
      <c r="E207" s="14">
        <v>163270</v>
      </c>
      <c r="F207" s="14">
        <v>58450</v>
      </c>
      <c r="G207" s="15">
        <v>0</v>
      </c>
      <c r="H207" s="154"/>
      <c r="I207" s="156"/>
    </row>
    <row r="208" spans="1:9" s="153" customFormat="1" ht="16.5" customHeight="1" x14ac:dyDescent="0.2">
      <c r="A208" s="21" t="s">
        <v>579</v>
      </c>
      <c r="B208" s="22" t="s">
        <v>902</v>
      </c>
      <c r="C208" s="23" t="s">
        <v>1846</v>
      </c>
      <c r="D208" s="13">
        <v>231360</v>
      </c>
      <c r="E208" s="14">
        <v>170368</v>
      </c>
      <c r="F208" s="14">
        <v>60992</v>
      </c>
      <c r="G208" s="15">
        <v>0</v>
      </c>
      <c r="H208" s="154"/>
      <c r="I208" s="156"/>
    </row>
    <row r="209" spans="1:9" s="153" customFormat="1" ht="16.5" customHeight="1" x14ac:dyDescent="0.2">
      <c r="A209" s="21" t="s">
        <v>580</v>
      </c>
      <c r="B209" s="22" t="s">
        <v>904</v>
      </c>
      <c r="C209" s="23" t="s">
        <v>1847</v>
      </c>
      <c r="D209" s="13">
        <v>241000</v>
      </c>
      <c r="E209" s="14">
        <v>177467</v>
      </c>
      <c r="F209" s="14">
        <v>63533</v>
      </c>
      <c r="G209" s="15">
        <v>0</v>
      </c>
      <c r="H209" s="154"/>
      <c r="I209" s="156"/>
    </row>
    <row r="210" spans="1:9" s="153" customFormat="1" ht="16.5" customHeight="1" x14ac:dyDescent="0.2">
      <c r="A210" s="21" t="s">
        <v>581</v>
      </c>
      <c r="B210" s="22" t="s">
        <v>906</v>
      </c>
      <c r="C210" s="23" t="s">
        <v>1848</v>
      </c>
      <c r="D210" s="13">
        <v>250640</v>
      </c>
      <c r="E210" s="14">
        <v>184566</v>
      </c>
      <c r="F210" s="14">
        <v>66074</v>
      </c>
      <c r="G210" s="15">
        <v>0</v>
      </c>
      <c r="H210" s="154"/>
      <c r="I210" s="156"/>
    </row>
    <row r="211" spans="1:9" s="153" customFormat="1" ht="16.5" customHeight="1" x14ac:dyDescent="0.2">
      <c r="A211" s="21" t="s">
        <v>582</v>
      </c>
      <c r="B211" s="22" t="s">
        <v>908</v>
      </c>
      <c r="C211" s="23" t="s">
        <v>1849</v>
      </c>
      <c r="D211" s="13">
        <v>260280</v>
      </c>
      <c r="E211" s="14">
        <v>191664</v>
      </c>
      <c r="F211" s="14">
        <v>68616</v>
      </c>
      <c r="G211" s="15">
        <v>0</v>
      </c>
      <c r="H211" s="154"/>
      <c r="I211" s="156"/>
    </row>
    <row r="212" spans="1:9" s="153" customFormat="1" ht="16.5" customHeight="1" x14ac:dyDescent="0.2">
      <c r="A212" s="21" t="s">
        <v>583</v>
      </c>
      <c r="B212" s="22" t="s">
        <v>910</v>
      </c>
      <c r="C212" s="23" t="s">
        <v>1850</v>
      </c>
      <c r="D212" s="13">
        <v>269920</v>
      </c>
      <c r="E212" s="14">
        <v>198763</v>
      </c>
      <c r="F212" s="14">
        <v>71157</v>
      </c>
      <c r="G212" s="15">
        <v>0</v>
      </c>
      <c r="H212" s="154"/>
      <c r="I212" s="156"/>
    </row>
    <row r="213" spans="1:9" s="153" customFormat="1" ht="16.5" customHeight="1" x14ac:dyDescent="0.2">
      <c r="A213" s="21" t="s">
        <v>584</v>
      </c>
      <c r="B213" s="22" t="s">
        <v>912</v>
      </c>
      <c r="C213" s="23" t="s">
        <v>1851</v>
      </c>
      <c r="D213" s="13">
        <v>279560</v>
      </c>
      <c r="E213" s="14">
        <v>205862</v>
      </c>
      <c r="F213" s="14">
        <v>73698</v>
      </c>
      <c r="G213" s="15">
        <v>0</v>
      </c>
      <c r="H213" s="154"/>
      <c r="I213" s="156"/>
    </row>
    <row r="214" spans="1:9" s="153" customFormat="1" ht="16.5" customHeight="1" x14ac:dyDescent="0.2">
      <c r="A214" s="21" t="s">
        <v>585</v>
      </c>
      <c r="B214" s="22" t="s">
        <v>914</v>
      </c>
      <c r="C214" s="23" t="s">
        <v>1852</v>
      </c>
      <c r="D214" s="13">
        <v>289200</v>
      </c>
      <c r="E214" s="14">
        <v>212960</v>
      </c>
      <c r="F214" s="14">
        <v>76240</v>
      </c>
      <c r="G214" s="15">
        <v>0</v>
      </c>
      <c r="H214" s="154"/>
      <c r="I214" s="156"/>
    </row>
    <row r="215" spans="1:9" s="153" customFormat="1" ht="16.5" customHeight="1" x14ac:dyDescent="0.2">
      <c r="A215" s="21" t="s">
        <v>586</v>
      </c>
      <c r="B215" s="22" t="s">
        <v>916</v>
      </c>
      <c r="C215" s="23" t="s">
        <v>1853</v>
      </c>
      <c r="D215" s="13">
        <v>298840</v>
      </c>
      <c r="E215" s="14">
        <v>220059</v>
      </c>
      <c r="F215" s="14">
        <v>78781</v>
      </c>
      <c r="G215" s="15">
        <v>0</v>
      </c>
      <c r="H215" s="154"/>
      <c r="I215" s="156"/>
    </row>
    <row r="216" spans="1:9" s="153" customFormat="1" ht="16.5" customHeight="1" x14ac:dyDescent="0.2">
      <c r="A216" s="21" t="s">
        <v>587</v>
      </c>
      <c r="B216" s="22" t="s">
        <v>918</v>
      </c>
      <c r="C216" s="23" t="s">
        <v>1854</v>
      </c>
      <c r="D216" s="13">
        <v>308480</v>
      </c>
      <c r="E216" s="14">
        <v>227158</v>
      </c>
      <c r="F216" s="14">
        <v>81322</v>
      </c>
      <c r="G216" s="15">
        <v>0</v>
      </c>
      <c r="H216" s="154"/>
      <c r="I216" s="156"/>
    </row>
    <row r="217" spans="1:9" s="153" customFormat="1" ht="16.5" customHeight="1" x14ac:dyDescent="0.2">
      <c r="A217" s="21" t="s">
        <v>588</v>
      </c>
      <c r="B217" s="22" t="s">
        <v>920</v>
      </c>
      <c r="C217" s="23" t="s">
        <v>1855</v>
      </c>
      <c r="D217" s="13">
        <v>318120</v>
      </c>
      <c r="E217" s="14">
        <v>234256</v>
      </c>
      <c r="F217" s="14">
        <v>83864</v>
      </c>
      <c r="G217" s="15">
        <v>0</v>
      </c>
      <c r="H217" s="154"/>
      <c r="I217" s="156"/>
    </row>
    <row r="218" spans="1:9" s="153" customFormat="1" ht="16.5" customHeight="1" x14ac:dyDescent="0.2">
      <c r="A218" s="21" t="s">
        <v>589</v>
      </c>
      <c r="B218" s="22" t="s">
        <v>922</v>
      </c>
      <c r="C218" s="23" t="s">
        <v>1856</v>
      </c>
      <c r="D218" s="13">
        <v>327760</v>
      </c>
      <c r="E218" s="14">
        <v>241355</v>
      </c>
      <c r="F218" s="14">
        <v>86405</v>
      </c>
      <c r="G218" s="15">
        <v>0</v>
      </c>
      <c r="H218" s="154"/>
      <c r="I218" s="156"/>
    </row>
    <row r="219" spans="1:9" s="153" customFormat="1" ht="16.5" customHeight="1" x14ac:dyDescent="0.2">
      <c r="A219" s="21" t="s">
        <v>590</v>
      </c>
      <c r="B219" s="22" t="s">
        <v>924</v>
      </c>
      <c r="C219" s="23" t="s">
        <v>1857</v>
      </c>
      <c r="D219" s="13">
        <v>337400</v>
      </c>
      <c r="E219" s="14">
        <v>248454</v>
      </c>
      <c r="F219" s="14">
        <v>88946</v>
      </c>
      <c r="G219" s="15">
        <v>0</v>
      </c>
      <c r="H219" s="154"/>
      <c r="I219" s="156"/>
    </row>
    <row r="220" spans="1:9" s="153" customFormat="1" ht="16.5" customHeight="1" x14ac:dyDescent="0.2">
      <c r="A220" s="21" t="s">
        <v>591</v>
      </c>
      <c r="B220" s="22" t="s">
        <v>926</v>
      </c>
      <c r="C220" s="23" t="s">
        <v>1858</v>
      </c>
      <c r="D220" s="13">
        <v>347040</v>
      </c>
      <c r="E220" s="14">
        <v>255552</v>
      </c>
      <c r="F220" s="14">
        <v>91488</v>
      </c>
      <c r="G220" s="15">
        <v>0</v>
      </c>
      <c r="H220" s="154"/>
      <c r="I220" s="156"/>
    </row>
    <row r="221" spans="1:9" s="153" customFormat="1" ht="16.5" customHeight="1" x14ac:dyDescent="0.2">
      <c r="A221" s="21" t="s">
        <v>592</v>
      </c>
      <c r="B221" s="22" t="s">
        <v>928</v>
      </c>
      <c r="C221" s="23" t="s">
        <v>1859</v>
      </c>
      <c r="D221" s="13">
        <v>356680</v>
      </c>
      <c r="E221" s="14">
        <v>262651</v>
      </c>
      <c r="F221" s="14">
        <v>94029</v>
      </c>
      <c r="G221" s="15">
        <v>0</v>
      </c>
      <c r="H221" s="154"/>
      <c r="I221" s="156"/>
    </row>
    <row r="222" spans="1:9" s="153" customFormat="1" ht="16.5" customHeight="1" x14ac:dyDescent="0.2">
      <c r="A222" s="21" t="s">
        <v>593</v>
      </c>
      <c r="B222" s="22" t="s">
        <v>930</v>
      </c>
      <c r="C222" s="23" t="s">
        <v>1860</v>
      </c>
      <c r="D222" s="13">
        <v>366320</v>
      </c>
      <c r="E222" s="14">
        <v>269750</v>
      </c>
      <c r="F222" s="14">
        <v>96570</v>
      </c>
      <c r="G222" s="15">
        <v>0</v>
      </c>
      <c r="H222" s="154"/>
      <c r="I222" s="156"/>
    </row>
    <row r="223" spans="1:9" s="153" customFormat="1" ht="16.5" customHeight="1" x14ac:dyDescent="0.2">
      <c r="A223" s="21" t="s">
        <v>594</v>
      </c>
      <c r="B223" s="22" t="s">
        <v>932</v>
      </c>
      <c r="C223" s="23" t="s">
        <v>1861</v>
      </c>
      <c r="D223" s="13">
        <v>375960</v>
      </c>
      <c r="E223" s="14">
        <v>276848</v>
      </c>
      <c r="F223" s="14">
        <v>99112</v>
      </c>
      <c r="G223" s="15">
        <v>0</v>
      </c>
      <c r="H223" s="154"/>
      <c r="I223" s="156"/>
    </row>
    <row r="224" spans="1:9" s="153" customFormat="1" ht="16.5" customHeight="1" x14ac:dyDescent="0.2">
      <c r="A224" s="21" t="s">
        <v>595</v>
      </c>
      <c r="B224" s="22" t="s">
        <v>596</v>
      </c>
      <c r="C224" s="23" t="s">
        <v>1862</v>
      </c>
      <c r="D224" s="13">
        <v>385600</v>
      </c>
      <c r="E224" s="14">
        <v>283947</v>
      </c>
      <c r="F224" s="14">
        <v>101653</v>
      </c>
      <c r="G224" s="15">
        <v>0</v>
      </c>
      <c r="H224" s="154"/>
      <c r="I224" s="156"/>
    </row>
    <row r="225" spans="1:9" s="153" customFormat="1" ht="16.5" customHeight="1" x14ac:dyDescent="0.2">
      <c r="A225" s="21" t="s">
        <v>597</v>
      </c>
      <c r="B225" s="22" t="s">
        <v>375</v>
      </c>
      <c r="C225" s="23" t="s">
        <v>1863</v>
      </c>
      <c r="D225" s="13">
        <v>115295</v>
      </c>
      <c r="E225" s="14">
        <v>84901</v>
      </c>
      <c r="F225" s="14">
        <v>30394</v>
      </c>
      <c r="G225" s="15">
        <v>0</v>
      </c>
      <c r="H225" s="154"/>
      <c r="I225" s="156"/>
    </row>
    <row r="226" spans="1:9" s="153" customFormat="1" ht="16.5" customHeight="1" x14ac:dyDescent="0.2">
      <c r="A226" s="21" t="s">
        <v>598</v>
      </c>
      <c r="B226" s="22" t="s">
        <v>599</v>
      </c>
      <c r="C226" s="23" t="s">
        <v>1864</v>
      </c>
      <c r="D226" s="13">
        <v>9640</v>
      </c>
      <c r="E226" s="14">
        <v>7099</v>
      </c>
      <c r="F226" s="14">
        <v>2541</v>
      </c>
      <c r="G226" s="15">
        <v>0</v>
      </c>
      <c r="H226" s="154"/>
      <c r="I226" s="156"/>
    </row>
    <row r="227" spans="1:9" s="153" customFormat="1" ht="16.5" customHeight="1" x14ac:dyDescent="0.2">
      <c r="A227" s="21" t="s">
        <v>600</v>
      </c>
      <c r="B227" s="22" t="s">
        <v>601</v>
      </c>
      <c r="C227" s="23" t="s">
        <v>1865</v>
      </c>
      <c r="D227" s="13">
        <v>19280</v>
      </c>
      <c r="E227" s="14">
        <v>14197</v>
      </c>
      <c r="F227" s="14">
        <v>5083</v>
      </c>
      <c r="G227" s="15">
        <v>0</v>
      </c>
      <c r="H227" s="154"/>
      <c r="I227" s="156"/>
    </row>
    <row r="228" spans="1:9" s="153" customFormat="1" ht="16.5" customHeight="1" x14ac:dyDescent="0.2">
      <c r="A228" s="21" t="s">
        <v>602</v>
      </c>
      <c r="B228" s="22" t="s">
        <v>603</v>
      </c>
      <c r="C228" s="23" t="s">
        <v>1866</v>
      </c>
      <c r="D228" s="13">
        <v>28920</v>
      </c>
      <c r="E228" s="14">
        <v>21296</v>
      </c>
      <c r="F228" s="14">
        <v>7624</v>
      </c>
      <c r="G228" s="15">
        <v>0</v>
      </c>
      <c r="H228" s="154"/>
      <c r="I228" s="156"/>
    </row>
    <row r="229" spans="1:9" s="153" customFormat="1" ht="16.5" customHeight="1" x14ac:dyDescent="0.2">
      <c r="A229" s="21" t="s">
        <v>604</v>
      </c>
      <c r="B229" s="22" t="s">
        <v>605</v>
      </c>
      <c r="C229" s="23" t="s">
        <v>1867</v>
      </c>
      <c r="D229" s="13">
        <v>38560</v>
      </c>
      <c r="E229" s="14">
        <v>28395</v>
      </c>
      <c r="F229" s="14">
        <v>10165</v>
      </c>
      <c r="G229" s="15">
        <v>0</v>
      </c>
      <c r="H229" s="154"/>
      <c r="I229" s="156"/>
    </row>
    <row r="230" spans="1:9" s="153" customFormat="1" ht="16.5" customHeight="1" x14ac:dyDescent="0.2">
      <c r="A230" s="21" t="s">
        <v>606</v>
      </c>
      <c r="B230" s="22" t="s">
        <v>607</v>
      </c>
      <c r="C230" s="23" t="s">
        <v>1868</v>
      </c>
      <c r="D230" s="13">
        <v>48200</v>
      </c>
      <c r="E230" s="14">
        <v>35493</v>
      </c>
      <c r="F230" s="14">
        <v>12707</v>
      </c>
      <c r="G230" s="15">
        <v>0</v>
      </c>
      <c r="H230" s="154"/>
      <c r="I230" s="156"/>
    </row>
    <row r="231" spans="1:9" s="153" customFormat="1" ht="16.5" customHeight="1" x14ac:dyDescent="0.2">
      <c r="A231" s="21" t="s">
        <v>608</v>
      </c>
      <c r="B231" s="22" t="s">
        <v>609</v>
      </c>
      <c r="C231" s="23" t="s">
        <v>1869</v>
      </c>
      <c r="D231" s="13">
        <v>57840</v>
      </c>
      <c r="E231" s="14">
        <v>42592</v>
      </c>
      <c r="F231" s="14">
        <v>15248</v>
      </c>
      <c r="G231" s="15">
        <v>0</v>
      </c>
      <c r="H231" s="154"/>
      <c r="I231" s="156"/>
    </row>
    <row r="232" spans="1:9" s="153" customFormat="1" ht="16.5" customHeight="1" x14ac:dyDescent="0.2">
      <c r="A232" s="21" t="s">
        <v>610</v>
      </c>
      <c r="B232" s="22" t="s">
        <v>611</v>
      </c>
      <c r="C232" s="23" t="s">
        <v>1870</v>
      </c>
      <c r="D232" s="13">
        <v>67480</v>
      </c>
      <c r="E232" s="14">
        <v>49691</v>
      </c>
      <c r="F232" s="14">
        <v>17789</v>
      </c>
      <c r="G232" s="15">
        <v>0</v>
      </c>
      <c r="H232" s="154"/>
      <c r="I232" s="156"/>
    </row>
    <row r="233" spans="1:9" s="153" customFormat="1" ht="16.5" customHeight="1" x14ac:dyDescent="0.2">
      <c r="A233" s="21" t="s">
        <v>612</v>
      </c>
      <c r="B233" s="22" t="s">
        <v>613</v>
      </c>
      <c r="C233" s="23" t="s">
        <v>1871</v>
      </c>
      <c r="D233" s="13">
        <v>77120</v>
      </c>
      <c r="E233" s="14">
        <v>56789</v>
      </c>
      <c r="F233" s="14">
        <v>20331</v>
      </c>
      <c r="G233" s="15">
        <v>0</v>
      </c>
      <c r="H233" s="154"/>
      <c r="I233" s="156"/>
    </row>
    <row r="234" spans="1:9" s="153" customFormat="1" ht="16.5" customHeight="1" x14ac:dyDescent="0.2">
      <c r="A234" s="21" t="s">
        <v>614</v>
      </c>
      <c r="B234" s="22" t="s">
        <v>615</v>
      </c>
      <c r="C234" s="23" t="s">
        <v>1872</v>
      </c>
      <c r="D234" s="13">
        <v>86760</v>
      </c>
      <c r="E234" s="14">
        <v>63888</v>
      </c>
      <c r="F234" s="14">
        <v>22872</v>
      </c>
      <c r="G234" s="15">
        <v>0</v>
      </c>
      <c r="H234" s="154"/>
      <c r="I234" s="156"/>
    </row>
    <row r="235" spans="1:9" s="153" customFormat="1" ht="16.5" customHeight="1" x14ac:dyDescent="0.2">
      <c r="A235" s="21" t="s">
        <v>616</v>
      </c>
      <c r="B235" s="22" t="s">
        <v>617</v>
      </c>
      <c r="C235" s="23" t="s">
        <v>1873</v>
      </c>
      <c r="D235" s="13">
        <v>96400</v>
      </c>
      <c r="E235" s="14">
        <v>70987</v>
      </c>
      <c r="F235" s="14">
        <v>25413</v>
      </c>
      <c r="G235" s="15">
        <v>0</v>
      </c>
      <c r="H235" s="154"/>
      <c r="I235" s="156"/>
    </row>
    <row r="236" spans="1:9" s="153" customFormat="1" ht="16.5" customHeight="1" x14ac:dyDescent="0.2">
      <c r="A236" s="21" t="s">
        <v>618</v>
      </c>
      <c r="B236" s="22" t="s">
        <v>619</v>
      </c>
      <c r="C236" s="23" t="s">
        <v>1874</v>
      </c>
      <c r="D236" s="13">
        <v>106040</v>
      </c>
      <c r="E236" s="14">
        <v>78085</v>
      </c>
      <c r="F236" s="14">
        <v>27955</v>
      </c>
      <c r="G236" s="15">
        <v>0</v>
      </c>
      <c r="H236" s="154"/>
      <c r="I236" s="156"/>
    </row>
    <row r="237" spans="1:9" s="153" customFormat="1" ht="16.5" customHeight="1" x14ac:dyDescent="0.2">
      <c r="A237" s="21" t="s">
        <v>620</v>
      </c>
      <c r="B237" s="22" t="s">
        <v>621</v>
      </c>
      <c r="C237" s="23" t="s">
        <v>1875</v>
      </c>
      <c r="D237" s="13">
        <v>115680</v>
      </c>
      <c r="E237" s="14">
        <v>85184</v>
      </c>
      <c r="F237" s="14">
        <v>30496</v>
      </c>
      <c r="G237" s="15">
        <v>0</v>
      </c>
      <c r="H237" s="154"/>
      <c r="I237" s="156"/>
    </row>
    <row r="238" spans="1:9" s="153" customFormat="1" ht="16.5" customHeight="1" x14ac:dyDescent="0.2">
      <c r="A238" s="21" t="s">
        <v>622</v>
      </c>
      <c r="B238" s="22" t="s">
        <v>623</v>
      </c>
      <c r="C238" s="23" t="s">
        <v>1876</v>
      </c>
      <c r="D238" s="13">
        <v>125320</v>
      </c>
      <c r="E238" s="14">
        <v>92283</v>
      </c>
      <c r="F238" s="14">
        <v>33037</v>
      </c>
      <c r="G238" s="15">
        <v>0</v>
      </c>
      <c r="H238" s="154"/>
      <c r="I238" s="156"/>
    </row>
    <row r="239" spans="1:9" s="153" customFormat="1" ht="16.5" customHeight="1" x14ac:dyDescent="0.2">
      <c r="A239" s="21" t="s">
        <v>624</v>
      </c>
      <c r="B239" s="22" t="s">
        <v>625</v>
      </c>
      <c r="C239" s="23" t="s">
        <v>1877</v>
      </c>
      <c r="D239" s="13">
        <v>134960</v>
      </c>
      <c r="E239" s="14">
        <v>99381</v>
      </c>
      <c r="F239" s="14">
        <v>35579</v>
      </c>
      <c r="G239" s="15">
        <v>0</v>
      </c>
      <c r="H239" s="154"/>
      <c r="I239" s="156"/>
    </row>
    <row r="240" spans="1:9" s="153" customFormat="1" ht="16.5" customHeight="1" x14ac:dyDescent="0.2">
      <c r="A240" s="21" t="s">
        <v>626</v>
      </c>
      <c r="B240" s="22" t="s">
        <v>627</v>
      </c>
      <c r="C240" s="23" t="s">
        <v>1878</v>
      </c>
      <c r="D240" s="13">
        <v>144600</v>
      </c>
      <c r="E240" s="14">
        <v>106480</v>
      </c>
      <c r="F240" s="14">
        <v>38120</v>
      </c>
      <c r="G240" s="15">
        <v>0</v>
      </c>
      <c r="H240" s="154"/>
      <c r="I240" s="156"/>
    </row>
    <row r="241" spans="1:9" s="153" customFormat="1" ht="16.5" customHeight="1" x14ac:dyDescent="0.2">
      <c r="A241" s="21" t="s">
        <v>628</v>
      </c>
      <c r="B241" s="22" t="s">
        <v>629</v>
      </c>
      <c r="C241" s="23" t="s">
        <v>1879</v>
      </c>
      <c r="D241" s="13">
        <v>154240</v>
      </c>
      <c r="E241" s="14">
        <v>113579</v>
      </c>
      <c r="F241" s="14">
        <v>40661</v>
      </c>
      <c r="G241" s="15">
        <v>0</v>
      </c>
      <c r="H241" s="154"/>
      <c r="I241" s="156"/>
    </row>
    <row r="242" spans="1:9" s="153" customFormat="1" ht="16.5" customHeight="1" x14ac:dyDescent="0.2">
      <c r="A242" s="21" t="s">
        <v>630</v>
      </c>
      <c r="B242" s="22" t="s">
        <v>631</v>
      </c>
      <c r="C242" s="23" t="s">
        <v>1880</v>
      </c>
      <c r="D242" s="13">
        <v>163880</v>
      </c>
      <c r="E242" s="14">
        <v>120677</v>
      </c>
      <c r="F242" s="14">
        <v>43203</v>
      </c>
      <c r="G242" s="15">
        <v>0</v>
      </c>
      <c r="H242" s="154"/>
      <c r="I242" s="156"/>
    </row>
    <row r="243" spans="1:9" s="153" customFormat="1" ht="16.5" customHeight="1" x14ac:dyDescent="0.2">
      <c r="A243" s="21" t="s">
        <v>632</v>
      </c>
      <c r="B243" s="22" t="s">
        <v>633</v>
      </c>
      <c r="C243" s="23" t="s">
        <v>1881</v>
      </c>
      <c r="D243" s="13">
        <v>173520</v>
      </c>
      <c r="E243" s="14">
        <v>127776</v>
      </c>
      <c r="F243" s="14">
        <v>45744</v>
      </c>
      <c r="G243" s="15">
        <v>0</v>
      </c>
      <c r="H243" s="154"/>
      <c r="I243" s="156"/>
    </row>
    <row r="244" spans="1:9" s="153" customFormat="1" ht="16.5" customHeight="1" x14ac:dyDescent="0.2">
      <c r="A244" s="21" t="s">
        <v>634</v>
      </c>
      <c r="B244" s="22" t="s">
        <v>635</v>
      </c>
      <c r="C244" s="23" t="s">
        <v>1882</v>
      </c>
      <c r="D244" s="13">
        <v>183160</v>
      </c>
      <c r="E244" s="14">
        <v>134875</v>
      </c>
      <c r="F244" s="14">
        <v>48285</v>
      </c>
      <c r="G244" s="15">
        <v>0</v>
      </c>
      <c r="H244" s="154"/>
      <c r="I244" s="156"/>
    </row>
    <row r="245" spans="1:9" s="153" customFormat="1" ht="16.5" customHeight="1" x14ac:dyDescent="0.2">
      <c r="A245" s="21" t="s">
        <v>636</v>
      </c>
      <c r="B245" s="22" t="s">
        <v>637</v>
      </c>
      <c r="C245" s="23" t="s">
        <v>1883</v>
      </c>
      <c r="D245" s="13">
        <v>192800</v>
      </c>
      <c r="E245" s="14">
        <v>141973</v>
      </c>
      <c r="F245" s="14">
        <v>50827</v>
      </c>
      <c r="G245" s="15">
        <v>0</v>
      </c>
      <c r="H245" s="154"/>
      <c r="I245" s="156"/>
    </row>
    <row r="246" spans="1:9" s="153" customFormat="1" ht="16.5" customHeight="1" x14ac:dyDescent="0.2">
      <c r="A246" s="21" t="s">
        <v>638</v>
      </c>
      <c r="B246" s="22" t="s">
        <v>639</v>
      </c>
      <c r="C246" s="23" t="s">
        <v>1884</v>
      </c>
      <c r="D246" s="13">
        <v>202440</v>
      </c>
      <c r="E246" s="14">
        <v>149072</v>
      </c>
      <c r="F246" s="14">
        <v>53368</v>
      </c>
      <c r="G246" s="15">
        <v>0</v>
      </c>
      <c r="H246" s="154"/>
      <c r="I246" s="156"/>
    </row>
    <row r="247" spans="1:9" s="153" customFormat="1" ht="16.5" customHeight="1" x14ac:dyDescent="0.2">
      <c r="A247" s="21" t="s">
        <v>640</v>
      </c>
      <c r="B247" s="22" t="s">
        <v>641</v>
      </c>
      <c r="C247" s="23" t="s">
        <v>1885</v>
      </c>
      <c r="D247" s="13">
        <v>212080</v>
      </c>
      <c r="E247" s="14">
        <v>156171</v>
      </c>
      <c r="F247" s="14">
        <v>55909</v>
      </c>
      <c r="G247" s="15">
        <v>0</v>
      </c>
      <c r="H247" s="154"/>
      <c r="I247" s="156"/>
    </row>
    <row r="248" spans="1:9" s="153" customFormat="1" ht="16.5" customHeight="1" x14ac:dyDescent="0.2">
      <c r="A248" s="21" t="s">
        <v>642</v>
      </c>
      <c r="B248" s="22" t="s">
        <v>643</v>
      </c>
      <c r="C248" s="23" t="s">
        <v>1886</v>
      </c>
      <c r="D248" s="13">
        <v>221720</v>
      </c>
      <c r="E248" s="14">
        <v>163270</v>
      </c>
      <c r="F248" s="14">
        <v>58450</v>
      </c>
      <c r="G248" s="15">
        <v>0</v>
      </c>
      <c r="H248" s="154"/>
      <c r="I248" s="156"/>
    </row>
    <row r="249" spans="1:9" s="153" customFormat="1" ht="16.5" customHeight="1" x14ac:dyDescent="0.2">
      <c r="A249" s="21" t="s">
        <v>644</v>
      </c>
      <c r="B249" s="22" t="s">
        <v>645</v>
      </c>
      <c r="C249" s="23" t="s">
        <v>1887</v>
      </c>
      <c r="D249" s="13">
        <v>231360</v>
      </c>
      <c r="E249" s="14">
        <v>170368</v>
      </c>
      <c r="F249" s="14">
        <v>60992</v>
      </c>
      <c r="G249" s="15">
        <v>0</v>
      </c>
      <c r="H249" s="154"/>
      <c r="I249" s="156"/>
    </row>
    <row r="250" spans="1:9" s="153" customFormat="1" ht="16.5" customHeight="1" x14ac:dyDescent="0.2">
      <c r="A250" s="21" t="s">
        <v>646</v>
      </c>
      <c r="B250" s="22" t="s">
        <v>647</v>
      </c>
      <c r="C250" s="23" t="s">
        <v>1888</v>
      </c>
      <c r="D250" s="13">
        <v>241000</v>
      </c>
      <c r="E250" s="14">
        <v>177467</v>
      </c>
      <c r="F250" s="14">
        <v>63533</v>
      </c>
      <c r="G250" s="15">
        <v>0</v>
      </c>
      <c r="H250" s="154"/>
      <c r="I250" s="156"/>
    </row>
    <row r="251" spans="1:9" s="153" customFormat="1" ht="16.5" customHeight="1" x14ac:dyDescent="0.2">
      <c r="A251" s="21" t="s">
        <v>648</v>
      </c>
      <c r="B251" s="22" t="s">
        <v>649</v>
      </c>
      <c r="C251" s="23" t="s">
        <v>1889</v>
      </c>
      <c r="D251" s="13">
        <v>9640</v>
      </c>
      <c r="E251" s="14">
        <v>7099</v>
      </c>
      <c r="F251" s="14">
        <v>2541</v>
      </c>
      <c r="G251" s="15">
        <v>0</v>
      </c>
      <c r="H251" s="154"/>
      <c r="I251" s="156"/>
    </row>
    <row r="252" spans="1:9" s="153" customFormat="1" ht="16.5" customHeight="1" x14ac:dyDescent="0.2">
      <c r="A252" s="21" t="s">
        <v>650</v>
      </c>
      <c r="B252" s="22" t="s">
        <v>651</v>
      </c>
      <c r="C252" s="23" t="s">
        <v>1890</v>
      </c>
      <c r="D252" s="13">
        <v>19280</v>
      </c>
      <c r="E252" s="14">
        <v>14197</v>
      </c>
      <c r="F252" s="14">
        <v>5083</v>
      </c>
      <c r="G252" s="15">
        <v>0</v>
      </c>
      <c r="H252" s="154"/>
      <c r="I252" s="156"/>
    </row>
    <row r="253" spans="1:9" s="153" customFormat="1" ht="16.5" customHeight="1" x14ac:dyDescent="0.2">
      <c r="A253" s="21" t="s">
        <v>652</v>
      </c>
      <c r="B253" s="22" t="s">
        <v>653</v>
      </c>
      <c r="C253" s="23" t="s">
        <v>1891</v>
      </c>
      <c r="D253" s="13">
        <v>28920</v>
      </c>
      <c r="E253" s="14">
        <v>21296</v>
      </c>
      <c r="F253" s="14">
        <v>7624</v>
      </c>
      <c r="G253" s="15">
        <v>0</v>
      </c>
      <c r="H253" s="154"/>
      <c r="I253" s="156"/>
    </row>
    <row r="254" spans="1:9" s="153" customFormat="1" ht="16.5" customHeight="1" x14ac:dyDescent="0.2">
      <c r="A254" s="21" t="s">
        <v>654</v>
      </c>
      <c r="B254" s="22" t="s">
        <v>655</v>
      </c>
      <c r="C254" s="23" t="s">
        <v>1892</v>
      </c>
      <c r="D254" s="13">
        <v>38560</v>
      </c>
      <c r="E254" s="14">
        <v>28395</v>
      </c>
      <c r="F254" s="14">
        <v>10165</v>
      </c>
      <c r="G254" s="15">
        <v>0</v>
      </c>
      <c r="H254" s="154"/>
      <c r="I254" s="156"/>
    </row>
    <row r="255" spans="1:9" s="153" customFormat="1" ht="16.5" customHeight="1" x14ac:dyDescent="0.2">
      <c r="A255" s="21" t="s">
        <v>656</v>
      </c>
      <c r="B255" s="22" t="s">
        <v>657</v>
      </c>
      <c r="C255" s="23" t="s">
        <v>1893</v>
      </c>
      <c r="D255" s="13">
        <v>48200</v>
      </c>
      <c r="E255" s="14">
        <v>35493</v>
      </c>
      <c r="F255" s="14">
        <v>12707</v>
      </c>
      <c r="G255" s="15">
        <v>0</v>
      </c>
      <c r="H255" s="154"/>
      <c r="I255" s="156"/>
    </row>
    <row r="256" spans="1:9" s="153" customFormat="1" ht="16.5" customHeight="1" x14ac:dyDescent="0.2">
      <c r="A256" s="21" t="s">
        <v>658</v>
      </c>
      <c r="B256" s="22" t="s">
        <v>659</v>
      </c>
      <c r="C256" s="23" t="s">
        <v>1894</v>
      </c>
      <c r="D256" s="13">
        <v>57840</v>
      </c>
      <c r="E256" s="14">
        <v>42592</v>
      </c>
      <c r="F256" s="14">
        <v>15248</v>
      </c>
      <c r="G256" s="15">
        <v>0</v>
      </c>
      <c r="H256" s="154"/>
      <c r="I256" s="156"/>
    </row>
    <row r="257" spans="1:9" s="153" customFormat="1" ht="16.5" customHeight="1" x14ac:dyDescent="0.2">
      <c r="A257" s="21" t="s">
        <v>660</v>
      </c>
      <c r="B257" s="22" t="s">
        <v>661</v>
      </c>
      <c r="C257" s="23" t="s">
        <v>1895</v>
      </c>
      <c r="D257" s="13">
        <v>67480</v>
      </c>
      <c r="E257" s="14">
        <v>49691</v>
      </c>
      <c r="F257" s="14">
        <v>17789</v>
      </c>
      <c r="G257" s="15">
        <v>0</v>
      </c>
      <c r="H257" s="154"/>
      <c r="I257" s="156"/>
    </row>
    <row r="258" spans="1:9" s="153" customFormat="1" ht="16.5" customHeight="1" x14ac:dyDescent="0.2">
      <c r="A258" s="21" t="s">
        <v>662</v>
      </c>
      <c r="B258" s="22" t="s">
        <v>663</v>
      </c>
      <c r="C258" s="23" t="s">
        <v>1896</v>
      </c>
      <c r="D258" s="13">
        <v>77120</v>
      </c>
      <c r="E258" s="14">
        <v>56789</v>
      </c>
      <c r="F258" s="14">
        <v>20331</v>
      </c>
      <c r="G258" s="15">
        <v>0</v>
      </c>
      <c r="H258" s="154"/>
      <c r="I258" s="156"/>
    </row>
    <row r="259" spans="1:9" s="153" customFormat="1" ht="16.5" customHeight="1" x14ac:dyDescent="0.2">
      <c r="A259" s="21" t="s">
        <v>664</v>
      </c>
      <c r="B259" s="22" t="s">
        <v>665</v>
      </c>
      <c r="C259" s="23" t="s">
        <v>1897</v>
      </c>
      <c r="D259" s="13">
        <v>86760</v>
      </c>
      <c r="E259" s="14">
        <v>63888</v>
      </c>
      <c r="F259" s="14">
        <v>22872</v>
      </c>
      <c r="G259" s="15">
        <v>0</v>
      </c>
      <c r="H259" s="154"/>
      <c r="I259" s="156"/>
    </row>
    <row r="260" spans="1:9" s="153" customFormat="1" ht="16.5" customHeight="1" x14ac:dyDescent="0.2">
      <c r="A260" s="21" t="s">
        <v>666</v>
      </c>
      <c r="B260" s="22" t="s">
        <v>667</v>
      </c>
      <c r="C260" s="23" t="s">
        <v>1898</v>
      </c>
      <c r="D260" s="13">
        <v>96400</v>
      </c>
      <c r="E260" s="14">
        <v>70987</v>
      </c>
      <c r="F260" s="14">
        <v>25413</v>
      </c>
      <c r="G260" s="15">
        <v>0</v>
      </c>
      <c r="H260" s="154"/>
      <c r="I260" s="156"/>
    </row>
    <row r="261" spans="1:9" s="153" customFormat="1" ht="16.5" customHeight="1" x14ac:dyDescent="0.2">
      <c r="A261" s="21" t="s">
        <v>668</v>
      </c>
      <c r="B261" s="22" t="s">
        <v>669</v>
      </c>
      <c r="C261" s="23" t="s">
        <v>1899</v>
      </c>
      <c r="D261" s="13">
        <v>106040</v>
      </c>
      <c r="E261" s="14">
        <v>78085</v>
      </c>
      <c r="F261" s="14">
        <v>27955</v>
      </c>
      <c r="G261" s="15">
        <v>0</v>
      </c>
      <c r="H261" s="154"/>
      <c r="I261" s="156"/>
    </row>
    <row r="262" spans="1:9" s="153" customFormat="1" ht="16.5" customHeight="1" x14ac:dyDescent="0.2">
      <c r="A262" s="21" t="s">
        <v>670</v>
      </c>
      <c r="B262" s="22" t="s">
        <v>671</v>
      </c>
      <c r="C262" s="23" t="s">
        <v>1900</v>
      </c>
      <c r="D262" s="13">
        <v>115680</v>
      </c>
      <c r="E262" s="14">
        <v>85184</v>
      </c>
      <c r="F262" s="14">
        <v>30496</v>
      </c>
      <c r="G262" s="15">
        <v>0</v>
      </c>
      <c r="H262" s="154"/>
      <c r="I262" s="156"/>
    </row>
    <row r="263" spans="1:9" s="153" customFormat="1" ht="16.5" customHeight="1" x14ac:dyDescent="0.2">
      <c r="A263" s="21" t="s">
        <v>672</v>
      </c>
      <c r="B263" s="22" t="s">
        <v>673</v>
      </c>
      <c r="C263" s="23" t="s">
        <v>1901</v>
      </c>
      <c r="D263" s="13">
        <v>125320</v>
      </c>
      <c r="E263" s="14">
        <v>92283</v>
      </c>
      <c r="F263" s="14">
        <v>33037</v>
      </c>
      <c r="G263" s="15">
        <v>0</v>
      </c>
      <c r="H263" s="154"/>
      <c r="I263" s="156"/>
    </row>
    <row r="264" spans="1:9" s="153" customFormat="1" ht="16.5" customHeight="1" x14ac:dyDescent="0.2">
      <c r="A264" s="21" t="s">
        <v>674</v>
      </c>
      <c r="B264" s="22" t="s">
        <v>675</v>
      </c>
      <c r="C264" s="23" t="s">
        <v>1902</v>
      </c>
      <c r="D264" s="13">
        <v>134960</v>
      </c>
      <c r="E264" s="14">
        <v>99381</v>
      </c>
      <c r="F264" s="14">
        <v>35579</v>
      </c>
      <c r="G264" s="15">
        <v>0</v>
      </c>
      <c r="H264" s="154"/>
      <c r="I264" s="156"/>
    </row>
    <row r="265" spans="1:9" s="153" customFormat="1" ht="16.5" customHeight="1" x14ac:dyDescent="0.2">
      <c r="A265" s="21" t="s">
        <v>676</v>
      </c>
      <c r="B265" s="22" t="s">
        <v>677</v>
      </c>
      <c r="C265" s="23" t="s">
        <v>1903</v>
      </c>
      <c r="D265" s="13">
        <v>144600</v>
      </c>
      <c r="E265" s="14">
        <v>106480</v>
      </c>
      <c r="F265" s="14">
        <v>38120</v>
      </c>
      <c r="G265" s="15">
        <v>0</v>
      </c>
      <c r="H265" s="154"/>
      <c r="I265" s="156"/>
    </row>
    <row r="266" spans="1:9" s="153" customFormat="1" ht="16.5" customHeight="1" x14ac:dyDescent="0.2">
      <c r="A266" s="21" t="s">
        <v>678</v>
      </c>
      <c r="B266" s="22" t="s">
        <v>679</v>
      </c>
      <c r="C266" s="23" t="s">
        <v>1904</v>
      </c>
      <c r="D266" s="13">
        <v>154240</v>
      </c>
      <c r="E266" s="14">
        <v>113579</v>
      </c>
      <c r="F266" s="14">
        <v>40661</v>
      </c>
      <c r="G266" s="15">
        <v>0</v>
      </c>
      <c r="H266" s="154"/>
      <c r="I266" s="156"/>
    </row>
    <row r="267" spans="1:9" s="153" customFormat="1" ht="16.5" customHeight="1" x14ac:dyDescent="0.2">
      <c r="A267" s="21" t="s">
        <v>680</v>
      </c>
      <c r="B267" s="22" t="s">
        <v>681</v>
      </c>
      <c r="C267" s="23" t="s">
        <v>1905</v>
      </c>
      <c r="D267" s="13">
        <v>163880</v>
      </c>
      <c r="E267" s="14">
        <v>120677</v>
      </c>
      <c r="F267" s="14">
        <v>43203</v>
      </c>
      <c r="G267" s="15">
        <v>0</v>
      </c>
      <c r="H267" s="154"/>
      <c r="I267" s="156"/>
    </row>
    <row r="268" spans="1:9" s="153" customFormat="1" ht="16.5" customHeight="1" x14ac:dyDescent="0.2">
      <c r="A268" s="21" t="s">
        <v>682</v>
      </c>
      <c r="B268" s="22" t="s">
        <v>683</v>
      </c>
      <c r="C268" s="23" t="s">
        <v>1906</v>
      </c>
      <c r="D268" s="13">
        <v>173520</v>
      </c>
      <c r="E268" s="14">
        <v>127776</v>
      </c>
      <c r="F268" s="14">
        <v>45744</v>
      </c>
      <c r="G268" s="15">
        <v>0</v>
      </c>
      <c r="H268" s="154"/>
      <c r="I268" s="156"/>
    </row>
    <row r="269" spans="1:9" s="153" customFormat="1" ht="16.5" customHeight="1" x14ac:dyDescent="0.2">
      <c r="A269" s="21" t="s">
        <v>684</v>
      </c>
      <c r="B269" s="22" t="s">
        <v>685</v>
      </c>
      <c r="C269" s="23" t="s">
        <v>1907</v>
      </c>
      <c r="D269" s="13">
        <v>183160</v>
      </c>
      <c r="E269" s="14">
        <v>134875</v>
      </c>
      <c r="F269" s="14">
        <v>48285</v>
      </c>
      <c r="G269" s="15">
        <v>0</v>
      </c>
      <c r="H269" s="154"/>
      <c r="I269" s="156"/>
    </row>
    <row r="270" spans="1:9" s="153" customFormat="1" ht="16.5" customHeight="1" x14ac:dyDescent="0.2">
      <c r="A270" s="21" t="s">
        <v>686</v>
      </c>
      <c r="B270" s="22" t="s">
        <v>687</v>
      </c>
      <c r="C270" s="23" t="s">
        <v>1908</v>
      </c>
      <c r="D270" s="13">
        <v>192800</v>
      </c>
      <c r="E270" s="14">
        <v>141973</v>
      </c>
      <c r="F270" s="14">
        <v>50827</v>
      </c>
      <c r="G270" s="15">
        <v>0</v>
      </c>
      <c r="H270" s="154"/>
      <c r="I270" s="156"/>
    </row>
    <row r="271" spans="1:9" s="153" customFormat="1" ht="16.5" customHeight="1" x14ac:dyDescent="0.2">
      <c r="A271" s="21" t="s">
        <v>688</v>
      </c>
      <c r="B271" s="22" t="s">
        <v>689</v>
      </c>
      <c r="C271" s="23" t="s">
        <v>1909</v>
      </c>
      <c r="D271" s="13">
        <v>202440</v>
      </c>
      <c r="E271" s="14">
        <v>149072</v>
      </c>
      <c r="F271" s="14">
        <v>53368</v>
      </c>
      <c r="G271" s="15">
        <v>0</v>
      </c>
      <c r="H271" s="154"/>
      <c r="I271" s="156"/>
    </row>
    <row r="272" spans="1:9" s="153" customFormat="1" ht="16.5" customHeight="1" x14ac:dyDescent="0.2">
      <c r="A272" s="21" t="s">
        <v>690</v>
      </c>
      <c r="B272" s="22" t="s">
        <v>691</v>
      </c>
      <c r="C272" s="23" t="s">
        <v>1910</v>
      </c>
      <c r="D272" s="13">
        <v>212080</v>
      </c>
      <c r="E272" s="14">
        <v>156171</v>
      </c>
      <c r="F272" s="14">
        <v>55909</v>
      </c>
      <c r="G272" s="15">
        <v>0</v>
      </c>
      <c r="H272" s="154"/>
      <c r="I272" s="156"/>
    </row>
    <row r="273" spans="1:9" s="153" customFormat="1" ht="16.5" customHeight="1" x14ac:dyDescent="0.2">
      <c r="A273" s="21" t="s">
        <v>692</v>
      </c>
      <c r="B273" s="22" t="s">
        <v>693</v>
      </c>
      <c r="C273" s="23" t="s">
        <v>1911</v>
      </c>
      <c r="D273" s="13">
        <v>221720</v>
      </c>
      <c r="E273" s="14">
        <v>163270</v>
      </c>
      <c r="F273" s="14">
        <v>58450</v>
      </c>
      <c r="G273" s="15">
        <v>0</v>
      </c>
      <c r="H273" s="154"/>
      <c r="I273" s="156"/>
    </row>
    <row r="274" spans="1:9" s="153" customFormat="1" ht="16.5" customHeight="1" x14ac:dyDescent="0.2">
      <c r="A274" s="21" t="s">
        <v>694</v>
      </c>
      <c r="B274" s="22" t="s">
        <v>695</v>
      </c>
      <c r="C274" s="23" t="s">
        <v>1912</v>
      </c>
      <c r="D274" s="13">
        <v>231360</v>
      </c>
      <c r="E274" s="14">
        <v>170368</v>
      </c>
      <c r="F274" s="14">
        <v>60992</v>
      </c>
      <c r="G274" s="15">
        <v>0</v>
      </c>
      <c r="H274" s="154"/>
      <c r="I274" s="156"/>
    </row>
    <row r="275" spans="1:9" s="153" customFormat="1" ht="16.5" customHeight="1" x14ac:dyDescent="0.2">
      <c r="A275" s="21" t="s">
        <v>696</v>
      </c>
      <c r="B275" s="22" t="s">
        <v>697</v>
      </c>
      <c r="C275" s="23" t="s">
        <v>1913</v>
      </c>
      <c r="D275" s="13">
        <v>241000</v>
      </c>
      <c r="E275" s="14">
        <v>177467</v>
      </c>
      <c r="F275" s="14">
        <v>63533</v>
      </c>
      <c r="G275" s="15">
        <v>0</v>
      </c>
      <c r="H275" s="154"/>
      <c r="I275" s="156"/>
    </row>
    <row r="276" spans="1:9" s="153" customFormat="1" ht="16.5" customHeight="1" x14ac:dyDescent="0.2">
      <c r="A276" s="21" t="s">
        <v>698</v>
      </c>
      <c r="B276" s="22" t="s">
        <v>699</v>
      </c>
      <c r="C276" s="23" t="s">
        <v>1914</v>
      </c>
      <c r="D276" s="13">
        <v>333095</v>
      </c>
      <c r="E276" s="14">
        <v>245284</v>
      </c>
      <c r="F276" s="14">
        <v>87811</v>
      </c>
      <c r="G276" s="15">
        <v>0</v>
      </c>
      <c r="H276" s="154"/>
      <c r="I276" s="156"/>
    </row>
    <row r="277" spans="1:9" s="153" customFormat="1" ht="16.5" customHeight="1" x14ac:dyDescent="0.2">
      <c r="A277" s="21" t="s">
        <v>700</v>
      </c>
      <c r="B277" s="22" t="s">
        <v>701</v>
      </c>
      <c r="C277" s="23" t="s">
        <v>1914</v>
      </c>
      <c r="D277" s="13">
        <v>333095</v>
      </c>
      <c r="E277" s="14">
        <v>245284</v>
      </c>
      <c r="F277" s="14">
        <v>87811</v>
      </c>
      <c r="G277" s="15">
        <v>0</v>
      </c>
      <c r="H277" s="154"/>
      <c r="I277" s="156"/>
    </row>
    <row r="278" spans="1:9" s="153" customFormat="1" ht="16.5" customHeight="1" x14ac:dyDescent="0.2">
      <c r="A278" s="21" t="s">
        <v>702</v>
      </c>
      <c r="B278" s="22" t="s">
        <v>383</v>
      </c>
      <c r="C278" s="23" t="s">
        <v>1915</v>
      </c>
      <c r="D278" s="13">
        <v>92399</v>
      </c>
      <c r="E278" s="14">
        <v>68041</v>
      </c>
      <c r="F278" s="14">
        <v>24358</v>
      </c>
      <c r="G278" s="15">
        <v>0</v>
      </c>
      <c r="H278" s="154"/>
      <c r="I278" s="156"/>
    </row>
    <row r="279" spans="1:9" s="153" customFormat="1" ht="16.5" customHeight="1" x14ac:dyDescent="0.2">
      <c r="A279" s="21" t="s">
        <v>703</v>
      </c>
      <c r="B279" s="22" t="s">
        <v>385</v>
      </c>
      <c r="C279" s="23" t="s">
        <v>1915</v>
      </c>
      <c r="D279" s="13">
        <v>92399</v>
      </c>
      <c r="E279" s="14">
        <v>68041</v>
      </c>
      <c r="F279" s="14">
        <v>24358</v>
      </c>
      <c r="G279" s="15">
        <v>0</v>
      </c>
      <c r="H279" s="154"/>
      <c r="I279" s="156"/>
    </row>
    <row r="280" spans="1:9" s="153" customFormat="1" ht="16.5" customHeight="1" x14ac:dyDescent="0.2">
      <c r="A280" s="21" t="s">
        <v>4620</v>
      </c>
      <c r="B280" s="22" t="s">
        <v>385</v>
      </c>
      <c r="C280" s="23" t="s">
        <v>4621</v>
      </c>
      <c r="D280" s="13">
        <v>92399</v>
      </c>
      <c r="E280" s="14">
        <v>68041</v>
      </c>
      <c r="F280" s="14">
        <v>24358</v>
      </c>
      <c r="G280" s="15">
        <v>0</v>
      </c>
      <c r="H280" s="154"/>
      <c r="I280" s="156"/>
    </row>
    <row r="281" spans="1:9" s="153" customFormat="1" ht="16.5" customHeight="1" x14ac:dyDescent="0.2">
      <c r="A281" s="21" t="s">
        <v>704</v>
      </c>
      <c r="B281" s="22" t="s">
        <v>387</v>
      </c>
      <c r="C281" s="23" t="s">
        <v>1916</v>
      </c>
      <c r="D281" s="13">
        <v>61599</v>
      </c>
      <c r="E281" s="14">
        <v>45360</v>
      </c>
      <c r="F281" s="14">
        <v>16239</v>
      </c>
      <c r="G281" s="15">
        <v>0</v>
      </c>
      <c r="H281" s="154"/>
      <c r="I281" s="156"/>
    </row>
    <row r="282" spans="1:9" s="153" customFormat="1" ht="16.5" customHeight="1" x14ac:dyDescent="0.2">
      <c r="A282" s="21" t="s">
        <v>1917</v>
      </c>
      <c r="B282" s="22" t="s">
        <v>389</v>
      </c>
      <c r="C282" s="23" t="s">
        <v>1916</v>
      </c>
      <c r="D282" s="13">
        <v>92399</v>
      </c>
      <c r="E282" s="14">
        <v>68041</v>
      </c>
      <c r="F282" s="14">
        <v>24358</v>
      </c>
      <c r="G282" s="15">
        <v>0</v>
      </c>
      <c r="H282" s="154"/>
      <c r="I282" s="156"/>
    </row>
    <row r="283" spans="1:9" s="153" customFormat="1" ht="16.5" customHeight="1" x14ac:dyDescent="0.2">
      <c r="A283" s="21" t="s">
        <v>705</v>
      </c>
      <c r="B283" s="22" t="s">
        <v>355</v>
      </c>
      <c r="C283" s="23" t="s">
        <v>1918</v>
      </c>
      <c r="D283" s="13">
        <v>30800</v>
      </c>
      <c r="E283" s="14">
        <v>22680</v>
      </c>
      <c r="F283" s="14">
        <v>8120</v>
      </c>
      <c r="G283" s="15">
        <v>0</v>
      </c>
      <c r="H283" s="154"/>
      <c r="I283" s="156"/>
    </row>
    <row r="284" spans="1:9" s="153" customFormat="1" ht="16.5" customHeight="1" x14ac:dyDescent="0.2">
      <c r="A284" s="21" t="s">
        <v>706</v>
      </c>
      <c r="B284" s="22" t="s">
        <v>359</v>
      </c>
      <c r="C284" s="23" t="s">
        <v>1919</v>
      </c>
      <c r="D284" s="13">
        <v>6246</v>
      </c>
      <c r="E284" s="14">
        <v>4599</v>
      </c>
      <c r="F284" s="14">
        <v>1647</v>
      </c>
      <c r="G284" s="15">
        <v>0</v>
      </c>
      <c r="H284" s="154"/>
      <c r="I284" s="156"/>
    </row>
    <row r="285" spans="1:9" s="153" customFormat="1" ht="16.5" customHeight="1" x14ac:dyDescent="0.2">
      <c r="A285" s="21" t="s">
        <v>707</v>
      </c>
      <c r="B285" s="22" t="s">
        <v>361</v>
      </c>
      <c r="C285" s="23" t="s">
        <v>1919</v>
      </c>
      <c r="D285" s="13">
        <v>6246</v>
      </c>
      <c r="E285" s="14">
        <v>4599</v>
      </c>
      <c r="F285" s="14">
        <v>1647</v>
      </c>
      <c r="G285" s="15">
        <v>0</v>
      </c>
      <c r="H285" s="154"/>
      <c r="I285" s="156"/>
    </row>
    <row r="286" spans="1:9" s="153" customFormat="1" ht="16.5" customHeight="1" x14ac:dyDescent="0.2">
      <c r="A286" s="21" t="s">
        <v>2513</v>
      </c>
      <c r="B286" s="22" t="s">
        <v>2514</v>
      </c>
      <c r="C286" s="23" t="s">
        <v>2515</v>
      </c>
      <c r="D286" s="13">
        <v>409943</v>
      </c>
      <c r="E286" s="14">
        <v>301873</v>
      </c>
      <c r="F286" s="14">
        <v>108070</v>
      </c>
      <c r="G286" s="15">
        <v>0</v>
      </c>
      <c r="H286" s="154"/>
      <c r="I286" s="156"/>
    </row>
    <row r="287" spans="1:9" s="153" customFormat="1" ht="16.5" customHeight="1" x14ac:dyDescent="0.2">
      <c r="A287" s="21" t="s">
        <v>2516</v>
      </c>
      <c r="B287" s="22" t="s">
        <v>2517</v>
      </c>
      <c r="C287" s="23" t="s">
        <v>2518</v>
      </c>
      <c r="D287" s="13">
        <v>461180</v>
      </c>
      <c r="E287" s="14">
        <v>339602</v>
      </c>
      <c r="F287" s="14">
        <v>121578</v>
      </c>
      <c r="G287" s="15">
        <v>0</v>
      </c>
      <c r="H287" s="154"/>
      <c r="I287" s="156"/>
    </row>
    <row r="288" spans="1:9" s="153" customFormat="1" ht="16.5" customHeight="1" x14ac:dyDescent="0.2">
      <c r="A288" s="21" t="s">
        <v>2519</v>
      </c>
      <c r="B288" s="22" t="s">
        <v>2520</v>
      </c>
      <c r="C288" s="23" t="s">
        <v>2521</v>
      </c>
      <c r="D288" s="13">
        <v>300582</v>
      </c>
      <c r="E288" s="14">
        <v>221342</v>
      </c>
      <c r="F288" s="14">
        <v>79240</v>
      </c>
      <c r="G288" s="15">
        <v>0</v>
      </c>
      <c r="H288" s="154"/>
      <c r="I288" s="156"/>
    </row>
    <row r="289" spans="1:9" s="153" customFormat="1" ht="16.5" customHeight="1" x14ac:dyDescent="0.2">
      <c r="A289" s="21" t="s">
        <v>2522</v>
      </c>
      <c r="B289" s="22" t="s">
        <v>2523</v>
      </c>
      <c r="C289" s="23" t="s">
        <v>2524</v>
      </c>
      <c r="D289" s="13">
        <v>338150</v>
      </c>
      <c r="E289" s="14">
        <v>249006</v>
      </c>
      <c r="F289" s="14">
        <v>89144</v>
      </c>
      <c r="G289" s="15">
        <v>0</v>
      </c>
      <c r="H289" s="154"/>
      <c r="I289" s="156"/>
    </row>
    <row r="290" spans="1:9" s="153" customFormat="1" ht="16.5" customHeight="1" x14ac:dyDescent="0.2">
      <c r="A290" s="21" t="s">
        <v>2525</v>
      </c>
      <c r="B290" s="22" t="s">
        <v>396</v>
      </c>
      <c r="C290" s="23" t="s">
        <v>2526</v>
      </c>
      <c r="D290" s="13">
        <v>9640</v>
      </c>
      <c r="E290" s="14">
        <v>7099</v>
      </c>
      <c r="F290" s="14">
        <v>2541</v>
      </c>
      <c r="G290" s="15">
        <v>0</v>
      </c>
      <c r="H290" s="154"/>
      <c r="I290" s="156"/>
    </row>
    <row r="291" spans="1:9" s="153" customFormat="1" ht="16.5" customHeight="1" x14ac:dyDescent="0.2">
      <c r="A291" s="21" t="s">
        <v>2527</v>
      </c>
      <c r="B291" s="22" t="s">
        <v>398</v>
      </c>
      <c r="C291" s="23" t="s">
        <v>2528</v>
      </c>
      <c r="D291" s="13">
        <v>19280</v>
      </c>
      <c r="E291" s="14">
        <v>14197</v>
      </c>
      <c r="F291" s="14">
        <v>5083</v>
      </c>
      <c r="G291" s="15">
        <v>0</v>
      </c>
      <c r="H291" s="154"/>
      <c r="I291" s="156"/>
    </row>
    <row r="292" spans="1:9" s="153" customFormat="1" ht="16.5" customHeight="1" x14ac:dyDescent="0.2">
      <c r="A292" s="21" t="s">
        <v>2529</v>
      </c>
      <c r="B292" s="22" t="s">
        <v>400</v>
      </c>
      <c r="C292" s="23" t="s">
        <v>2530</v>
      </c>
      <c r="D292" s="13">
        <v>28920</v>
      </c>
      <c r="E292" s="14">
        <v>21296</v>
      </c>
      <c r="F292" s="14">
        <v>7624</v>
      </c>
      <c r="G292" s="15">
        <v>0</v>
      </c>
      <c r="H292" s="154"/>
      <c r="I292" s="156"/>
    </row>
    <row r="293" spans="1:9" s="153" customFormat="1" ht="16.5" customHeight="1" x14ac:dyDescent="0.2">
      <c r="A293" s="21" t="s">
        <v>2531</v>
      </c>
      <c r="B293" s="22" t="s">
        <v>714</v>
      </c>
      <c r="C293" s="23" t="s">
        <v>2532</v>
      </c>
      <c r="D293" s="13">
        <v>38560</v>
      </c>
      <c r="E293" s="14">
        <v>28395</v>
      </c>
      <c r="F293" s="14">
        <v>10165</v>
      </c>
      <c r="G293" s="15">
        <v>0</v>
      </c>
      <c r="H293" s="154"/>
      <c r="I293" s="156"/>
    </row>
    <row r="294" spans="1:9" s="153" customFormat="1" ht="16.5" customHeight="1" x14ac:dyDescent="0.2">
      <c r="A294" s="21" t="s">
        <v>2533</v>
      </c>
      <c r="B294" s="22" t="s">
        <v>716</v>
      </c>
      <c r="C294" s="23" t="s">
        <v>2534</v>
      </c>
      <c r="D294" s="13">
        <v>48200</v>
      </c>
      <c r="E294" s="14">
        <v>35493</v>
      </c>
      <c r="F294" s="14">
        <v>12707</v>
      </c>
      <c r="G294" s="15">
        <v>0</v>
      </c>
      <c r="H294" s="154"/>
      <c r="I294" s="156"/>
    </row>
    <row r="295" spans="1:9" s="153" customFormat="1" ht="16.5" customHeight="1" x14ac:dyDescent="0.2">
      <c r="A295" s="21" t="s">
        <v>2535</v>
      </c>
      <c r="B295" s="22" t="s">
        <v>718</v>
      </c>
      <c r="C295" s="23" t="s">
        <v>2536</v>
      </c>
      <c r="D295" s="13">
        <v>57840</v>
      </c>
      <c r="E295" s="14">
        <v>42592</v>
      </c>
      <c r="F295" s="14">
        <v>15248</v>
      </c>
      <c r="G295" s="15">
        <v>0</v>
      </c>
      <c r="H295" s="154"/>
      <c r="I295" s="156"/>
    </row>
    <row r="296" spans="1:9" s="153" customFormat="1" ht="16.5" customHeight="1" x14ac:dyDescent="0.2">
      <c r="A296" s="21" t="s">
        <v>2537</v>
      </c>
      <c r="B296" s="22" t="s">
        <v>720</v>
      </c>
      <c r="C296" s="23" t="s">
        <v>2538</v>
      </c>
      <c r="D296" s="13">
        <v>67480</v>
      </c>
      <c r="E296" s="14">
        <v>49691</v>
      </c>
      <c r="F296" s="14">
        <v>17789</v>
      </c>
      <c r="G296" s="15">
        <v>0</v>
      </c>
      <c r="H296" s="154"/>
      <c r="I296" s="156"/>
    </row>
    <row r="297" spans="1:9" s="153" customFormat="1" ht="16.5" customHeight="1" x14ac:dyDescent="0.2">
      <c r="A297" s="21" t="s">
        <v>2539</v>
      </c>
      <c r="B297" s="22" t="s">
        <v>722</v>
      </c>
      <c r="C297" s="23" t="s">
        <v>2540</v>
      </c>
      <c r="D297" s="13">
        <v>77120</v>
      </c>
      <c r="E297" s="14">
        <v>56789</v>
      </c>
      <c r="F297" s="14">
        <v>20331</v>
      </c>
      <c r="G297" s="15">
        <v>0</v>
      </c>
      <c r="H297" s="154"/>
      <c r="I297" s="156"/>
    </row>
    <row r="298" spans="1:9" s="153" customFormat="1" ht="16.5" customHeight="1" x14ac:dyDescent="0.2">
      <c r="A298" s="21" t="s">
        <v>2541</v>
      </c>
      <c r="B298" s="22" t="s">
        <v>724</v>
      </c>
      <c r="C298" s="23" t="s">
        <v>2542</v>
      </c>
      <c r="D298" s="13">
        <v>86760</v>
      </c>
      <c r="E298" s="14">
        <v>63888</v>
      </c>
      <c r="F298" s="14">
        <v>22872</v>
      </c>
      <c r="G298" s="15">
        <v>0</v>
      </c>
      <c r="H298" s="154"/>
      <c r="I298" s="156"/>
    </row>
    <row r="299" spans="1:9" s="153" customFormat="1" ht="16.5" customHeight="1" x14ac:dyDescent="0.2">
      <c r="A299" s="21" t="s">
        <v>2543</v>
      </c>
      <c r="B299" s="22" t="s">
        <v>726</v>
      </c>
      <c r="C299" s="23" t="s">
        <v>2544</v>
      </c>
      <c r="D299" s="13">
        <v>96400</v>
      </c>
      <c r="E299" s="14">
        <v>70987</v>
      </c>
      <c r="F299" s="14">
        <v>25413</v>
      </c>
      <c r="G299" s="15">
        <v>0</v>
      </c>
      <c r="H299" s="154"/>
      <c r="I299" s="156"/>
    </row>
    <row r="300" spans="1:9" s="153" customFormat="1" ht="16.5" customHeight="1" x14ac:dyDescent="0.2">
      <c r="A300" s="21" t="s">
        <v>2545</v>
      </c>
      <c r="B300" s="22" t="s">
        <v>728</v>
      </c>
      <c r="C300" s="23" t="s">
        <v>2546</v>
      </c>
      <c r="D300" s="13">
        <v>106040</v>
      </c>
      <c r="E300" s="14">
        <v>78085</v>
      </c>
      <c r="F300" s="14">
        <v>27955</v>
      </c>
      <c r="G300" s="15">
        <v>0</v>
      </c>
      <c r="H300" s="154"/>
      <c r="I300" s="156"/>
    </row>
    <row r="301" spans="1:9" s="153" customFormat="1" ht="16.5" customHeight="1" x14ac:dyDescent="0.2">
      <c r="A301" s="21" t="s">
        <v>2547</v>
      </c>
      <c r="B301" s="22" t="s">
        <v>730</v>
      </c>
      <c r="C301" s="23" t="s">
        <v>2548</v>
      </c>
      <c r="D301" s="13">
        <v>115680</v>
      </c>
      <c r="E301" s="14">
        <v>85184</v>
      </c>
      <c r="F301" s="14">
        <v>30496</v>
      </c>
      <c r="G301" s="15">
        <v>0</v>
      </c>
      <c r="H301" s="154"/>
      <c r="I301" s="156"/>
    </row>
    <row r="302" spans="1:9" s="153" customFormat="1" ht="16.5" customHeight="1" x14ac:dyDescent="0.2">
      <c r="A302" s="21" t="s">
        <v>2549</v>
      </c>
      <c r="B302" s="22" t="s">
        <v>732</v>
      </c>
      <c r="C302" s="23" t="s">
        <v>2550</v>
      </c>
      <c r="D302" s="13">
        <v>125320</v>
      </c>
      <c r="E302" s="14">
        <v>92283</v>
      </c>
      <c r="F302" s="14">
        <v>33037</v>
      </c>
      <c r="G302" s="15">
        <v>0</v>
      </c>
      <c r="H302" s="154"/>
      <c r="I302" s="156"/>
    </row>
    <row r="303" spans="1:9" s="153" customFormat="1" ht="16.5" customHeight="1" x14ac:dyDescent="0.2">
      <c r="A303" s="21" t="s">
        <v>2551</v>
      </c>
      <c r="B303" s="22" t="s">
        <v>734</v>
      </c>
      <c r="C303" s="23" t="s">
        <v>2552</v>
      </c>
      <c r="D303" s="13">
        <v>134960</v>
      </c>
      <c r="E303" s="14">
        <v>99381</v>
      </c>
      <c r="F303" s="14">
        <v>35579</v>
      </c>
      <c r="G303" s="15">
        <v>0</v>
      </c>
      <c r="H303" s="154"/>
      <c r="I303" s="156"/>
    </row>
    <row r="304" spans="1:9" s="153" customFormat="1" ht="16.5" customHeight="1" x14ac:dyDescent="0.2">
      <c r="A304" s="21" t="s">
        <v>2553</v>
      </c>
      <c r="B304" s="22" t="s">
        <v>736</v>
      </c>
      <c r="C304" s="23" t="s">
        <v>2554</v>
      </c>
      <c r="D304" s="13">
        <v>144600</v>
      </c>
      <c r="E304" s="14">
        <v>106480</v>
      </c>
      <c r="F304" s="14">
        <v>38120</v>
      </c>
      <c r="G304" s="15">
        <v>0</v>
      </c>
      <c r="H304" s="154"/>
      <c r="I304" s="156"/>
    </row>
    <row r="305" spans="1:9" s="153" customFormat="1" ht="16.5" customHeight="1" x14ac:dyDescent="0.2">
      <c r="A305" s="21" t="s">
        <v>2555</v>
      </c>
      <c r="B305" s="22" t="s">
        <v>738</v>
      </c>
      <c r="C305" s="23" t="s">
        <v>2556</v>
      </c>
      <c r="D305" s="13">
        <v>154240</v>
      </c>
      <c r="E305" s="14">
        <v>113579</v>
      </c>
      <c r="F305" s="14">
        <v>40661</v>
      </c>
      <c r="G305" s="15">
        <v>0</v>
      </c>
      <c r="H305" s="154"/>
      <c r="I305" s="156"/>
    </row>
    <row r="306" spans="1:9" s="153" customFormat="1" ht="16.5" customHeight="1" x14ac:dyDescent="0.2">
      <c r="A306" s="21" t="s">
        <v>2557</v>
      </c>
      <c r="B306" s="22" t="s">
        <v>740</v>
      </c>
      <c r="C306" s="23" t="s">
        <v>2558</v>
      </c>
      <c r="D306" s="13">
        <v>163880</v>
      </c>
      <c r="E306" s="14">
        <v>120677</v>
      </c>
      <c r="F306" s="14">
        <v>43203</v>
      </c>
      <c r="G306" s="15">
        <v>0</v>
      </c>
      <c r="H306" s="154"/>
      <c r="I306" s="156"/>
    </row>
    <row r="307" spans="1:9" s="153" customFormat="1" ht="16.5" customHeight="1" x14ac:dyDescent="0.2">
      <c r="A307" s="21" t="s">
        <v>2559</v>
      </c>
      <c r="B307" s="22" t="s">
        <v>742</v>
      </c>
      <c r="C307" s="23" t="s">
        <v>2560</v>
      </c>
      <c r="D307" s="13">
        <v>173520</v>
      </c>
      <c r="E307" s="14">
        <v>127776</v>
      </c>
      <c r="F307" s="14">
        <v>45744</v>
      </c>
      <c r="G307" s="15">
        <v>0</v>
      </c>
      <c r="H307" s="154"/>
      <c r="I307" s="156"/>
    </row>
    <row r="308" spans="1:9" s="153" customFormat="1" ht="16.5" customHeight="1" x14ac:dyDescent="0.2">
      <c r="A308" s="21" t="s">
        <v>2561</v>
      </c>
      <c r="B308" s="22" t="s">
        <v>744</v>
      </c>
      <c r="C308" s="23" t="s">
        <v>2562</v>
      </c>
      <c r="D308" s="13">
        <v>183160</v>
      </c>
      <c r="E308" s="14">
        <v>134875</v>
      </c>
      <c r="F308" s="14">
        <v>48285</v>
      </c>
      <c r="G308" s="15">
        <v>0</v>
      </c>
      <c r="H308" s="154"/>
      <c r="I308" s="156"/>
    </row>
    <row r="309" spans="1:9" s="153" customFormat="1" ht="16.5" customHeight="1" x14ac:dyDescent="0.2">
      <c r="A309" s="21" t="s">
        <v>2563</v>
      </c>
      <c r="B309" s="22" t="s">
        <v>746</v>
      </c>
      <c r="C309" s="23" t="s">
        <v>2564</v>
      </c>
      <c r="D309" s="13">
        <v>192800</v>
      </c>
      <c r="E309" s="14">
        <v>141973</v>
      </c>
      <c r="F309" s="14">
        <v>50827</v>
      </c>
      <c r="G309" s="15">
        <v>0</v>
      </c>
      <c r="H309" s="154"/>
      <c r="I309" s="156"/>
    </row>
    <row r="310" spans="1:9" s="153" customFormat="1" ht="16.5" customHeight="1" x14ac:dyDescent="0.2">
      <c r="A310" s="21" t="s">
        <v>2565</v>
      </c>
      <c r="B310" s="22" t="s">
        <v>748</v>
      </c>
      <c r="C310" s="23" t="s">
        <v>2566</v>
      </c>
      <c r="D310" s="13">
        <v>202440</v>
      </c>
      <c r="E310" s="14">
        <v>149072</v>
      </c>
      <c r="F310" s="14">
        <v>53368</v>
      </c>
      <c r="G310" s="15">
        <v>0</v>
      </c>
      <c r="H310" s="154"/>
      <c r="I310" s="156"/>
    </row>
    <row r="311" spans="1:9" s="153" customFormat="1" ht="16.5" customHeight="1" x14ac:dyDescent="0.2">
      <c r="A311" s="21" t="s">
        <v>2567</v>
      </c>
      <c r="B311" s="22" t="s">
        <v>750</v>
      </c>
      <c r="C311" s="23" t="s">
        <v>2568</v>
      </c>
      <c r="D311" s="13">
        <v>212080</v>
      </c>
      <c r="E311" s="14">
        <v>156171</v>
      </c>
      <c r="F311" s="14">
        <v>55909</v>
      </c>
      <c r="G311" s="15">
        <v>0</v>
      </c>
      <c r="H311" s="154"/>
      <c r="I311" s="156"/>
    </row>
    <row r="312" spans="1:9" s="153" customFormat="1" ht="16.5" customHeight="1" x14ac:dyDescent="0.2">
      <c r="A312" s="21" t="s">
        <v>2569</v>
      </c>
      <c r="B312" s="22" t="s">
        <v>752</v>
      </c>
      <c r="C312" s="23" t="s">
        <v>2570</v>
      </c>
      <c r="D312" s="13">
        <v>221720</v>
      </c>
      <c r="E312" s="14">
        <v>163270</v>
      </c>
      <c r="F312" s="14">
        <v>58450</v>
      </c>
      <c r="G312" s="15">
        <v>0</v>
      </c>
      <c r="H312" s="154"/>
      <c r="I312" s="156"/>
    </row>
    <row r="313" spans="1:9" s="153" customFormat="1" ht="16.5" customHeight="1" x14ac:dyDescent="0.2">
      <c r="A313" s="21" t="s">
        <v>2571</v>
      </c>
      <c r="B313" s="22" t="s">
        <v>754</v>
      </c>
      <c r="C313" s="23" t="s">
        <v>2572</v>
      </c>
      <c r="D313" s="13">
        <v>231360</v>
      </c>
      <c r="E313" s="14">
        <v>170368</v>
      </c>
      <c r="F313" s="14">
        <v>60992</v>
      </c>
      <c r="G313" s="15">
        <v>0</v>
      </c>
      <c r="H313" s="154"/>
      <c r="I313" s="156"/>
    </row>
    <row r="314" spans="1:9" s="153" customFormat="1" ht="16.5" customHeight="1" x14ac:dyDescent="0.2">
      <c r="A314" s="21" t="s">
        <v>2573</v>
      </c>
      <c r="B314" s="22" t="s">
        <v>756</v>
      </c>
      <c r="C314" s="23" t="s">
        <v>2574</v>
      </c>
      <c r="D314" s="13">
        <v>241000</v>
      </c>
      <c r="E314" s="14">
        <v>177467</v>
      </c>
      <c r="F314" s="14">
        <v>63533</v>
      </c>
      <c r="G314" s="15">
        <v>0</v>
      </c>
      <c r="H314" s="154"/>
      <c r="I314" s="156"/>
    </row>
    <row r="315" spans="1:9" s="153" customFormat="1" ht="16.5" customHeight="1" x14ac:dyDescent="0.2">
      <c r="A315" s="21" t="s">
        <v>2575</v>
      </c>
      <c r="B315" s="22" t="s">
        <v>758</v>
      </c>
      <c r="C315" s="23" t="s">
        <v>2576</v>
      </c>
      <c r="D315" s="13">
        <v>250640</v>
      </c>
      <c r="E315" s="14">
        <v>184566</v>
      </c>
      <c r="F315" s="14">
        <v>66074</v>
      </c>
      <c r="G315" s="15">
        <v>0</v>
      </c>
      <c r="H315" s="154"/>
      <c r="I315" s="156"/>
    </row>
    <row r="316" spans="1:9" s="153" customFormat="1" ht="16.5" customHeight="1" x14ac:dyDescent="0.2">
      <c r="A316" s="21" t="s">
        <v>2577</v>
      </c>
      <c r="B316" s="22" t="s">
        <v>760</v>
      </c>
      <c r="C316" s="23" t="s">
        <v>2578</v>
      </c>
      <c r="D316" s="13">
        <v>260280</v>
      </c>
      <c r="E316" s="14">
        <v>191664</v>
      </c>
      <c r="F316" s="14">
        <v>68616</v>
      </c>
      <c r="G316" s="15">
        <v>0</v>
      </c>
      <c r="H316" s="154"/>
      <c r="I316" s="156"/>
    </row>
    <row r="317" spans="1:9" s="153" customFormat="1" ht="16.5" customHeight="1" x14ac:dyDescent="0.2">
      <c r="A317" s="21" t="s">
        <v>2579</v>
      </c>
      <c r="B317" s="22" t="s">
        <v>762</v>
      </c>
      <c r="C317" s="23" t="s">
        <v>2580</v>
      </c>
      <c r="D317" s="13">
        <v>269920</v>
      </c>
      <c r="E317" s="14">
        <v>198763</v>
      </c>
      <c r="F317" s="14">
        <v>71157</v>
      </c>
      <c r="G317" s="15">
        <v>0</v>
      </c>
      <c r="H317" s="154"/>
      <c r="I317" s="156"/>
    </row>
    <row r="318" spans="1:9" s="153" customFormat="1" ht="16.5" customHeight="1" x14ac:dyDescent="0.2">
      <c r="A318" s="21" t="s">
        <v>2581</v>
      </c>
      <c r="B318" s="22" t="s">
        <v>764</v>
      </c>
      <c r="C318" s="23" t="s">
        <v>2582</v>
      </c>
      <c r="D318" s="13">
        <v>279560</v>
      </c>
      <c r="E318" s="14">
        <v>205862</v>
      </c>
      <c r="F318" s="14">
        <v>73698</v>
      </c>
      <c r="G318" s="15">
        <v>0</v>
      </c>
      <c r="H318" s="154"/>
      <c r="I318" s="156"/>
    </row>
    <row r="319" spans="1:9" s="153" customFormat="1" ht="16.5" customHeight="1" x14ac:dyDescent="0.2">
      <c r="A319" s="21" t="s">
        <v>2583</v>
      </c>
      <c r="B319" s="22" t="s">
        <v>766</v>
      </c>
      <c r="C319" s="23" t="s">
        <v>2584</v>
      </c>
      <c r="D319" s="13">
        <v>289200</v>
      </c>
      <c r="E319" s="14">
        <v>212960</v>
      </c>
      <c r="F319" s="14">
        <v>76240</v>
      </c>
      <c r="G319" s="15">
        <v>0</v>
      </c>
      <c r="H319" s="154"/>
      <c r="I319" s="156"/>
    </row>
    <row r="320" spans="1:9" s="153" customFormat="1" ht="16.5" customHeight="1" x14ac:dyDescent="0.2">
      <c r="A320" s="21" t="s">
        <v>2585</v>
      </c>
      <c r="B320" s="22" t="s">
        <v>768</v>
      </c>
      <c r="C320" s="23" t="s">
        <v>2586</v>
      </c>
      <c r="D320" s="13">
        <v>298840</v>
      </c>
      <c r="E320" s="14">
        <v>220059</v>
      </c>
      <c r="F320" s="14">
        <v>78781</v>
      </c>
      <c r="G320" s="15">
        <v>0</v>
      </c>
      <c r="H320" s="154"/>
      <c r="I320" s="156"/>
    </row>
    <row r="321" spans="1:9" s="153" customFormat="1" ht="16.5" customHeight="1" x14ac:dyDescent="0.2">
      <c r="A321" s="21" t="s">
        <v>2587</v>
      </c>
      <c r="B321" s="22" t="s">
        <v>770</v>
      </c>
      <c r="C321" s="23" t="s">
        <v>2588</v>
      </c>
      <c r="D321" s="13">
        <v>308480</v>
      </c>
      <c r="E321" s="14">
        <v>227158</v>
      </c>
      <c r="F321" s="14">
        <v>81322</v>
      </c>
      <c r="G321" s="15">
        <v>0</v>
      </c>
      <c r="H321" s="154"/>
      <c r="I321" s="156"/>
    </row>
    <row r="322" spans="1:9" s="153" customFormat="1" ht="16.5" customHeight="1" x14ac:dyDescent="0.2">
      <c r="A322" s="21" t="s">
        <v>2589</v>
      </c>
      <c r="B322" s="22" t="s">
        <v>772</v>
      </c>
      <c r="C322" s="23" t="s">
        <v>2590</v>
      </c>
      <c r="D322" s="13">
        <v>318120</v>
      </c>
      <c r="E322" s="14">
        <v>234256</v>
      </c>
      <c r="F322" s="14">
        <v>83864</v>
      </c>
      <c r="G322" s="15">
        <v>0</v>
      </c>
      <c r="H322" s="154"/>
      <c r="I322" s="156"/>
    </row>
    <row r="323" spans="1:9" s="153" customFormat="1" ht="16.5" customHeight="1" x14ac:dyDescent="0.2">
      <c r="A323" s="21" t="s">
        <v>2591</v>
      </c>
      <c r="B323" s="22" t="s">
        <v>774</v>
      </c>
      <c r="C323" s="23" t="s">
        <v>2592</v>
      </c>
      <c r="D323" s="13">
        <v>327760</v>
      </c>
      <c r="E323" s="14">
        <v>241355</v>
      </c>
      <c r="F323" s="14">
        <v>86405</v>
      </c>
      <c r="G323" s="15">
        <v>0</v>
      </c>
      <c r="H323" s="154"/>
      <c r="I323" s="156"/>
    </row>
    <row r="324" spans="1:9" s="153" customFormat="1" ht="16.5" customHeight="1" x14ac:dyDescent="0.2">
      <c r="A324" s="21" t="s">
        <v>2593</v>
      </c>
      <c r="B324" s="22" t="s">
        <v>776</v>
      </c>
      <c r="C324" s="23" t="s">
        <v>2594</v>
      </c>
      <c r="D324" s="13">
        <v>337400</v>
      </c>
      <c r="E324" s="14">
        <v>248454</v>
      </c>
      <c r="F324" s="14">
        <v>88946</v>
      </c>
      <c r="G324" s="15">
        <v>0</v>
      </c>
      <c r="H324" s="154"/>
      <c r="I324" s="156"/>
    </row>
    <row r="325" spans="1:9" s="153" customFormat="1" ht="16.5" customHeight="1" x14ac:dyDescent="0.2">
      <c r="A325" s="21" t="s">
        <v>2595</v>
      </c>
      <c r="B325" s="22" t="s">
        <v>778</v>
      </c>
      <c r="C325" s="23" t="s">
        <v>2596</v>
      </c>
      <c r="D325" s="13">
        <v>347040</v>
      </c>
      <c r="E325" s="14">
        <v>255552</v>
      </c>
      <c r="F325" s="14">
        <v>91488</v>
      </c>
      <c r="G325" s="15">
        <v>0</v>
      </c>
      <c r="H325" s="154"/>
      <c r="I325" s="156"/>
    </row>
    <row r="326" spans="1:9" s="153" customFormat="1" ht="16.5" customHeight="1" x14ac:dyDescent="0.2">
      <c r="A326" s="21" t="s">
        <v>2597</v>
      </c>
      <c r="B326" s="22" t="s">
        <v>780</v>
      </c>
      <c r="C326" s="23" t="s">
        <v>2598</v>
      </c>
      <c r="D326" s="13">
        <v>356680</v>
      </c>
      <c r="E326" s="14">
        <v>262651</v>
      </c>
      <c r="F326" s="14">
        <v>94029</v>
      </c>
      <c r="G326" s="15">
        <v>0</v>
      </c>
      <c r="H326" s="154"/>
      <c r="I326" s="156"/>
    </row>
    <row r="327" spans="1:9" s="153" customFormat="1" ht="16.5" customHeight="1" x14ac:dyDescent="0.2">
      <c r="A327" s="21" t="s">
        <v>2599</v>
      </c>
      <c r="B327" s="22" t="s">
        <v>782</v>
      </c>
      <c r="C327" s="23" t="s">
        <v>2600</v>
      </c>
      <c r="D327" s="13">
        <v>366320</v>
      </c>
      <c r="E327" s="14">
        <v>269750</v>
      </c>
      <c r="F327" s="14">
        <v>96570</v>
      </c>
      <c r="G327" s="15">
        <v>0</v>
      </c>
      <c r="H327" s="154"/>
      <c r="I327" s="156"/>
    </row>
    <row r="328" spans="1:9" s="153" customFormat="1" ht="16.5" customHeight="1" x14ac:dyDescent="0.2">
      <c r="A328" s="21" t="s">
        <v>2601</v>
      </c>
      <c r="B328" s="22" t="s">
        <v>784</v>
      </c>
      <c r="C328" s="23" t="s">
        <v>2602</v>
      </c>
      <c r="D328" s="13">
        <v>375960</v>
      </c>
      <c r="E328" s="14">
        <v>276848</v>
      </c>
      <c r="F328" s="14">
        <v>99112</v>
      </c>
      <c r="G328" s="15">
        <v>0</v>
      </c>
      <c r="H328" s="154"/>
      <c r="I328" s="156"/>
    </row>
    <row r="329" spans="1:9" s="153" customFormat="1" ht="16.5" customHeight="1" x14ac:dyDescent="0.2">
      <c r="A329" s="21" t="s">
        <v>2603</v>
      </c>
      <c r="B329" s="22" t="s">
        <v>786</v>
      </c>
      <c r="C329" s="23" t="s">
        <v>2604</v>
      </c>
      <c r="D329" s="13">
        <v>385600</v>
      </c>
      <c r="E329" s="14">
        <v>283947</v>
      </c>
      <c r="F329" s="14">
        <v>101653</v>
      </c>
      <c r="G329" s="15">
        <v>0</v>
      </c>
      <c r="H329" s="154"/>
      <c r="I329" s="156"/>
    </row>
    <row r="330" spans="1:9" s="153" customFormat="1" ht="16.5" customHeight="1" x14ac:dyDescent="0.2">
      <c r="A330" s="21" t="s">
        <v>2605</v>
      </c>
      <c r="B330" s="22" t="s">
        <v>489</v>
      </c>
      <c r="C330" s="23" t="s">
        <v>1914</v>
      </c>
      <c r="D330" s="13">
        <v>307995</v>
      </c>
      <c r="E330" s="14">
        <v>226800</v>
      </c>
      <c r="F330" s="14">
        <v>81195</v>
      </c>
      <c r="G330" s="15">
        <v>0</v>
      </c>
      <c r="H330" s="154"/>
      <c r="I330" s="156"/>
    </row>
    <row r="331" spans="1:9" s="153" customFormat="1" ht="16.5" customHeight="1" x14ac:dyDescent="0.2">
      <c r="A331" s="21" t="s">
        <v>2606</v>
      </c>
      <c r="B331" s="22" t="s">
        <v>1719</v>
      </c>
      <c r="C331" s="23" t="s">
        <v>2607</v>
      </c>
      <c r="D331" s="13">
        <v>9640</v>
      </c>
      <c r="E331" s="14">
        <v>7099</v>
      </c>
      <c r="F331" s="14">
        <v>2541</v>
      </c>
      <c r="G331" s="15">
        <v>0</v>
      </c>
      <c r="H331" s="154"/>
      <c r="I331" s="156"/>
    </row>
    <row r="332" spans="1:9" s="153" customFormat="1" ht="16.5" customHeight="1" x14ac:dyDescent="0.2">
      <c r="A332" s="21" t="s">
        <v>2608</v>
      </c>
      <c r="B332" s="22" t="s">
        <v>1721</v>
      </c>
      <c r="C332" s="23" t="s">
        <v>2609</v>
      </c>
      <c r="D332" s="13">
        <v>19280</v>
      </c>
      <c r="E332" s="14">
        <v>14197</v>
      </c>
      <c r="F332" s="14">
        <v>5083</v>
      </c>
      <c r="G332" s="15">
        <v>0</v>
      </c>
      <c r="H332" s="154"/>
      <c r="I332" s="156"/>
    </row>
    <row r="333" spans="1:9" s="153" customFormat="1" ht="16.5" customHeight="1" x14ac:dyDescent="0.2">
      <c r="A333" s="21" t="s">
        <v>2610</v>
      </c>
      <c r="B333" s="22" t="s">
        <v>1723</v>
      </c>
      <c r="C333" s="23" t="s">
        <v>2611</v>
      </c>
      <c r="D333" s="13">
        <v>28920</v>
      </c>
      <c r="E333" s="14">
        <v>21296</v>
      </c>
      <c r="F333" s="14">
        <v>7624</v>
      </c>
      <c r="G333" s="15">
        <v>0</v>
      </c>
      <c r="H333" s="154"/>
      <c r="I333" s="156"/>
    </row>
    <row r="334" spans="1:9" s="153" customFormat="1" ht="16.5" customHeight="1" x14ac:dyDescent="0.2">
      <c r="A334" s="21" t="s">
        <v>2612</v>
      </c>
      <c r="B334" s="22" t="s">
        <v>1725</v>
      </c>
      <c r="C334" s="23" t="s">
        <v>2613</v>
      </c>
      <c r="D334" s="13">
        <v>38560</v>
      </c>
      <c r="E334" s="14">
        <v>28395</v>
      </c>
      <c r="F334" s="14">
        <v>10165</v>
      </c>
      <c r="G334" s="15">
        <v>0</v>
      </c>
      <c r="H334" s="154"/>
      <c r="I334" s="156"/>
    </row>
    <row r="335" spans="1:9" s="153" customFormat="1" ht="16.5" customHeight="1" x14ac:dyDescent="0.2">
      <c r="A335" s="21" t="s">
        <v>2614</v>
      </c>
      <c r="B335" s="22" t="s">
        <v>1727</v>
      </c>
      <c r="C335" s="23" t="s">
        <v>2615</v>
      </c>
      <c r="D335" s="13">
        <v>48200</v>
      </c>
      <c r="E335" s="14">
        <v>35493</v>
      </c>
      <c r="F335" s="14">
        <v>12707</v>
      </c>
      <c r="G335" s="15">
        <v>0</v>
      </c>
      <c r="H335" s="154"/>
      <c r="I335" s="156"/>
    </row>
    <row r="336" spans="1:9" s="153" customFormat="1" ht="16.5" customHeight="1" x14ac:dyDescent="0.2">
      <c r="A336" s="21" t="s">
        <v>2616</v>
      </c>
      <c r="B336" s="22" t="s">
        <v>1729</v>
      </c>
      <c r="C336" s="23" t="s">
        <v>2617</v>
      </c>
      <c r="D336" s="13">
        <v>57840</v>
      </c>
      <c r="E336" s="14">
        <v>42592</v>
      </c>
      <c r="F336" s="14">
        <v>15248</v>
      </c>
      <c r="G336" s="15">
        <v>0</v>
      </c>
      <c r="H336" s="154"/>
      <c r="I336" s="156"/>
    </row>
    <row r="337" spans="1:9" s="153" customFormat="1" ht="16.5" customHeight="1" x14ac:dyDescent="0.2">
      <c r="A337" s="21" t="s">
        <v>2618</v>
      </c>
      <c r="B337" s="22" t="s">
        <v>1731</v>
      </c>
      <c r="C337" s="23" t="s">
        <v>2619</v>
      </c>
      <c r="D337" s="13">
        <v>67480</v>
      </c>
      <c r="E337" s="14">
        <v>49691</v>
      </c>
      <c r="F337" s="14">
        <v>17789</v>
      </c>
      <c r="G337" s="15">
        <v>0</v>
      </c>
      <c r="H337" s="154"/>
      <c r="I337" s="156"/>
    </row>
    <row r="338" spans="1:9" s="153" customFormat="1" ht="16.5" customHeight="1" x14ac:dyDescent="0.2">
      <c r="A338" s="21" t="s">
        <v>2620</v>
      </c>
      <c r="B338" s="22" t="s">
        <v>1733</v>
      </c>
      <c r="C338" s="23" t="s">
        <v>2621</v>
      </c>
      <c r="D338" s="13">
        <v>77120</v>
      </c>
      <c r="E338" s="14">
        <v>56789</v>
      </c>
      <c r="F338" s="14">
        <v>20331</v>
      </c>
      <c r="G338" s="15">
        <v>0</v>
      </c>
      <c r="H338" s="154"/>
      <c r="I338" s="156"/>
    </row>
    <row r="339" spans="1:9" s="153" customFormat="1" ht="16.5" customHeight="1" x14ac:dyDescent="0.2">
      <c r="A339" s="21" t="s">
        <v>2622</v>
      </c>
      <c r="B339" s="22" t="s">
        <v>1735</v>
      </c>
      <c r="C339" s="23" t="s">
        <v>2623</v>
      </c>
      <c r="D339" s="13">
        <v>86760</v>
      </c>
      <c r="E339" s="14">
        <v>63888</v>
      </c>
      <c r="F339" s="14">
        <v>22872</v>
      </c>
      <c r="G339" s="15">
        <v>0</v>
      </c>
      <c r="H339" s="154"/>
      <c r="I339" s="156"/>
    </row>
    <row r="340" spans="1:9" s="153" customFormat="1" ht="16.5" customHeight="1" x14ac:dyDescent="0.2">
      <c r="A340" s="21" t="s">
        <v>2624</v>
      </c>
      <c r="B340" s="22" t="s">
        <v>1737</v>
      </c>
      <c r="C340" s="23" t="s">
        <v>2625</v>
      </c>
      <c r="D340" s="13">
        <v>96400</v>
      </c>
      <c r="E340" s="14">
        <v>70987</v>
      </c>
      <c r="F340" s="14">
        <v>25413</v>
      </c>
      <c r="G340" s="15">
        <v>0</v>
      </c>
      <c r="H340" s="154"/>
      <c r="I340" s="156"/>
    </row>
    <row r="341" spans="1:9" s="153" customFormat="1" ht="16.5" customHeight="1" x14ac:dyDescent="0.2">
      <c r="A341" s="21" t="s">
        <v>2626</v>
      </c>
      <c r="B341" s="22" t="s">
        <v>1739</v>
      </c>
      <c r="C341" s="23" t="s">
        <v>2627</v>
      </c>
      <c r="D341" s="13">
        <v>106040</v>
      </c>
      <c r="E341" s="14">
        <v>78085</v>
      </c>
      <c r="F341" s="14">
        <v>27955</v>
      </c>
      <c r="G341" s="15">
        <v>0</v>
      </c>
      <c r="H341" s="154"/>
      <c r="I341" s="156"/>
    </row>
    <row r="342" spans="1:9" s="153" customFormat="1" ht="16.5" customHeight="1" x14ac:dyDescent="0.2">
      <c r="A342" s="21" t="s">
        <v>2628</v>
      </c>
      <c r="B342" s="22" t="s">
        <v>1741</v>
      </c>
      <c r="C342" s="23" t="s">
        <v>2629</v>
      </c>
      <c r="D342" s="13">
        <v>115680</v>
      </c>
      <c r="E342" s="14">
        <v>85184</v>
      </c>
      <c r="F342" s="14">
        <v>30496</v>
      </c>
      <c r="G342" s="15">
        <v>0</v>
      </c>
      <c r="H342" s="154"/>
      <c r="I342" s="156"/>
    </row>
    <row r="343" spans="1:9" s="153" customFormat="1" ht="16.5" customHeight="1" x14ac:dyDescent="0.2">
      <c r="A343" s="21" t="s">
        <v>2630</v>
      </c>
      <c r="B343" s="22" t="s">
        <v>1743</v>
      </c>
      <c r="C343" s="23" t="s">
        <v>2631</v>
      </c>
      <c r="D343" s="13">
        <v>125320</v>
      </c>
      <c r="E343" s="14">
        <v>92283</v>
      </c>
      <c r="F343" s="14">
        <v>33037</v>
      </c>
      <c r="G343" s="15">
        <v>0</v>
      </c>
      <c r="H343" s="154"/>
      <c r="I343" s="156"/>
    </row>
    <row r="344" spans="1:9" s="153" customFormat="1" ht="16.5" customHeight="1" x14ac:dyDescent="0.2">
      <c r="A344" s="21" t="s">
        <v>2632</v>
      </c>
      <c r="B344" s="22" t="s">
        <v>1745</v>
      </c>
      <c r="C344" s="23" t="s">
        <v>2633</v>
      </c>
      <c r="D344" s="13">
        <v>134960</v>
      </c>
      <c r="E344" s="14">
        <v>99381</v>
      </c>
      <c r="F344" s="14">
        <v>35579</v>
      </c>
      <c r="G344" s="15">
        <v>0</v>
      </c>
      <c r="H344" s="154"/>
      <c r="I344" s="156"/>
    </row>
    <row r="345" spans="1:9" s="153" customFormat="1" ht="16.5" customHeight="1" x14ac:dyDescent="0.2">
      <c r="A345" s="21" t="s">
        <v>2634</v>
      </c>
      <c r="B345" s="22" t="s">
        <v>1747</v>
      </c>
      <c r="C345" s="23" t="s">
        <v>2635</v>
      </c>
      <c r="D345" s="13">
        <v>144600</v>
      </c>
      <c r="E345" s="14">
        <v>106480</v>
      </c>
      <c r="F345" s="14">
        <v>38120</v>
      </c>
      <c r="G345" s="15">
        <v>0</v>
      </c>
      <c r="H345" s="154"/>
      <c r="I345" s="156"/>
    </row>
    <row r="346" spans="1:9" s="153" customFormat="1" ht="16.5" customHeight="1" x14ac:dyDescent="0.2">
      <c r="A346" s="21" t="s">
        <v>2636</v>
      </c>
      <c r="B346" s="22" t="s">
        <v>1749</v>
      </c>
      <c r="C346" s="23" t="s">
        <v>2637</v>
      </c>
      <c r="D346" s="13">
        <v>154240</v>
      </c>
      <c r="E346" s="14">
        <v>113579</v>
      </c>
      <c r="F346" s="14">
        <v>40661</v>
      </c>
      <c r="G346" s="15">
        <v>0</v>
      </c>
      <c r="H346" s="154"/>
      <c r="I346" s="156"/>
    </row>
    <row r="347" spans="1:9" s="153" customFormat="1" ht="16.5" customHeight="1" x14ac:dyDescent="0.2">
      <c r="A347" s="21" t="s">
        <v>2638</v>
      </c>
      <c r="B347" s="22" t="s">
        <v>1751</v>
      </c>
      <c r="C347" s="23" t="s">
        <v>2639</v>
      </c>
      <c r="D347" s="13">
        <v>163880</v>
      </c>
      <c r="E347" s="14">
        <v>120677</v>
      </c>
      <c r="F347" s="14">
        <v>43203</v>
      </c>
      <c r="G347" s="15">
        <v>0</v>
      </c>
      <c r="H347" s="154"/>
      <c r="I347" s="156"/>
    </row>
    <row r="348" spans="1:9" s="153" customFormat="1" ht="16.5" customHeight="1" x14ac:dyDescent="0.2">
      <c r="A348" s="21" t="s">
        <v>2640</v>
      </c>
      <c r="B348" s="22" t="s">
        <v>1753</v>
      </c>
      <c r="C348" s="23" t="s">
        <v>2641</v>
      </c>
      <c r="D348" s="13">
        <v>173520</v>
      </c>
      <c r="E348" s="14">
        <v>127776</v>
      </c>
      <c r="F348" s="14">
        <v>45744</v>
      </c>
      <c r="G348" s="15">
        <v>0</v>
      </c>
      <c r="H348" s="154"/>
      <c r="I348" s="156"/>
    </row>
    <row r="349" spans="1:9" s="153" customFormat="1" ht="16.5" customHeight="1" x14ac:dyDescent="0.2">
      <c r="A349" s="21" t="s">
        <v>2642</v>
      </c>
      <c r="B349" s="22" t="s">
        <v>1755</v>
      </c>
      <c r="C349" s="23" t="s">
        <v>2643</v>
      </c>
      <c r="D349" s="13">
        <v>183160</v>
      </c>
      <c r="E349" s="14">
        <v>134875</v>
      </c>
      <c r="F349" s="14">
        <v>48285</v>
      </c>
      <c r="G349" s="15">
        <v>0</v>
      </c>
      <c r="H349" s="154"/>
      <c r="I349" s="156"/>
    </row>
    <row r="350" spans="1:9" s="153" customFormat="1" ht="16.5" customHeight="1" x14ac:dyDescent="0.2">
      <c r="A350" s="21" t="s">
        <v>2644</v>
      </c>
      <c r="B350" s="22" t="s">
        <v>1757</v>
      </c>
      <c r="C350" s="23" t="s">
        <v>2645</v>
      </c>
      <c r="D350" s="13">
        <v>192800</v>
      </c>
      <c r="E350" s="14">
        <v>141973</v>
      </c>
      <c r="F350" s="14">
        <v>50827</v>
      </c>
      <c r="G350" s="15">
        <v>0</v>
      </c>
      <c r="H350" s="154"/>
      <c r="I350" s="156"/>
    </row>
    <row r="351" spans="1:9" s="153" customFormat="1" ht="16.5" customHeight="1" x14ac:dyDescent="0.2">
      <c r="A351" s="21" t="s">
        <v>2646</v>
      </c>
      <c r="B351" s="22" t="s">
        <v>1759</v>
      </c>
      <c r="C351" s="23" t="s">
        <v>2647</v>
      </c>
      <c r="D351" s="13">
        <v>202440</v>
      </c>
      <c r="E351" s="14">
        <v>149072</v>
      </c>
      <c r="F351" s="14">
        <v>53368</v>
      </c>
      <c r="G351" s="15">
        <v>0</v>
      </c>
      <c r="H351" s="154"/>
      <c r="I351" s="156"/>
    </row>
    <row r="352" spans="1:9" s="153" customFormat="1" ht="16.5" customHeight="1" x14ac:dyDescent="0.2">
      <c r="A352" s="21" t="s">
        <v>2648</v>
      </c>
      <c r="B352" s="22" t="s">
        <v>1761</v>
      </c>
      <c r="C352" s="23" t="s">
        <v>2649</v>
      </c>
      <c r="D352" s="13">
        <v>212080</v>
      </c>
      <c r="E352" s="14">
        <v>156171</v>
      </c>
      <c r="F352" s="14">
        <v>55909</v>
      </c>
      <c r="G352" s="15">
        <v>0</v>
      </c>
      <c r="H352" s="154"/>
      <c r="I352" s="156"/>
    </row>
    <row r="353" spans="1:9" s="153" customFormat="1" ht="16.5" customHeight="1" x14ac:dyDescent="0.2">
      <c r="A353" s="21" t="s">
        <v>2650</v>
      </c>
      <c r="B353" s="22" t="s">
        <v>1763</v>
      </c>
      <c r="C353" s="23" t="s">
        <v>2651</v>
      </c>
      <c r="D353" s="13">
        <v>221720</v>
      </c>
      <c r="E353" s="14">
        <v>163270</v>
      </c>
      <c r="F353" s="14">
        <v>58450</v>
      </c>
      <c r="G353" s="15">
        <v>0</v>
      </c>
      <c r="H353" s="154"/>
      <c r="I353" s="156"/>
    </row>
    <row r="354" spans="1:9" s="153" customFormat="1" ht="16.5" customHeight="1" x14ac:dyDescent="0.2">
      <c r="A354" s="21" t="s">
        <v>2652</v>
      </c>
      <c r="B354" s="22" t="s">
        <v>1765</v>
      </c>
      <c r="C354" s="23" t="s">
        <v>2653</v>
      </c>
      <c r="D354" s="13">
        <v>231360</v>
      </c>
      <c r="E354" s="14">
        <v>170368</v>
      </c>
      <c r="F354" s="14">
        <v>60992</v>
      </c>
      <c r="G354" s="15">
        <v>0</v>
      </c>
      <c r="H354" s="154"/>
      <c r="I354" s="156"/>
    </row>
    <row r="355" spans="1:9" s="153" customFormat="1" ht="16.5" customHeight="1" x14ac:dyDescent="0.2">
      <c r="A355" s="21" t="s">
        <v>2654</v>
      </c>
      <c r="B355" s="22" t="s">
        <v>1767</v>
      </c>
      <c r="C355" s="23" t="s">
        <v>2655</v>
      </c>
      <c r="D355" s="13">
        <v>241000</v>
      </c>
      <c r="E355" s="14">
        <v>177467</v>
      </c>
      <c r="F355" s="14">
        <v>63533</v>
      </c>
      <c r="G355" s="15">
        <v>0</v>
      </c>
      <c r="H355" s="154"/>
      <c r="I355" s="156"/>
    </row>
    <row r="356" spans="1:9" s="153" customFormat="1" ht="16.5" customHeight="1" x14ac:dyDescent="0.2">
      <c r="A356" s="21" t="s">
        <v>2656</v>
      </c>
      <c r="B356" s="22" t="s">
        <v>1769</v>
      </c>
      <c r="C356" s="23" t="s">
        <v>2657</v>
      </c>
      <c r="D356" s="13">
        <v>250640</v>
      </c>
      <c r="E356" s="14">
        <v>184566</v>
      </c>
      <c r="F356" s="14">
        <v>66074</v>
      </c>
      <c r="G356" s="15">
        <v>0</v>
      </c>
      <c r="H356" s="154"/>
      <c r="I356" s="156"/>
    </row>
    <row r="357" spans="1:9" s="153" customFormat="1" ht="16.5" customHeight="1" x14ac:dyDescent="0.2">
      <c r="A357" s="21" t="s">
        <v>2658</v>
      </c>
      <c r="B357" s="22" t="s">
        <v>1771</v>
      </c>
      <c r="C357" s="23" t="s">
        <v>2659</v>
      </c>
      <c r="D357" s="13">
        <v>260280</v>
      </c>
      <c r="E357" s="14">
        <v>191664</v>
      </c>
      <c r="F357" s="14">
        <v>68616</v>
      </c>
      <c r="G357" s="15">
        <v>0</v>
      </c>
      <c r="H357" s="154"/>
      <c r="I357" s="156"/>
    </row>
    <row r="358" spans="1:9" s="153" customFormat="1" ht="16.5" customHeight="1" x14ac:dyDescent="0.2">
      <c r="A358" s="21" t="s">
        <v>2660</v>
      </c>
      <c r="B358" s="22" t="s">
        <v>1773</v>
      </c>
      <c r="C358" s="23" t="s">
        <v>2661</v>
      </c>
      <c r="D358" s="13">
        <v>269920</v>
      </c>
      <c r="E358" s="14">
        <v>198763</v>
      </c>
      <c r="F358" s="14">
        <v>71157</v>
      </c>
      <c r="G358" s="15">
        <v>0</v>
      </c>
      <c r="H358" s="154"/>
      <c r="I358" s="156"/>
    </row>
    <row r="359" spans="1:9" s="153" customFormat="1" ht="16.5" customHeight="1" x14ac:dyDescent="0.2">
      <c r="A359" s="21" t="s">
        <v>2662</v>
      </c>
      <c r="B359" s="22" t="s">
        <v>1775</v>
      </c>
      <c r="C359" s="23" t="s">
        <v>2663</v>
      </c>
      <c r="D359" s="13">
        <v>279560</v>
      </c>
      <c r="E359" s="14">
        <v>205862</v>
      </c>
      <c r="F359" s="14">
        <v>73698</v>
      </c>
      <c r="G359" s="15">
        <v>0</v>
      </c>
      <c r="H359" s="154"/>
      <c r="I359" s="156"/>
    </row>
    <row r="360" spans="1:9" s="153" customFormat="1" ht="16.5" customHeight="1" x14ac:dyDescent="0.2">
      <c r="A360" s="21" t="s">
        <v>2664</v>
      </c>
      <c r="B360" s="22" t="s">
        <v>1777</v>
      </c>
      <c r="C360" s="23" t="s">
        <v>2665</v>
      </c>
      <c r="D360" s="13">
        <v>289200</v>
      </c>
      <c r="E360" s="14">
        <v>212960</v>
      </c>
      <c r="F360" s="14">
        <v>76240</v>
      </c>
      <c r="G360" s="15">
        <v>0</v>
      </c>
      <c r="H360" s="154"/>
      <c r="I360" s="156"/>
    </row>
    <row r="361" spans="1:9" s="153" customFormat="1" ht="16.5" customHeight="1" x14ac:dyDescent="0.2">
      <c r="A361" s="21" t="s">
        <v>2666</v>
      </c>
      <c r="B361" s="22" t="s">
        <v>1779</v>
      </c>
      <c r="C361" s="23" t="s">
        <v>2667</v>
      </c>
      <c r="D361" s="13">
        <v>298840</v>
      </c>
      <c r="E361" s="14">
        <v>220059</v>
      </c>
      <c r="F361" s="14">
        <v>78781</v>
      </c>
      <c r="G361" s="15">
        <v>0</v>
      </c>
      <c r="H361" s="154"/>
      <c r="I361" s="156"/>
    </row>
    <row r="362" spans="1:9" s="153" customFormat="1" ht="16.5" customHeight="1" x14ac:dyDescent="0.2">
      <c r="A362" s="21" t="s">
        <v>2668</v>
      </c>
      <c r="B362" s="22" t="s">
        <v>1781</v>
      </c>
      <c r="C362" s="23" t="s">
        <v>2669</v>
      </c>
      <c r="D362" s="13">
        <v>308480</v>
      </c>
      <c r="E362" s="14">
        <v>227158</v>
      </c>
      <c r="F362" s="14">
        <v>81322</v>
      </c>
      <c r="G362" s="15">
        <v>0</v>
      </c>
      <c r="H362" s="154"/>
      <c r="I362" s="156"/>
    </row>
    <row r="363" spans="1:9" s="153" customFormat="1" ht="16.5" customHeight="1" x14ac:dyDescent="0.2">
      <c r="A363" s="21" t="s">
        <v>2670</v>
      </c>
      <c r="B363" s="22" t="s">
        <v>1783</v>
      </c>
      <c r="C363" s="23" t="s">
        <v>2671</v>
      </c>
      <c r="D363" s="13">
        <v>318120</v>
      </c>
      <c r="E363" s="14">
        <v>234256</v>
      </c>
      <c r="F363" s="14">
        <v>83864</v>
      </c>
      <c r="G363" s="15">
        <v>0</v>
      </c>
      <c r="H363" s="154"/>
      <c r="I363" s="156"/>
    </row>
    <row r="364" spans="1:9" s="153" customFormat="1" ht="16.5" customHeight="1" x14ac:dyDescent="0.2">
      <c r="A364" s="21" t="s">
        <v>2672</v>
      </c>
      <c r="B364" s="22" t="s">
        <v>1785</v>
      </c>
      <c r="C364" s="23" t="s">
        <v>2673</v>
      </c>
      <c r="D364" s="13">
        <v>327760</v>
      </c>
      <c r="E364" s="14">
        <v>241355</v>
      </c>
      <c r="F364" s="14">
        <v>86405</v>
      </c>
      <c r="G364" s="15">
        <v>0</v>
      </c>
      <c r="H364" s="154"/>
      <c r="I364" s="156"/>
    </row>
    <row r="365" spans="1:9" s="153" customFormat="1" ht="16.5" customHeight="1" x14ac:dyDescent="0.2">
      <c r="A365" s="21" t="s">
        <v>2674</v>
      </c>
      <c r="B365" s="22" t="s">
        <v>1787</v>
      </c>
      <c r="C365" s="23" t="s">
        <v>2675</v>
      </c>
      <c r="D365" s="13">
        <v>337400</v>
      </c>
      <c r="E365" s="14">
        <v>248454</v>
      </c>
      <c r="F365" s="14">
        <v>88946</v>
      </c>
      <c r="G365" s="15">
        <v>0</v>
      </c>
      <c r="H365" s="154"/>
      <c r="I365" s="156"/>
    </row>
    <row r="366" spans="1:9" s="153" customFormat="1" ht="16.5" customHeight="1" x14ac:dyDescent="0.2">
      <c r="A366" s="21" t="s">
        <v>2676</v>
      </c>
      <c r="B366" s="22" t="s">
        <v>1789</v>
      </c>
      <c r="C366" s="23" t="s">
        <v>2677</v>
      </c>
      <c r="D366" s="13">
        <v>347040</v>
      </c>
      <c r="E366" s="14">
        <v>255552</v>
      </c>
      <c r="F366" s="14">
        <v>91488</v>
      </c>
      <c r="G366" s="15">
        <v>0</v>
      </c>
      <c r="H366" s="154"/>
      <c r="I366" s="156"/>
    </row>
    <row r="367" spans="1:9" s="153" customFormat="1" ht="16.5" customHeight="1" x14ac:dyDescent="0.2">
      <c r="A367" s="21" t="s">
        <v>2678</v>
      </c>
      <c r="B367" s="22" t="s">
        <v>1791</v>
      </c>
      <c r="C367" s="23" t="s">
        <v>2679</v>
      </c>
      <c r="D367" s="13">
        <v>356680</v>
      </c>
      <c r="E367" s="14">
        <v>262651</v>
      </c>
      <c r="F367" s="14">
        <v>94029</v>
      </c>
      <c r="G367" s="15">
        <v>0</v>
      </c>
      <c r="H367" s="154"/>
      <c r="I367" s="156"/>
    </row>
    <row r="368" spans="1:9" s="153" customFormat="1" ht="16.5" customHeight="1" x14ac:dyDescent="0.2">
      <c r="A368" s="21" t="s">
        <v>2680</v>
      </c>
      <c r="B368" s="22" t="s">
        <v>1793</v>
      </c>
      <c r="C368" s="23" t="s">
        <v>2681</v>
      </c>
      <c r="D368" s="13">
        <v>366320</v>
      </c>
      <c r="E368" s="14">
        <v>269750</v>
      </c>
      <c r="F368" s="14">
        <v>96570</v>
      </c>
      <c r="G368" s="15">
        <v>0</v>
      </c>
      <c r="H368" s="154"/>
      <c r="I368" s="156"/>
    </row>
    <row r="369" spans="1:9" s="153" customFormat="1" ht="16.5" customHeight="1" x14ac:dyDescent="0.2">
      <c r="A369" s="21" t="s">
        <v>2682</v>
      </c>
      <c r="B369" s="22" t="s">
        <v>1795</v>
      </c>
      <c r="C369" s="23" t="s">
        <v>2683</v>
      </c>
      <c r="D369" s="13">
        <v>375960</v>
      </c>
      <c r="E369" s="14">
        <v>276848</v>
      </c>
      <c r="F369" s="14">
        <v>99112</v>
      </c>
      <c r="G369" s="15">
        <v>0</v>
      </c>
      <c r="H369" s="154"/>
      <c r="I369" s="156"/>
    </row>
    <row r="370" spans="1:9" s="153" customFormat="1" ht="16.5" customHeight="1" x14ac:dyDescent="0.2">
      <c r="A370" s="21" t="s">
        <v>2684</v>
      </c>
      <c r="B370" s="22" t="s">
        <v>530</v>
      </c>
      <c r="C370" s="23" t="s">
        <v>2685</v>
      </c>
      <c r="D370" s="13">
        <v>385600</v>
      </c>
      <c r="E370" s="14">
        <v>283947</v>
      </c>
      <c r="F370" s="14">
        <v>101653</v>
      </c>
      <c r="G370" s="15">
        <v>0</v>
      </c>
      <c r="H370" s="154"/>
      <c r="I370" s="156"/>
    </row>
    <row r="371" spans="1:9" s="153" customFormat="1" ht="16.5" customHeight="1" x14ac:dyDescent="0.2">
      <c r="A371" s="21" t="s">
        <v>2686</v>
      </c>
      <c r="B371" s="22" t="s">
        <v>856</v>
      </c>
      <c r="C371" s="23" t="s">
        <v>2687</v>
      </c>
      <c r="D371" s="13">
        <v>9640</v>
      </c>
      <c r="E371" s="14">
        <v>7099</v>
      </c>
      <c r="F371" s="14">
        <v>2541</v>
      </c>
      <c r="G371" s="15">
        <v>0</v>
      </c>
      <c r="H371" s="154"/>
      <c r="I371" s="156"/>
    </row>
    <row r="372" spans="1:9" s="153" customFormat="1" ht="16.5" customHeight="1" x14ac:dyDescent="0.2">
      <c r="A372" s="21" t="s">
        <v>2688</v>
      </c>
      <c r="B372" s="22" t="s">
        <v>858</v>
      </c>
      <c r="C372" s="23" t="s">
        <v>2689</v>
      </c>
      <c r="D372" s="13">
        <v>19280</v>
      </c>
      <c r="E372" s="14">
        <v>14197</v>
      </c>
      <c r="F372" s="14">
        <v>5083</v>
      </c>
      <c r="G372" s="15">
        <v>0</v>
      </c>
      <c r="H372" s="154"/>
      <c r="I372" s="156"/>
    </row>
    <row r="373" spans="1:9" s="153" customFormat="1" ht="16.5" customHeight="1" x14ac:dyDescent="0.2">
      <c r="A373" s="21" t="s">
        <v>2690</v>
      </c>
      <c r="B373" s="22" t="s">
        <v>860</v>
      </c>
      <c r="C373" s="23" t="s">
        <v>2691</v>
      </c>
      <c r="D373" s="13">
        <v>28920</v>
      </c>
      <c r="E373" s="14">
        <v>21296</v>
      </c>
      <c r="F373" s="14">
        <v>7624</v>
      </c>
      <c r="G373" s="15">
        <v>0</v>
      </c>
      <c r="H373" s="154"/>
      <c r="I373" s="156"/>
    </row>
    <row r="374" spans="1:9" s="153" customFormat="1" ht="16.5" customHeight="1" x14ac:dyDescent="0.2">
      <c r="A374" s="21" t="s">
        <v>2692</v>
      </c>
      <c r="B374" s="22" t="s">
        <v>862</v>
      </c>
      <c r="C374" s="23" t="s">
        <v>2693</v>
      </c>
      <c r="D374" s="13">
        <v>38560</v>
      </c>
      <c r="E374" s="14">
        <v>28395</v>
      </c>
      <c r="F374" s="14">
        <v>10165</v>
      </c>
      <c r="G374" s="15">
        <v>0</v>
      </c>
      <c r="H374" s="154"/>
      <c r="I374" s="156"/>
    </row>
    <row r="375" spans="1:9" s="153" customFormat="1" ht="16.5" customHeight="1" x14ac:dyDescent="0.2">
      <c r="A375" s="21" t="s">
        <v>2694</v>
      </c>
      <c r="B375" s="22" t="s">
        <v>864</v>
      </c>
      <c r="C375" s="23" t="s">
        <v>2695</v>
      </c>
      <c r="D375" s="13">
        <v>48200</v>
      </c>
      <c r="E375" s="14">
        <v>35493</v>
      </c>
      <c r="F375" s="14">
        <v>12707</v>
      </c>
      <c r="G375" s="15">
        <v>0</v>
      </c>
      <c r="H375" s="154"/>
      <c r="I375" s="156"/>
    </row>
    <row r="376" spans="1:9" s="153" customFormat="1" ht="16.5" customHeight="1" x14ac:dyDescent="0.2">
      <c r="A376" s="21" t="s">
        <v>2696</v>
      </c>
      <c r="B376" s="22" t="s">
        <v>866</v>
      </c>
      <c r="C376" s="23" t="s">
        <v>2697</v>
      </c>
      <c r="D376" s="13">
        <v>57840</v>
      </c>
      <c r="E376" s="14">
        <v>42592</v>
      </c>
      <c r="F376" s="14">
        <v>15248</v>
      </c>
      <c r="G376" s="15">
        <v>0</v>
      </c>
      <c r="H376" s="154"/>
      <c r="I376" s="156"/>
    </row>
    <row r="377" spans="1:9" s="153" customFormat="1" ht="16.5" customHeight="1" x14ac:dyDescent="0.2">
      <c r="A377" s="21" t="s">
        <v>2698</v>
      </c>
      <c r="B377" s="22" t="s">
        <v>868</v>
      </c>
      <c r="C377" s="23" t="s">
        <v>2699</v>
      </c>
      <c r="D377" s="13">
        <v>67480</v>
      </c>
      <c r="E377" s="14">
        <v>49691</v>
      </c>
      <c r="F377" s="14">
        <v>17789</v>
      </c>
      <c r="G377" s="15">
        <v>0</v>
      </c>
      <c r="H377" s="154"/>
      <c r="I377" s="156"/>
    </row>
    <row r="378" spans="1:9" s="153" customFormat="1" ht="16.5" customHeight="1" x14ac:dyDescent="0.2">
      <c r="A378" s="21" t="s">
        <v>2700</v>
      </c>
      <c r="B378" s="22" t="s">
        <v>870</v>
      </c>
      <c r="C378" s="23" t="s">
        <v>2701</v>
      </c>
      <c r="D378" s="13">
        <v>77120</v>
      </c>
      <c r="E378" s="14">
        <v>56789</v>
      </c>
      <c r="F378" s="14">
        <v>20331</v>
      </c>
      <c r="G378" s="15">
        <v>0</v>
      </c>
      <c r="H378" s="154"/>
      <c r="I378" s="156"/>
    </row>
    <row r="379" spans="1:9" s="153" customFormat="1" ht="16.5" customHeight="1" x14ac:dyDescent="0.2">
      <c r="A379" s="21" t="s">
        <v>2702</v>
      </c>
      <c r="B379" s="22" t="s">
        <v>872</v>
      </c>
      <c r="C379" s="23" t="s">
        <v>2703</v>
      </c>
      <c r="D379" s="13">
        <v>86760</v>
      </c>
      <c r="E379" s="14">
        <v>63888</v>
      </c>
      <c r="F379" s="14">
        <v>22872</v>
      </c>
      <c r="G379" s="15">
        <v>0</v>
      </c>
      <c r="H379" s="154"/>
      <c r="I379" s="156"/>
    </row>
    <row r="380" spans="1:9" s="153" customFormat="1" ht="16.5" customHeight="1" x14ac:dyDescent="0.2">
      <c r="A380" s="21" t="s">
        <v>2704</v>
      </c>
      <c r="B380" s="22" t="s">
        <v>874</v>
      </c>
      <c r="C380" s="23" t="s">
        <v>2705</v>
      </c>
      <c r="D380" s="13">
        <v>96400</v>
      </c>
      <c r="E380" s="14">
        <v>70987</v>
      </c>
      <c r="F380" s="14">
        <v>25413</v>
      </c>
      <c r="G380" s="15">
        <v>0</v>
      </c>
      <c r="H380" s="154"/>
      <c r="I380" s="156"/>
    </row>
    <row r="381" spans="1:9" s="153" customFormat="1" ht="16.5" customHeight="1" x14ac:dyDescent="0.2">
      <c r="A381" s="21" t="s">
        <v>2706</v>
      </c>
      <c r="B381" s="22" t="s">
        <v>876</v>
      </c>
      <c r="C381" s="23" t="s">
        <v>2707</v>
      </c>
      <c r="D381" s="13">
        <v>106040</v>
      </c>
      <c r="E381" s="14">
        <v>78085</v>
      </c>
      <c r="F381" s="14">
        <v>27955</v>
      </c>
      <c r="G381" s="15">
        <v>0</v>
      </c>
      <c r="H381" s="154"/>
      <c r="I381" s="156"/>
    </row>
    <row r="382" spans="1:9" s="153" customFormat="1" ht="16.5" customHeight="1" x14ac:dyDescent="0.2">
      <c r="A382" s="21" t="s">
        <v>2708</v>
      </c>
      <c r="B382" s="22" t="s">
        <v>878</v>
      </c>
      <c r="C382" s="23" t="s">
        <v>2709</v>
      </c>
      <c r="D382" s="13">
        <v>115680</v>
      </c>
      <c r="E382" s="14">
        <v>85184</v>
      </c>
      <c r="F382" s="14">
        <v>30496</v>
      </c>
      <c r="G382" s="15">
        <v>0</v>
      </c>
      <c r="H382" s="154"/>
      <c r="I382" s="156"/>
    </row>
    <row r="383" spans="1:9" s="153" customFormat="1" ht="16.5" customHeight="1" x14ac:dyDescent="0.2">
      <c r="A383" s="21" t="s">
        <v>2710</v>
      </c>
      <c r="B383" s="22" t="s">
        <v>880</v>
      </c>
      <c r="C383" s="23" t="s">
        <v>2711</v>
      </c>
      <c r="D383" s="13">
        <v>125320</v>
      </c>
      <c r="E383" s="14">
        <v>92283</v>
      </c>
      <c r="F383" s="14">
        <v>33037</v>
      </c>
      <c r="G383" s="15">
        <v>0</v>
      </c>
      <c r="H383" s="154"/>
      <c r="I383" s="156"/>
    </row>
    <row r="384" spans="1:9" s="153" customFormat="1" ht="16.5" customHeight="1" x14ac:dyDescent="0.2">
      <c r="A384" s="21" t="s">
        <v>2712</v>
      </c>
      <c r="B384" s="22" t="s">
        <v>882</v>
      </c>
      <c r="C384" s="23" t="s">
        <v>2713</v>
      </c>
      <c r="D384" s="13">
        <v>134960</v>
      </c>
      <c r="E384" s="14">
        <v>99381</v>
      </c>
      <c r="F384" s="14">
        <v>35579</v>
      </c>
      <c r="G384" s="15">
        <v>0</v>
      </c>
      <c r="H384" s="154"/>
      <c r="I384" s="156"/>
    </row>
    <row r="385" spans="1:9" s="153" customFormat="1" ht="16.5" customHeight="1" x14ac:dyDescent="0.2">
      <c r="A385" s="21" t="s">
        <v>2714</v>
      </c>
      <c r="B385" s="22" t="s">
        <v>884</v>
      </c>
      <c r="C385" s="23" t="s">
        <v>2715</v>
      </c>
      <c r="D385" s="13">
        <v>144600</v>
      </c>
      <c r="E385" s="14">
        <v>106480</v>
      </c>
      <c r="F385" s="14">
        <v>38120</v>
      </c>
      <c r="G385" s="15">
        <v>0</v>
      </c>
      <c r="H385" s="154"/>
      <c r="I385" s="156"/>
    </row>
    <row r="386" spans="1:9" s="153" customFormat="1" ht="16.5" customHeight="1" x14ac:dyDescent="0.2">
      <c r="A386" s="21" t="s">
        <v>2716</v>
      </c>
      <c r="B386" s="22" t="s">
        <v>886</v>
      </c>
      <c r="C386" s="23" t="s">
        <v>2717</v>
      </c>
      <c r="D386" s="13">
        <v>154240</v>
      </c>
      <c r="E386" s="14">
        <v>113579</v>
      </c>
      <c r="F386" s="14">
        <v>40661</v>
      </c>
      <c r="G386" s="15">
        <v>0</v>
      </c>
      <c r="H386" s="154"/>
      <c r="I386" s="156"/>
    </row>
    <row r="387" spans="1:9" s="153" customFormat="1" ht="16.5" customHeight="1" x14ac:dyDescent="0.2">
      <c r="A387" s="21" t="s">
        <v>2718</v>
      </c>
      <c r="B387" s="22" t="s">
        <v>888</v>
      </c>
      <c r="C387" s="23" t="s">
        <v>2719</v>
      </c>
      <c r="D387" s="13">
        <v>163880</v>
      </c>
      <c r="E387" s="14">
        <v>120677</v>
      </c>
      <c r="F387" s="14">
        <v>43203</v>
      </c>
      <c r="G387" s="15">
        <v>0</v>
      </c>
      <c r="H387" s="154"/>
      <c r="I387" s="156"/>
    </row>
    <row r="388" spans="1:9" s="153" customFormat="1" ht="16.5" customHeight="1" x14ac:dyDescent="0.2">
      <c r="A388" s="21" t="s">
        <v>2720</v>
      </c>
      <c r="B388" s="22" t="s">
        <v>890</v>
      </c>
      <c r="C388" s="23" t="s">
        <v>2721</v>
      </c>
      <c r="D388" s="13">
        <v>173520</v>
      </c>
      <c r="E388" s="14">
        <v>127776</v>
      </c>
      <c r="F388" s="14">
        <v>45744</v>
      </c>
      <c r="G388" s="15">
        <v>0</v>
      </c>
      <c r="H388" s="154"/>
      <c r="I388" s="156"/>
    </row>
    <row r="389" spans="1:9" s="153" customFormat="1" ht="16.5" customHeight="1" x14ac:dyDescent="0.2">
      <c r="A389" s="21" t="s">
        <v>2722</v>
      </c>
      <c r="B389" s="22" t="s">
        <v>892</v>
      </c>
      <c r="C389" s="23" t="s">
        <v>2723</v>
      </c>
      <c r="D389" s="13">
        <v>183160</v>
      </c>
      <c r="E389" s="14">
        <v>134875</v>
      </c>
      <c r="F389" s="14">
        <v>48285</v>
      </c>
      <c r="G389" s="15">
        <v>0</v>
      </c>
      <c r="H389" s="154"/>
      <c r="I389" s="156"/>
    </row>
    <row r="390" spans="1:9" s="153" customFormat="1" ht="16.5" customHeight="1" x14ac:dyDescent="0.2">
      <c r="A390" s="21" t="s">
        <v>2724</v>
      </c>
      <c r="B390" s="22" t="s">
        <v>894</v>
      </c>
      <c r="C390" s="23" t="s">
        <v>2725</v>
      </c>
      <c r="D390" s="13">
        <v>192800</v>
      </c>
      <c r="E390" s="14">
        <v>141973</v>
      </c>
      <c r="F390" s="14">
        <v>50827</v>
      </c>
      <c r="G390" s="15">
        <v>0</v>
      </c>
      <c r="H390" s="154"/>
      <c r="I390" s="156"/>
    </row>
    <row r="391" spans="1:9" s="153" customFormat="1" ht="16.5" customHeight="1" x14ac:dyDescent="0.2">
      <c r="A391" s="21" t="s">
        <v>2726</v>
      </c>
      <c r="B391" s="22" t="s">
        <v>896</v>
      </c>
      <c r="C391" s="23" t="s">
        <v>2727</v>
      </c>
      <c r="D391" s="13">
        <v>202440</v>
      </c>
      <c r="E391" s="14">
        <v>149072</v>
      </c>
      <c r="F391" s="14">
        <v>53368</v>
      </c>
      <c r="G391" s="15">
        <v>0</v>
      </c>
      <c r="H391" s="154"/>
      <c r="I391" s="156"/>
    </row>
    <row r="392" spans="1:9" s="153" customFormat="1" ht="16.5" customHeight="1" x14ac:dyDescent="0.2">
      <c r="A392" s="21" t="s">
        <v>2728</v>
      </c>
      <c r="B392" s="22" t="s">
        <v>898</v>
      </c>
      <c r="C392" s="23" t="s">
        <v>2729</v>
      </c>
      <c r="D392" s="13">
        <v>212080</v>
      </c>
      <c r="E392" s="14">
        <v>156171</v>
      </c>
      <c r="F392" s="14">
        <v>55909</v>
      </c>
      <c r="G392" s="15">
        <v>0</v>
      </c>
      <c r="H392" s="154"/>
      <c r="I392" s="156"/>
    </row>
    <row r="393" spans="1:9" s="153" customFormat="1" ht="16.5" customHeight="1" x14ac:dyDescent="0.2">
      <c r="A393" s="21" t="s">
        <v>2730</v>
      </c>
      <c r="B393" s="22" t="s">
        <v>900</v>
      </c>
      <c r="C393" s="23" t="s">
        <v>2731</v>
      </c>
      <c r="D393" s="13">
        <v>221720</v>
      </c>
      <c r="E393" s="14">
        <v>163270</v>
      </c>
      <c r="F393" s="14">
        <v>58450</v>
      </c>
      <c r="G393" s="15">
        <v>0</v>
      </c>
      <c r="H393" s="154"/>
      <c r="I393" s="156"/>
    </row>
    <row r="394" spans="1:9" s="153" customFormat="1" ht="16.5" customHeight="1" x14ac:dyDescent="0.2">
      <c r="A394" s="21" t="s">
        <v>2732</v>
      </c>
      <c r="B394" s="22" t="s">
        <v>902</v>
      </c>
      <c r="C394" s="23" t="s">
        <v>2733</v>
      </c>
      <c r="D394" s="13">
        <v>231360</v>
      </c>
      <c r="E394" s="14">
        <v>170368</v>
      </c>
      <c r="F394" s="14">
        <v>60992</v>
      </c>
      <c r="G394" s="15">
        <v>0</v>
      </c>
      <c r="H394" s="154"/>
      <c r="I394" s="156"/>
    </row>
    <row r="395" spans="1:9" s="153" customFormat="1" ht="16.5" customHeight="1" x14ac:dyDescent="0.2">
      <c r="A395" s="21" t="s">
        <v>2734</v>
      </c>
      <c r="B395" s="22" t="s">
        <v>904</v>
      </c>
      <c r="C395" s="23" t="s">
        <v>2735</v>
      </c>
      <c r="D395" s="13">
        <v>241000</v>
      </c>
      <c r="E395" s="14">
        <v>177467</v>
      </c>
      <c r="F395" s="14">
        <v>63533</v>
      </c>
      <c r="G395" s="15">
        <v>0</v>
      </c>
      <c r="H395" s="154"/>
      <c r="I395" s="156"/>
    </row>
    <row r="396" spans="1:9" s="153" customFormat="1" ht="16.5" customHeight="1" x14ac:dyDescent="0.2">
      <c r="A396" s="21" t="s">
        <v>2736</v>
      </c>
      <c r="B396" s="22" t="s">
        <v>906</v>
      </c>
      <c r="C396" s="23" t="s">
        <v>2737</v>
      </c>
      <c r="D396" s="13">
        <v>250640</v>
      </c>
      <c r="E396" s="14">
        <v>184566</v>
      </c>
      <c r="F396" s="14">
        <v>66074</v>
      </c>
      <c r="G396" s="15">
        <v>0</v>
      </c>
      <c r="H396" s="154"/>
      <c r="I396" s="156"/>
    </row>
    <row r="397" spans="1:9" s="153" customFormat="1" ht="16.5" customHeight="1" x14ac:dyDescent="0.2">
      <c r="A397" s="21" t="s">
        <v>2738</v>
      </c>
      <c r="B397" s="22" t="s">
        <v>908</v>
      </c>
      <c r="C397" s="23" t="s">
        <v>2739</v>
      </c>
      <c r="D397" s="13">
        <v>260280</v>
      </c>
      <c r="E397" s="14">
        <v>191664</v>
      </c>
      <c r="F397" s="14">
        <v>68616</v>
      </c>
      <c r="G397" s="15">
        <v>0</v>
      </c>
      <c r="H397" s="154"/>
      <c r="I397" s="156"/>
    </row>
    <row r="398" spans="1:9" s="153" customFormat="1" ht="16.5" customHeight="1" x14ac:dyDescent="0.2">
      <c r="A398" s="21" t="s">
        <v>2740</v>
      </c>
      <c r="B398" s="22" t="s">
        <v>910</v>
      </c>
      <c r="C398" s="23" t="s">
        <v>2741</v>
      </c>
      <c r="D398" s="13">
        <v>269920</v>
      </c>
      <c r="E398" s="14">
        <v>198763</v>
      </c>
      <c r="F398" s="14">
        <v>71157</v>
      </c>
      <c r="G398" s="15">
        <v>0</v>
      </c>
      <c r="H398" s="154"/>
      <c r="I398" s="156"/>
    </row>
    <row r="399" spans="1:9" s="153" customFormat="1" ht="16.5" customHeight="1" x14ac:dyDescent="0.2">
      <c r="A399" s="21" t="s">
        <v>2742</v>
      </c>
      <c r="B399" s="22" t="s">
        <v>912</v>
      </c>
      <c r="C399" s="23" t="s">
        <v>2743</v>
      </c>
      <c r="D399" s="13">
        <v>279560</v>
      </c>
      <c r="E399" s="14">
        <v>205862</v>
      </c>
      <c r="F399" s="14">
        <v>73698</v>
      </c>
      <c r="G399" s="15">
        <v>0</v>
      </c>
      <c r="H399" s="154"/>
      <c r="I399" s="156"/>
    </row>
    <row r="400" spans="1:9" s="153" customFormat="1" ht="16.5" customHeight="1" x14ac:dyDescent="0.2">
      <c r="A400" s="21" t="s">
        <v>2744</v>
      </c>
      <c r="B400" s="22" t="s">
        <v>914</v>
      </c>
      <c r="C400" s="23" t="s">
        <v>2745</v>
      </c>
      <c r="D400" s="13">
        <v>289200</v>
      </c>
      <c r="E400" s="14">
        <v>212960</v>
      </c>
      <c r="F400" s="14">
        <v>76240</v>
      </c>
      <c r="G400" s="15">
        <v>0</v>
      </c>
      <c r="H400" s="154"/>
      <c r="I400" s="156"/>
    </row>
    <row r="401" spans="1:9" s="153" customFormat="1" ht="16.5" customHeight="1" x14ac:dyDescent="0.2">
      <c r="A401" s="21" t="s">
        <v>2746</v>
      </c>
      <c r="B401" s="22" t="s">
        <v>916</v>
      </c>
      <c r="C401" s="23" t="s">
        <v>2747</v>
      </c>
      <c r="D401" s="13">
        <v>298840</v>
      </c>
      <c r="E401" s="14">
        <v>220059</v>
      </c>
      <c r="F401" s="14">
        <v>78781</v>
      </c>
      <c r="G401" s="15">
        <v>0</v>
      </c>
      <c r="H401" s="154"/>
      <c r="I401" s="156"/>
    </row>
    <row r="402" spans="1:9" s="153" customFormat="1" ht="16.5" customHeight="1" x14ac:dyDescent="0.2">
      <c r="A402" s="21" t="s">
        <v>2748</v>
      </c>
      <c r="B402" s="22" t="s">
        <v>918</v>
      </c>
      <c r="C402" s="23" t="s">
        <v>2749</v>
      </c>
      <c r="D402" s="13">
        <v>308480</v>
      </c>
      <c r="E402" s="14">
        <v>227158</v>
      </c>
      <c r="F402" s="14">
        <v>81322</v>
      </c>
      <c r="G402" s="15">
        <v>0</v>
      </c>
      <c r="H402" s="154"/>
      <c r="I402" s="156"/>
    </row>
    <row r="403" spans="1:9" s="153" customFormat="1" ht="16.5" customHeight="1" x14ac:dyDescent="0.2">
      <c r="A403" s="21" t="s">
        <v>2750</v>
      </c>
      <c r="B403" s="22" t="s">
        <v>920</v>
      </c>
      <c r="C403" s="23" t="s">
        <v>2751</v>
      </c>
      <c r="D403" s="13">
        <v>318120</v>
      </c>
      <c r="E403" s="14">
        <v>234256</v>
      </c>
      <c r="F403" s="14">
        <v>83864</v>
      </c>
      <c r="G403" s="15">
        <v>0</v>
      </c>
      <c r="H403" s="154"/>
      <c r="I403" s="156"/>
    </row>
    <row r="404" spans="1:9" s="153" customFormat="1" ht="16.5" customHeight="1" x14ac:dyDescent="0.2">
      <c r="A404" s="21" t="s">
        <v>2752</v>
      </c>
      <c r="B404" s="22" t="s">
        <v>922</v>
      </c>
      <c r="C404" s="23" t="s">
        <v>2753</v>
      </c>
      <c r="D404" s="13">
        <v>327760</v>
      </c>
      <c r="E404" s="14">
        <v>241355</v>
      </c>
      <c r="F404" s="14">
        <v>86405</v>
      </c>
      <c r="G404" s="15">
        <v>0</v>
      </c>
      <c r="H404" s="154"/>
      <c r="I404" s="156"/>
    </row>
    <row r="405" spans="1:9" s="153" customFormat="1" ht="16.5" customHeight="1" x14ac:dyDescent="0.2">
      <c r="A405" s="21" t="s">
        <v>2754</v>
      </c>
      <c r="B405" s="22" t="s">
        <v>924</v>
      </c>
      <c r="C405" s="23" t="s">
        <v>2755</v>
      </c>
      <c r="D405" s="13">
        <v>337400</v>
      </c>
      <c r="E405" s="14">
        <v>248454</v>
      </c>
      <c r="F405" s="14">
        <v>88946</v>
      </c>
      <c r="G405" s="15">
        <v>0</v>
      </c>
      <c r="H405" s="154"/>
      <c r="I405" s="156"/>
    </row>
    <row r="406" spans="1:9" s="153" customFormat="1" ht="16.5" customHeight="1" x14ac:dyDescent="0.2">
      <c r="A406" s="21" t="s">
        <v>2756</v>
      </c>
      <c r="B406" s="22" t="s">
        <v>926</v>
      </c>
      <c r="C406" s="23" t="s">
        <v>2757</v>
      </c>
      <c r="D406" s="13">
        <v>347040</v>
      </c>
      <c r="E406" s="14">
        <v>255552</v>
      </c>
      <c r="F406" s="14">
        <v>91488</v>
      </c>
      <c r="G406" s="15">
        <v>0</v>
      </c>
      <c r="H406" s="154"/>
      <c r="I406" s="156"/>
    </row>
    <row r="407" spans="1:9" s="153" customFormat="1" ht="16.5" customHeight="1" x14ac:dyDescent="0.2">
      <c r="A407" s="21" t="s">
        <v>2758</v>
      </c>
      <c r="B407" s="22" t="s">
        <v>928</v>
      </c>
      <c r="C407" s="23" t="s">
        <v>2759</v>
      </c>
      <c r="D407" s="13">
        <v>356680</v>
      </c>
      <c r="E407" s="14">
        <v>262651</v>
      </c>
      <c r="F407" s="14">
        <v>94029</v>
      </c>
      <c r="G407" s="15">
        <v>0</v>
      </c>
      <c r="H407" s="154"/>
      <c r="I407" s="156"/>
    </row>
    <row r="408" spans="1:9" s="153" customFormat="1" ht="16.5" customHeight="1" x14ac:dyDescent="0.2">
      <c r="A408" s="21" t="s">
        <v>2760</v>
      </c>
      <c r="B408" s="22" t="s">
        <v>930</v>
      </c>
      <c r="C408" s="23" t="s">
        <v>2761</v>
      </c>
      <c r="D408" s="13">
        <v>366320</v>
      </c>
      <c r="E408" s="14">
        <v>269750</v>
      </c>
      <c r="F408" s="14">
        <v>96570</v>
      </c>
      <c r="G408" s="15">
        <v>0</v>
      </c>
      <c r="H408" s="154"/>
      <c r="I408" s="156"/>
    </row>
    <row r="409" spans="1:9" s="153" customFormat="1" ht="16.5" customHeight="1" x14ac:dyDescent="0.2">
      <c r="A409" s="21" t="s">
        <v>2762</v>
      </c>
      <c r="B409" s="22" t="s">
        <v>932</v>
      </c>
      <c r="C409" s="23" t="s">
        <v>2763</v>
      </c>
      <c r="D409" s="13">
        <v>375960</v>
      </c>
      <c r="E409" s="14">
        <v>276848</v>
      </c>
      <c r="F409" s="14">
        <v>99112</v>
      </c>
      <c r="G409" s="15">
        <v>0</v>
      </c>
      <c r="H409" s="154"/>
      <c r="I409" s="156"/>
    </row>
    <row r="410" spans="1:9" s="153" customFormat="1" ht="16.5" customHeight="1" x14ac:dyDescent="0.2">
      <c r="A410" s="21" t="s">
        <v>2764</v>
      </c>
      <c r="B410" s="22" t="s">
        <v>596</v>
      </c>
      <c r="C410" s="23" t="s">
        <v>2765</v>
      </c>
      <c r="D410" s="13">
        <v>385600</v>
      </c>
      <c r="E410" s="14">
        <v>283947</v>
      </c>
      <c r="F410" s="14">
        <v>101653</v>
      </c>
      <c r="G410" s="15">
        <v>0</v>
      </c>
      <c r="H410" s="154"/>
      <c r="I410" s="156"/>
    </row>
    <row r="411" spans="1:9" s="153" customFormat="1" ht="16.5" customHeight="1" x14ac:dyDescent="0.2">
      <c r="A411" s="21" t="s">
        <v>2766</v>
      </c>
      <c r="B411" s="22" t="s">
        <v>2767</v>
      </c>
      <c r="C411" s="23" t="s">
        <v>2768</v>
      </c>
      <c r="D411" s="13">
        <v>115295</v>
      </c>
      <c r="E411" s="14">
        <v>84901</v>
      </c>
      <c r="F411" s="14">
        <v>30394</v>
      </c>
      <c r="G411" s="15">
        <v>0</v>
      </c>
      <c r="H411" s="154"/>
      <c r="I411" s="156"/>
    </row>
    <row r="412" spans="1:9" s="153" customFormat="1" ht="16.5" customHeight="1" x14ac:dyDescent="0.2">
      <c r="A412" s="21" t="s">
        <v>2769</v>
      </c>
      <c r="B412" s="22" t="s">
        <v>2506</v>
      </c>
      <c r="C412" s="23" t="s">
        <v>2770</v>
      </c>
      <c r="D412" s="13">
        <v>84538</v>
      </c>
      <c r="E412" s="14">
        <v>62252</v>
      </c>
      <c r="F412" s="14">
        <v>22286</v>
      </c>
      <c r="G412" s="15">
        <v>0</v>
      </c>
      <c r="H412" s="154"/>
      <c r="I412" s="156"/>
    </row>
    <row r="413" spans="1:9" s="153" customFormat="1" ht="16.5" customHeight="1" x14ac:dyDescent="0.2">
      <c r="A413" s="21" t="s">
        <v>2771</v>
      </c>
      <c r="B413" s="22" t="s">
        <v>599</v>
      </c>
      <c r="C413" s="23" t="s">
        <v>2772</v>
      </c>
      <c r="D413" s="13">
        <v>9640</v>
      </c>
      <c r="E413" s="14">
        <v>7099</v>
      </c>
      <c r="F413" s="14">
        <v>2541</v>
      </c>
      <c r="G413" s="15">
        <v>0</v>
      </c>
      <c r="H413" s="154"/>
      <c r="I413" s="156"/>
    </row>
    <row r="414" spans="1:9" s="153" customFormat="1" ht="16.5" customHeight="1" x14ac:dyDescent="0.2">
      <c r="A414" s="21" t="s">
        <v>2773</v>
      </c>
      <c r="B414" s="22" t="s">
        <v>601</v>
      </c>
      <c r="C414" s="23" t="s">
        <v>2774</v>
      </c>
      <c r="D414" s="13">
        <v>19280</v>
      </c>
      <c r="E414" s="14">
        <v>14197</v>
      </c>
      <c r="F414" s="14">
        <v>5083</v>
      </c>
      <c r="G414" s="15">
        <v>0</v>
      </c>
      <c r="H414" s="154"/>
      <c r="I414" s="156"/>
    </row>
    <row r="415" spans="1:9" s="153" customFormat="1" ht="16.5" customHeight="1" x14ac:dyDescent="0.2">
      <c r="A415" s="21" t="s">
        <v>2775</v>
      </c>
      <c r="B415" s="22" t="s">
        <v>603</v>
      </c>
      <c r="C415" s="23" t="s">
        <v>2776</v>
      </c>
      <c r="D415" s="13">
        <v>28920</v>
      </c>
      <c r="E415" s="14">
        <v>21296</v>
      </c>
      <c r="F415" s="14">
        <v>7624</v>
      </c>
      <c r="G415" s="15">
        <v>0</v>
      </c>
      <c r="H415" s="154"/>
      <c r="I415" s="156"/>
    </row>
    <row r="416" spans="1:9" s="153" customFormat="1" ht="16.5" customHeight="1" x14ac:dyDescent="0.2">
      <c r="A416" s="21" t="s">
        <v>2777</v>
      </c>
      <c r="B416" s="22" t="s">
        <v>605</v>
      </c>
      <c r="C416" s="23" t="s">
        <v>2778</v>
      </c>
      <c r="D416" s="13">
        <v>38560</v>
      </c>
      <c r="E416" s="14">
        <v>28395</v>
      </c>
      <c r="F416" s="14">
        <v>10165</v>
      </c>
      <c r="G416" s="15">
        <v>0</v>
      </c>
      <c r="H416" s="154"/>
      <c r="I416" s="156"/>
    </row>
    <row r="417" spans="1:9" s="153" customFormat="1" ht="16.5" customHeight="1" x14ac:dyDescent="0.2">
      <c r="A417" s="21" t="s">
        <v>2779</v>
      </c>
      <c r="B417" s="22" t="s">
        <v>607</v>
      </c>
      <c r="C417" s="23" t="s">
        <v>2780</v>
      </c>
      <c r="D417" s="13">
        <v>48200</v>
      </c>
      <c r="E417" s="14">
        <v>35493</v>
      </c>
      <c r="F417" s="14">
        <v>12707</v>
      </c>
      <c r="G417" s="15">
        <v>0</v>
      </c>
      <c r="H417" s="154"/>
      <c r="I417" s="156"/>
    </row>
    <row r="418" spans="1:9" s="153" customFormat="1" ht="16.5" customHeight="1" x14ac:dyDescent="0.2">
      <c r="A418" s="21" t="s">
        <v>2781</v>
      </c>
      <c r="B418" s="22" t="s">
        <v>609</v>
      </c>
      <c r="C418" s="23" t="s">
        <v>2782</v>
      </c>
      <c r="D418" s="13">
        <v>57840</v>
      </c>
      <c r="E418" s="14">
        <v>42592</v>
      </c>
      <c r="F418" s="14">
        <v>15248</v>
      </c>
      <c r="G418" s="15">
        <v>0</v>
      </c>
      <c r="H418" s="154"/>
      <c r="I418" s="156"/>
    </row>
    <row r="419" spans="1:9" s="153" customFormat="1" ht="16.5" customHeight="1" x14ac:dyDescent="0.2">
      <c r="A419" s="21" t="s">
        <v>2783</v>
      </c>
      <c r="B419" s="22" t="s">
        <v>611</v>
      </c>
      <c r="C419" s="23" t="s">
        <v>2784</v>
      </c>
      <c r="D419" s="13">
        <v>67480</v>
      </c>
      <c r="E419" s="14">
        <v>49691</v>
      </c>
      <c r="F419" s="14">
        <v>17789</v>
      </c>
      <c r="G419" s="15">
        <v>0</v>
      </c>
      <c r="H419" s="154"/>
      <c r="I419" s="156"/>
    </row>
    <row r="420" spans="1:9" s="153" customFormat="1" ht="16.5" customHeight="1" x14ac:dyDescent="0.2">
      <c r="A420" s="21" t="s">
        <v>2785</v>
      </c>
      <c r="B420" s="22" t="s">
        <v>613</v>
      </c>
      <c r="C420" s="23" t="s">
        <v>2786</v>
      </c>
      <c r="D420" s="13">
        <v>77120</v>
      </c>
      <c r="E420" s="14">
        <v>56789</v>
      </c>
      <c r="F420" s="14">
        <v>20331</v>
      </c>
      <c r="G420" s="15">
        <v>0</v>
      </c>
      <c r="H420" s="154"/>
      <c r="I420" s="156"/>
    </row>
    <row r="421" spans="1:9" s="153" customFormat="1" ht="16.5" customHeight="1" x14ac:dyDescent="0.2">
      <c r="A421" s="21" t="s">
        <v>2787</v>
      </c>
      <c r="B421" s="22" t="s">
        <v>615</v>
      </c>
      <c r="C421" s="23" t="s">
        <v>2788</v>
      </c>
      <c r="D421" s="13">
        <v>86760</v>
      </c>
      <c r="E421" s="14">
        <v>63888</v>
      </c>
      <c r="F421" s="14">
        <v>22872</v>
      </c>
      <c r="G421" s="15">
        <v>0</v>
      </c>
      <c r="H421" s="154"/>
      <c r="I421" s="156"/>
    </row>
    <row r="422" spans="1:9" s="153" customFormat="1" ht="16.5" customHeight="1" x14ac:dyDescent="0.2">
      <c r="A422" s="21" t="s">
        <v>2789</v>
      </c>
      <c r="B422" s="22" t="s">
        <v>617</v>
      </c>
      <c r="C422" s="23" t="s">
        <v>2790</v>
      </c>
      <c r="D422" s="13">
        <v>96400</v>
      </c>
      <c r="E422" s="14">
        <v>70987</v>
      </c>
      <c r="F422" s="14">
        <v>25413</v>
      </c>
      <c r="G422" s="15">
        <v>0</v>
      </c>
      <c r="H422" s="154"/>
      <c r="I422" s="156"/>
    </row>
    <row r="423" spans="1:9" s="153" customFormat="1" ht="16.5" customHeight="1" x14ac:dyDescent="0.2">
      <c r="A423" s="21" t="s">
        <v>2791</v>
      </c>
      <c r="B423" s="22" t="s">
        <v>619</v>
      </c>
      <c r="C423" s="23" t="s">
        <v>2792</v>
      </c>
      <c r="D423" s="13">
        <v>106040</v>
      </c>
      <c r="E423" s="14">
        <v>78085</v>
      </c>
      <c r="F423" s="14">
        <v>27955</v>
      </c>
      <c r="G423" s="15">
        <v>0</v>
      </c>
      <c r="H423" s="154"/>
      <c r="I423" s="156"/>
    </row>
    <row r="424" spans="1:9" s="153" customFormat="1" ht="16.5" customHeight="1" x14ac:dyDescent="0.2">
      <c r="A424" s="21" t="s">
        <v>2793</v>
      </c>
      <c r="B424" s="22" t="s">
        <v>621</v>
      </c>
      <c r="C424" s="23" t="s">
        <v>2794</v>
      </c>
      <c r="D424" s="13">
        <v>115680</v>
      </c>
      <c r="E424" s="14">
        <v>85184</v>
      </c>
      <c r="F424" s="14">
        <v>30496</v>
      </c>
      <c r="G424" s="15">
        <v>0</v>
      </c>
      <c r="H424" s="154"/>
      <c r="I424" s="156"/>
    </row>
    <row r="425" spans="1:9" s="153" customFormat="1" ht="16.5" customHeight="1" x14ac:dyDescent="0.2">
      <c r="A425" s="21" t="s">
        <v>2795</v>
      </c>
      <c r="B425" s="22" t="s">
        <v>623</v>
      </c>
      <c r="C425" s="23" t="s">
        <v>2796</v>
      </c>
      <c r="D425" s="13">
        <v>125320</v>
      </c>
      <c r="E425" s="14">
        <v>92283</v>
      </c>
      <c r="F425" s="14">
        <v>33037</v>
      </c>
      <c r="G425" s="15">
        <v>0</v>
      </c>
      <c r="H425" s="154"/>
      <c r="I425" s="156"/>
    </row>
    <row r="426" spans="1:9" s="153" customFormat="1" ht="16.5" customHeight="1" x14ac:dyDescent="0.2">
      <c r="A426" s="21" t="s">
        <v>2797</v>
      </c>
      <c r="B426" s="22" t="s">
        <v>625</v>
      </c>
      <c r="C426" s="23" t="s">
        <v>2798</v>
      </c>
      <c r="D426" s="13">
        <v>134960</v>
      </c>
      <c r="E426" s="14">
        <v>99381</v>
      </c>
      <c r="F426" s="14">
        <v>35579</v>
      </c>
      <c r="G426" s="15">
        <v>0</v>
      </c>
      <c r="H426" s="154"/>
      <c r="I426" s="156"/>
    </row>
    <row r="427" spans="1:9" s="153" customFormat="1" ht="16.5" customHeight="1" x14ac:dyDescent="0.2">
      <c r="A427" s="21" t="s">
        <v>2799</v>
      </c>
      <c r="B427" s="22" t="s">
        <v>627</v>
      </c>
      <c r="C427" s="23" t="s">
        <v>2800</v>
      </c>
      <c r="D427" s="13">
        <v>144600</v>
      </c>
      <c r="E427" s="14">
        <v>106480</v>
      </c>
      <c r="F427" s="14">
        <v>38120</v>
      </c>
      <c r="G427" s="15">
        <v>0</v>
      </c>
      <c r="H427" s="154"/>
      <c r="I427" s="156"/>
    </row>
    <row r="428" spans="1:9" s="153" customFormat="1" ht="16.5" customHeight="1" x14ac:dyDescent="0.2">
      <c r="A428" s="21" t="s">
        <v>2801</v>
      </c>
      <c r="B428" s="22" t="s">
        <v>629</v>
      </c>
      <c r="C428" s="23" t="s">
        <v>2802</v>
      </c>
      <c r="D428" s="13">
        <v>154240</v>
      </c>
      <c r="E428" s="14">
        <v>113579</v>
      </c>
      <c r="F428" s="14">
        <v>40661</v>
      </c>
      <c r="G428" s="15">
        <v>0</v>
      </c>
      <c r="H428" s="154"/>
      <c r="I428" s="156"/>
    </row>
    <row r="429" spans="1:9" s="153" customFormat="1" ht="16.5" customHeight="1" x14ac:dyDescent="0.2">
      <c r="A429" s="21" t="s">
        <v>2803</v>
      </c>
      <c r="B429" s="22" t="s">
        <v>631</v>
      </c>
      <c r="C429" s="23" t="s">
        <v>2804</v>
      </c>
      <c r="D429" s="13">
        <v>163880</v>
      </c>
      <c r="E429" s="14">
        <v>120677</v>
      </c>
      <c r="F429" s="14">
        <v>43203</v>
      </c>
      <c r="G429" s="15">
        <v>0</v>
      </c>
      <c r="H429" s="154"/>
      <c r="I429" s="156"/>
    </row>
    <row r="430" spans="1:9" s="153" customFormat="1" ht="16.5" customHeight="1" x14ac:dyDescent="0.2">
      <c r="A430" s="21" t="s">
        <v>2805</v>
      </c>
      <c r="B430" s="22" t="s">
        <v>633</v>
      </c>
      <c r="C430" s="23" t="s">
        <v>2806</v>
      </c>
      <c r="D430" s="13">
        <v>173520</v>
      </c>
      <c r="E430" s="14">
        <v>127776</v>
      </c>
      <c r="F430" s="14">
        <v>45744</v>
      </c>
      <c r="G430" s="15">
        <v>0</v>
      </c>
      <c r="H430" s="154"/>
      <c r="I430" s="156"/>
    </row>
    <row r="431" spans="1:9" s="153" customFormat="1" ht="16.5" customHeight="1" x14ac:dyDescent="0.2">
      <c r="A431" s="21" t="s">
        <v>2807</v>
      </c>
      <c r="B431" s="22" t="s">
        <v>635</v>
      </c>
      <c r="C431" s="23" t="s">
        <v>2808</v>
      </c>
      <c r="D431" s="13">
        <v>183160</v>
      </c>
      <c r="E431" s="14">
        <v>134875</v>
      </c>
      <c r="F431" s="14">
        <v>48285</v>
      </c>
      <c r="G431" s="15">
        <v>0</v>
      </c>
      <c r="H431" s="154"/>
      <c r="I431" s="156"/>
    </row>
    <row r="432" spans="1:9" s="153" customFormat="1" ht="16.5" customHeight="1" x14ac:dyDescent="0.2">
      <c r="A432" s="21" t="s">
        <v>2809</v>
      </c>
      <c r="B432" s="22" t="s">
        <v>637</v>
      </c>
      <c r="C432" s="23" t="s">
        <v>2810</v>
      </c>
      <c r="D432" s="13">
        <v>192800</v>
      </c>
      <c r="E432" s="14">
        <v>141973</v>
      </c>
      <c r="F432" s="14">
        <v>50827</v>
      </c>
      <c r="G432" s="15">
        <v>0</v>
      </c>
      <c r="H432" s="154"/>
      <c r="I432" s="156"/>
    </row>
    <row r="433" spans="1:9" s="153" customFormat="1" ht="16.5" customHeight="1" x14ac:dyDescent="0.2">
      <c r="A433" s="21" t="s">
        <v>2811</v>
      </c>
      <c r="B433" s="22" t="s">
        <v>639</v>
      </c>
      <c r="C433" s="23" t="s">
        <v>2812</v>
      </c>
      <c r="D433" s="13">
        <v>202440</v>
      </c>
      <c r="E433" s="14">
        <v>149072</v>
      </c>
      <c r="F433" s="14">
        <v>53368</v>
      </c>
      <c r="G433" s="15">
        <v>0</v>
      </c>
      <c r="H433" s="154"/>
      <c r="I433" s="156"/>
    </row>
    <row r="434" spans="1:9" s="153" customFormat="1" ht="16.5" customHeight="1" x14ac:dyDescent="0.2">
      <c r="A434" s="21" t="s">
        <v>2813</v>
      </c>
      <c r="B434" s="22" t="s">
        <v>641</v>
      </c>
      <c r="C434" s="23" t="s">
        <v>2814</v>
      </c>
      <c r="D434" s="13">
        <v>212080</v>
      </c>
      <c r="E434" s="14">
        <v>156171</v>
      </c>
      <c r="F434" s="14">
        <v>55909</v>
      </c>
      <c r="G434" s="15">
        <v>0</v>
      </c>
      <c r="H434" s="154"/>
      <c r="I434" s="156"/>
    </row>
    <row r="435" spans="1:9" s="153" customFormat="1" ht="16.5" customHeight="1" x14ac:dyDescent="0.2">
      <c r="A435" s="21" t="s">
        <v>2815</v>
      </c>
      <c r="B435" s="22" t="s">
        <v>643</v>
      </c>
      <c r="C435" s="23" t="s">
        <v>2816</v>
      </c>
      <c r="D435" s="13">
        <v>221720</v>
      </c>
      <c r="E435" s="14">
        <v>163270</v>
      </c>
      <c r="F435" s="14">
        <v>58450</v>
      </c>
      <c r="G435" s="15">
        <v>0</v>
      </c>
      <c r="H435" s="154"/>
      <c r="I435" s="156"/>
    </row>
    <row r="436" spans="1:9" s="153" customFormat="1" ht="16.5" customHeight="1" x14ac:dyDescent="0.2">
      <c r="A436" s="21" t="s">
        <v>2817</v>
      </c>
      <c r="B436" s="22" t="s">
        <v>645</v>
      </c>
      <c r="C436" s="23" t="s">
        <v>2818</v>
      </c>
      <c r="D436" s="13">
        <v>231360</v>
      </c>
      <c r="E436" s="14">
        <v>170368</v>
      </c>
      <c r="F436" s="14">
        <v>60992</v>
      </c>
      <c r="G436" s="15">
        <v>0</v>
      </c>
      <c r="H436" s="154"/>
      <c r="I436" s="156"/>
    </row>
    <row r="437" spans="1:9" s="153" customFormat="1" ht="16.5" customHeight="1" x14ac:dyDescent="0.2">
      <c r="A437" s="21" t="s">
        <v>2819</v>
      </c>
      <c r="B437" s="22" t="s">
        <v>647</v>
      </c>
      <c r="C437" s="23" t="s">
        <v>2820</v>
      </c>
      <c r="D437" s="13">
        <v>241000</v>
      </c>
      <c r="E437" s="14">
        <v>177467</v>
      </c>
      <c r="F437" s="14">
        <v>63533</v>
      </c>
      <c r="G437" s="15">
        <v>0</v>
      </c>
      <c r="H437" s="154"/>
      <c r="I437" s="156"/>
    </row>
    <row r="438" spans="1:9" s="153" customFormat="1" ht="16.5" customHeight="1" x14ac:dyDescent="0.2">
      <c r="A438" s="21" t="s">
        <v>2821</v>
      </c>
      <c r="B438" s="22" t="s">
        <v>649</v>
      </c>
      <c r="C438" s="23" t="s">
        <v>2822</v>
      </c>
      <c r="D438" s="13">
        <v>9640</v>
      </c>
      <c r="E438" s="14">
        <v>7099</v>
      </c>
      <c r="F438" s="14">
        <v>2541</v>
      </c>
      <c r="G438" s="15">
        <v>0</v>
      </c>
      <c r="H438" s="154"/>
      <c r="I438" s="156"/>
    </row>
    <row r="439" spans="1:9" s="153" customFormat="1" ht="16.5" customHeight="1" x14ac:dyDescent="0.2">
      <c r="A439" s="21" t="s">
        <v>2823</v>
      </c>
      <c r="B439" s="22" t="s">
        <v>651</v>
      </c>
      <c r="C439" s="23" t="s">
        <v>2824</v>
      </c>
      <c r="D439" s="13">
        <v>19280</v>
      </c>
      <c r="E439" s="14">
        <v>14197</v>
      </c>
      <c r="F439" s="14">
        <v>5083</v>
      </c>
      <c r="G439" s="15">
        <v>0</v>
      </c>
      <c r="H439" s="154"/>
      <c r="I439" s="156"/>
    </row>
    <row r="440" spans="1:9" s="153" customFormat="1" ht="16.5" customHeight="1" x14ac:dyDescent="0.2">
      <c r="A440" s="21" t="s">
        <v>2825</v>
      </c>
      <c r="B440" s="22" t="s">
        <v>653</v>
      </c>
      <c r="C440" s="23" t="s">
        <v>2826</v>
      </c>
      <c r="D440" s="13">
        <v>28920</v>
      </c>
      <c r="E440" s="14">
        <v>21296</v>
      </c>
      <c r="F440" s="14">
        <v>7624</v>
      </c>
      <c r="G440" s="15">
        <v>0</v>
      </c>
      <c r="H440" s="154"/>
      <c r="I440" s="156"/>
    </row>
    <row r="441" spans="1:9" s="153" customFormat="1" ht="16.5" customHeight="1" x14ac:dyDescent="0.2">
      <c r="A441" s="21" t="s">
        <v>2827</v>
      </c>
      <c r="B441" s="22" t="s">
        <v>655</v>
      </c>
      <c r="C441" s="23" t="s">
        <v>2828</v>
      </c>
      <c r="D441" s="13">
        <v>38560</v>
      </c>
      <c r="E441" s="14">
        <v>28395</v>
      </c>
      <c r="F441" s="14">
        <v>10165</v>
      </c>
      <c r="G441" s="15">
        <v>0</v>
      </c>
      <c r="H441" s="154"/>
      <c r="I441" s="156"/>
    </row>
    <row r="442" spans="1:9" s="153" customFormat="1" ht="16.5" customHeight="1" x14ac:dyDescent="0.2">
      <c r="A442" s="21" t="s">
        <v>2829</v>
      </c>
      <c r="B442" s="22" t="s">
        <v>657</v>
      </c>
      <c r="C442" s="23" t="s">
        <v>2830</v>
      </c>
      <c r="D442" s="13">
        <v>48200</v>
      </c>
      <c r="E442" s="14">
        <v>35493</v>
      </c>
      <c r="F442" s="14">
        <v>12707</v>
      </c>
      <c r="G442" s="15">
        <v>0</v>
      </c>
      <c r="H442" s="154"/>
      <c r="I442" s="156"/>
    </row>
    <row r="443" spans="1:9" s="153" customFormat="1" ht="16.5" customHeight="1" x14ac:dyDescent="0.2">
      <c r="A443" s="21" t="s">
        <v>2831</v>
      </c>
      <c r="B443" s="22" t="s">
        <v>659</v>
      </c>
      <c r="C443" s="23" t="s">
        <v>2832</v>
      </c>
      <c r="D443" s="13">
        <v>57840</v>
      </c>
      <c r="E443" s="14">
        <v>42592</v>
      </c>
      <c r="F443" s="14">
        <v>15248</v>
      </c>
      <c r="G443" s="15">
        <v>0</v>
      </c>
      <c r="H443" s="154"/>
      <c r="I443" s="156"/>
    </row>
    <row r="444" spans="1:9" s="153" customFormat="1" ht="16.5" customHeight="1" x14ac:dyDescent="0.2">
      <c r="A444" s="21" t="s">
        <v>2833</v>
      </c>
      <c r="B444" s="22" t="s">
        <v>661</v>
      </c>
      <c r="C444" s="23" t="s">
        <v>2834</v>
      </c>
      <c r="D444" s="13">
        <v>67480</v>
      </c>
      <c r="E444" s="14">
        <v>49691</v>
      </c>
      <c r="F444" s="14">
        <v>17789</v>
      </c>
      <c r="G444" s="15">
        <v>0</v>
      </c>
      <c r="H444" s="154"/>
      <c r="I444" s="156"/>
    </row>
    <row r="445" spans="1:9" s="153" customFormat="1" ht="16.5" customHeight="1" x14ac:dyDescent="0.2">
      <c r="A445" s="21" t="s">
        <v>2835</v>
      </c>
      <c r="B445" s="22" t="s">
        <v>663</v>
      </c>
      <c r="C445" s="23" t="s">
        <v>2836</v>
      </c>
      <c r="D445" s="13">
        <v>77120</v>
      </c>
      <c r="E445" s="14">
        <v>56789</v>
      </c>
      <c r="F445" s="14">
        <v>20331</v>
      </c>
      <c r="G445" s="15">
        <v>0</v>
      </c>
      <c r="H445" s="154"/>
      <c r="I445" s="156"/>
    </row>
    <row r="446" spans="1:9" s="153" customFormat="1" ht="16.5" customHeight="1" x14ac:dyDescent="0.2">
      <c r="A446" s="21" t="s">
        <v>2837</v>
      </c>
      <c r="B446" s="22" t="s">
        <v>665</v>
      </c>
      <c r="C446" s="23" t="s">
        <v>2838</v>
      </c>
      <c r="D446" s="13">
        <v>86760</v>
      </c>
      <c r="E446" s="14">
        <v>63888</v>
      </c>
      <c r="F446" s="14">
        <v>22872</v>
      </c>
      <c r="G446" s="15">
        <v>0</v>
      </c>
      <c r="H446" s="154"/>
      <c r="I446" s="156"/>
    </row>
    <row r="447" spans="1:9" s="153" customFormat="1" ht="16.5" customHeight="1" x14ac:dyDescent="0.2">
      <c r="A447" s="21" t="s">
        <v>2839</v>
      </c>
      <c r="B447" s="22" t="s">
        <v>667</v>
      </c>
      <c r="C447" s="23" t="s">
        <v>2840</v>
      </c>
      <c r="D447" s="13">
        <v>96400</v>
      </c>
      <c r="E447" s="14">
        <v>70987</v>
      </c>
      <c r="F447" s="14">
        <v>25413</v>
      </c>
      <c r="G447" s="15">
        <v>0</v>
      </c>
      <c r="H447" s="154"/>
      <c r="I447" s="156"/>
    </row>
    <row r="448" spans="1:9" s="153" customFormat="1" ht="16.5" customHeight="1" x14ac:dyDescent="0.2">
      <c r="A448" s="21" t="s">
        <v>2841</v>
      </c>
      <c r="B448" s="22" t="s">
        <v>669</v>
      </c>
      <c r="C448" s="23" t="s">
        <v>2842</v>
      </c>
      <c r="D448" s="13">
        <v>106040</v>
      </c>
      <c r="E448" s="14">
        <v>78085</v>
      </c>
      <c r="F448" s="14">
        <v>27955</v>
      </c>
      <c r="G448" s="15">
        <v>0</v>
      </c>
      <c r="H448" s="154"/>
      <c r="I448" s="156"/>
    </row>
    <row r="449" spans="1:9" s="153" customFormat="1" ht="16.5" customHeight="1" x14ac:dyDescent="0.2">
      <c r="A449" s="21" t="s">
        <v>2843</v>
      </c>
      <c r="B449" s="22" t="s">
        <v>671</v>
      </c>
      <c r="C449" s="23" t="s">
        <v>2844</v>
      </c>
      <c r="D449" s="13">
        <v>115680</v>
      </c>
      <c r="E449" s="14">
        <v>85184</v>
      </c>
      <c r="F449" s="14">
        <v>30496</v>
      </c>
      <c r="G449" s="15">
        <v>0</v>
      </c>
      <c r="H449" s="154"/>
      <c r="I449" s="156"/>
    </row>
    <row r="450" spans="1:9" s="153" customFormat="1" ht="16.5" customHeight="1" x14ac:dyDescent="0.2">
      <c r="A450" s="21" t="s">
        <v>2845</v>
      </c>
      <c r="B450" s="22" t="s">
        <v>673</v>
      </c>
      <c r="C450" s="23" t="s">
        <v>2846</v>
      </c>
      <c r="D450" s="13">
        <v>125320</v>
      </c>
      <c r="E450" s="14">
        <v>92283</v>
      </c>
      <c r="F450" s="14">
        <v>33037</v>
      </c>
      <c r="G450" s="15">
        <v>0</v>
      </c>
      <c r="H450" s="154"/>
      <c r="I450" s="156"/>
    </row>
    <row r="451" spans="1:9" s="153" customFormat="1" ht="16.5" customHeight="1" x14ac:dyDescent="0.2">
      <c r="A451" s="21" t="s">
        <v>2847</v>
      </c>
      <c r="B451" s="22" t="s">
        <v>675</v>
      </c>
      <c r="C451" s="23" t="s">
        <v>2848</v>
      </c>
      <c r="D451" s="13">
        <v>134960</v>
      </c>
      <c r="E451" s="14">
        <v>99381</v>
      </c>
      <c r="F451" s="14">
        <v>35579</v>
      </c>
      <c r="G451" s="15">
        <v>0</v>
      </c>
      <c r="H451" s="154"/>
      <c r="I451" s="156"/>
    </row>
    <row r="452" spans="1:9" s="153" customFormat="1" ht="16.5" customHeight="1" x14ac:dyDescent="0.2">
      <c r="A452" s="21" t="s">
        <v>2849</v>
      </c>
      <c r="B452" s="22" t="s">
        <v>677</v>
      </c>
      <c r="C452" s="23" t="s">
        <v>2850</v>
      </c>
      <c r="D452" s="13">
        <v>144600</v>
      </c>
      <c r="E452" s="14">
        <v>106480</v>
      </c>
      <c r="F452" s="14">
        <v>38120</v>
      </c>
      <c r="G452" s="15">
        <v>0</v>
      </c>
      <c r="H452" s="154"/>
      <c r="I452" s="156"/>
    </row>
    <row r="453" spans="1:9" s="153" customFormat="1" ht="16.5" customHeight="1" x14ac:dyDescent="0.2">
      <c r="A453" s="21" t="s">
        <v>2851</v>
      </c>
      <c r="B453" s="22" t="s">
        <v>679</v>
      </c>
      <c r="C453" s="23" t="s">
        <v>2852</v>
      </c>
      <c r="D453" s="13">
        <v>154240</v>
      </c>
      <c r="E453" s="14">
        <v>113579</v>
      </c>
      <c r="F453" s="14">
        <v>40661</v>
      </c>
      <c r="G453" s="15">
        <v>0</v>
      </c>
      <c r="H453" s="154"/>
      <c r="I453" s="156"/>
    </row>
    <row r="454" spans="1:9" s="153" customFormat="1" ht="16.5" customHeight="1" x14ac:dyDescent="0.2">
      <c r="A454" s="21" t="s">
        <v>2853</v>
      </c>
      <c r="B454" s="22" t="s">
        <v>681</v>
      </c>
      <c r="C454" s="23" t="s">
        <v>2854</v>
      </c>
      <c r="D454" s="13">
        <v>163880</v>
      </c>
      <c r="E454" s="14">
        <v>120677</v>
      </c>
      <c r="F454" s="14">
        <v>43203</v>
      </c>
      <c r="G454" s="15">
        <v>0</v>
      </c>
      <c r="H454" s="154"/>
      <c r="I454" s="156"/>
    </row>
    <row r="455" spans="1:9" s="153" customFormat="1" ht="16.5" customHeight="1" x14ac:dyDescent="0.2">
      <c r="A455" s="21" t="s">
        <v>2855</v>
      </c>
      <c r="B455" s="22" t="s">
        <v>683</v>
      </c>
      <c r="C455" s="23" t="s">
        <v>2856</v>
      </c>
      <c r="D455" s="13">
        <v>173520</v>
      </c>
      <c r="E455" s="14">
        <v>127776</v>
      </c>
      <c r="F455" s="14">
        <v>45744</v>
      </c>
      <c r="G455" s="15">
        <v>0</v>
      </c>
      <c r="H455" s="154"/>
      <c r="I455" s="156"/>
    </row>
    <row r="456" spans="1:9" s="153" customFormat="1" ht="16.5" customHeight="1" x14ac:dyDescent="0.2">
      <c r="A456" s="21" t="s">
        <v>2857</v>
      </c>
      <c r="B456" s="22" t="s">
        <v>685</v>
      </c>
      <c r="C456" s="23" t="s">
        <v>2858</v>
      </c>
      <c r="D456" s="13">
        <v>183160</v>
      </c>
      <c r="E456" s="14">
        <v>134875</v>
      </c>
      <c r="F456" s="14">
        <v>48285</v>
      </c>
      <c r="G456" s="15">
        <v>0</v>
      </c>
      <c r="H456" s="154"/>
      <c r="I456" s="156"/>
    </row>
    <row r="457" spans="1:9" s="153" customFormat="1" ht="16.5" customHeight="1" x14ac:dyDescent="0.2">
      <c r="A457" s="21" t="s">
        <v>2859</v>
      </c>
      <c r="B457" s="22" t="s">
        <v>687</v>
      </c>
      <c r="C457" s="23" t="s">
        <v>2860</v>
      </c>
      <c r="D457" s="13">
        <v>192800</v>
      </c>
      <c r="E457" s="14">
        <v>141973</v>
      </c>
      <c r="F457" s="14">
        <v>50827</v>
      </c>
      <c r="G457" s="15">
        <v>0</v>
      </c>
      <c r="H457" s="154"/>
      <c r="I457" s="156"/>
    </row>
    <row r="458" spans="1:9" s="153" customFormat="1" ht="16.5" customHeight="1" x14ac:dyDescent="0.2">
      <c r="A458" s="21" t="s">
        <v>2861</v>
      </c>
      <c r="B458" s="22" t="s">
        <v>689</v>
      </c>
      <c r="C458" s="23" t="s">
        <v>2862</v>
      </c>
      <c r="D458" s="13">
        <v>202440</v>
      </c>
      <c r="E458" s="14">
        <v>149072</v>
      </c>
      <c r="F458" s="14">
        <v>53368</v>
      </c>
      <c r="G458" s="15">
        <v>0</v>
      </c>
      <c r="H458" s="154"/>
      <c r="I458" s="156"/>
    </row>
    <row r="459" spans="1:9" s="153" customFormat="1" ht="16.5" customHeight="1" x14ac:dyDescent="0.2">
      <c r="A459" s="21" t="s">
        <v>2863</v>
      </c>
      <c r="B459" s="22" t="s">
        <v>691</v>
      </c>
      <c r="C459" s="23" t="s">
        <v>2864</v>
      </c>
      <c r="D459" s="13">
        <v>212080</v>
      </c>
      <c r="E459" s="14">
        <v>156171</v>
      </c>
      <c r="F459" s="14">
        <v>55909</v>
      </c>
      <c r="G459" s="15">
        <v>0</v>
      </c>
      <c r="H459" s="154"/>
      <c r="I459" s="156"/>
    </row>
    <row r="460" spans="1:9" s="153" customFormat="1" ht="16.5" customHeight="1" x14ac:dyDescent="0.2">
      <c r="A460" s="21" t="s">
        <v>2865</v>
      </c>
      <c r="B460" s="22" t="s">
        <v>693</v>
      </c>
      <c r="C460" s="23" t="s">
        <v>2866</v>
      </c>
      <c r="D460" s="13">
        <v>221720</v>
      </c>
      <c r="E460" s="14">
        <v>163270</v>
      </c>
      <c r="F460" s="14">
        <v>58450</v>
      </c>
      <c r="G460" s="15">
        <v>0</v>
      </c>
      <c r="H460" s="154"/>
      <c r="I460" s="156"/>
    </row>
    <row r="461" spans="1:9" s="153" customFormat="1" ht="16.5" customHeight="1" x14ac:dyDescent="0.2">
      <c r="A461" s="21" t="s">
        <v>2867</v>
      </c>
      <c r="B461" s="22" t="s">
        <v>695</v>
      </c>
      <c r="C461" s="23" t="s">
        <v>2868</v>
      </c>
      <c r="D461" s="13">
        <v>231360</v>
      </c>
      <c r="E461" s="14">
        <v>170368</v>
      </c>
      <c r="F461" s="14">
        <v>60992</v>
      </c>
      <c r="G461" s="15">
        <v>0</v>
      </c>
      <c r="H461" s="154"/>
      <c r="I461" s="156"/>
    </row>
    <row r="462" spans="1:9" s="153" customFormat="1" ht="16.5" customHeight="1" x14ac:dyDescent="0.2">
      <c r="A462" s="21" t="s">
        <v>2869</v>
      </c>
      <c r="B462" s="22" t="s">
        <v>697</v>
      </c>
      <c r="C462" s="23" t="s">
        <v>2870</v>
      </c>
      <c r="D462" s="13">
        <v>241000</v>
      </c>
      <c r="E462" s="14">
        <v>177467</v>
      </c>
      <c r="F462" s="14">
        <v>63533</v>
      </c>
      <c r="G462" s="15">
        <v>0</v>
      </c>
      <c r="H462" s="154"/>
      <c r="I462" s="156"/>
    </row>
    <row r="463" spans="1:9" s="153" customFormat="1" ht="16.5" customHeight="1" x14ac:dyDescent="0.2">
      <c r="A463" s="21" t="s">
        <v>2871</v>
      </c>
      <c r="B463" s="22" t="s">
        <v>699</v>
      </c>
      <c r="C463" s="23" t="s">
        <v>2872</v>
      </c>
      <c r="D463" s="13">
        <v>333095</v>
      </c>
      <c r="E463" s="14">
        <v>245284</v>
      </c>
      <c r="F463" s="14">
        <v>87811</v>
      </c>
      <c r="G463" s="15">
        <v>0</v>
      </c>
      <c r="H463" s="154"/>
      <c r="I463" s="156"/>
    </row>
    <row r="464" spans="1:9" s="153" customFormat="1" ht="16.5" customHeight="1" x14ac:dyDescent="0.2">
      <c r="A464" s="21" t="s">
        <v>2873</v>
      </c>
      <c r="B464" s="22" t="s">
        <v>701</v>
      </c>
      <c r="C464" s="23" t="s">
        <v>2874</v>
      </c>
      <c r="D464" s="13">
        <v>333095</v>
      </c>
      <c r="E464" s="14">
        <v>245284</v>
      </c>
      <c r="F464" s="14">
        <v>87811</v>
      </c>
      <c r="G464" s="15">
        <v>0</v>
      </c>
      <c r="H464" s="154"/>
      <c r="I464" s="156"/>
    </row>
    <row r="465" spans="1:9" s="153" customFormat="1" ht="16.5" customHeight="1" x14ac:dyDescent="0.2">
      <c r="A465" s="21" t="s">
        <v>3467</v>
      </c>
      <c r="B465" s="22" t="s">
        <v>716</v>
      </c>
      <c r="C465" s="23" t="s">
        <v>2534</v>
      </c>
      <c r="D465" s="13">
        <v>48200</v>
      </c>
      <c r="E465" s="14">
        <v>35493</v>
      </c>
      <c r="F465" s="14">
        <v>12707</v>
      </c>
      <c r="G465" s="15">
        <v>0</v>
      </c>
      <c r="H465" s="154"/>
      <c r="I465" s="156"/>
    </row>
    <row r="466" spans="1:9" s="153" customFormat="1" ht="16.5" customHeight="1" x14ac:dyDescent="0.2">
      <c r="A466" s="21" t="s">
        <v>3468</v>
      </c>
      <c r="B466" s="22" t="s">
        <v>726</v>
      </c>
      <c r="C466" s="23" t="s">
        <v>2544</v>
      </c>
      <c r="D466" s="13">
        <v>96400</v>
      </c>
      <c r="E466" s="14">
        <v>70987</v>
      </c>
      <c r="F466" s="14">
        <v>25413</v>
      </c>
      <c r="G466" s="15">
        <v>0</v>
      </c>
      <c r="H466" s="154"/>
      <c r="I466" s="156"/>
    </row>
    <row r="467" spans="1:9" s="153" customFormat="1" ht="16.5" customHeight="1" x14ac:dyDescent="0.2">
      <c r="A467" s="21" t="s">
        <v>3469</v>
      </c>
      <c r="B467" s="22" t="s">
        <v>736</v>
      </c>
      <c r="C467" s="23" t="s">
        <v>2554</v>
      </c>
      <c r="D467" s="13">
        <v>144600</v>
      </c>
      <c r="E467" s="14">
        <v>106480</v>
      </c>
      <c r="F467" s="14">
        <v>38120</v>
      </c>
      <c r="G467" s="15">
        <v>0</v>
      </c>
      <c r="H467" s="154"/>
      <c r="I467" s="156"/>
    </row>
    <row r="468" spans="1:9" s="153" customFormat="1" ht="16.5" customHeight="1" x14ac:dyDescent="0.2">
      <c r="A468" s="21" t="s">
        <v>3470</v>
      </c>
      <c r="B468" s="22" t="s">
        <v>746</v>
      </c>
      <c r="C468" s="23" t="s">
        <v>2564</v>
      </c>
      <c r="D468" s="13">
        <v>192800</v>
      </c>
      <c r="E468" s="14">
        <v>141973</v>
      </c>
      <c r="F468" s="14">
        <v>50827</v>
      </c>
      <c r="G468" s="15">
        <v>0</v>
      </c>
      <c r="H468" s="154"/>
      <c r="I468" s="156"/>
    </row>
    <row r="469" spans="1:9" s="153" customFormat="1" ht="16.5" customHeight="1" x14ac:dyDescent="0.2">
      <c r="A469" s="21" t="s">
        <v>3471</v>
      </c>
      <c r="B469" s="22" t="s">
        <v>756</v>
      </c>
      <c r="C469" s="23" t="s">
        <v>2574</v>
      </c>
      <c r="D469" s="13">
        <v>241000</v>
      </c>
      <c r="E469" s="14">
        <v>177467</v>
      </c>
      <c r="F469" s="14">
        <v>63533</v>
      </c>
      <c r="G469" s="15">
        <v>0</v>
      </c>
      <c r="H469" s="154"/>
      <c r="I469" s="156"/>
    </row>
    <row r="470" spans="1:9" s="153" customFormat="1" ht="16.5" customHeight="1" x14ac:dyDescent="0.2">
      <c r="A470" s="21" t="s">
        <v>3472</v>
      </c>
      <c r="B470" s="22" t="s">
        <v>766</v>
      </c>
      <c r="C470" s="23" t="s">
        <v>2584</v>
      </c>
      <c r="D470" s="13">
        <v>289200</v>
      </c>
      <c r="E470" s="14">
        <v>212960</v>
      </c>
      <c r="F470" s="14">
        <v>76240</v>
      </c>
      <c r="G470" s="15">
        <v>0</v>
      </c>
      <c r="H470" s="154"/>
      <c r="I470" s="156"/>
    </row>
    <row r="471" spans="1:9" s="153" customFormat="1" ht="16.5" customHeight="1" x14ac:dyDescent="0.2">
      <c r="A471" s="21" t="s">
        <v>3473</v>
      </c>
      <c r="B471" s="22" t="s">
        <v>776</v>
      </c>
      <c r="C471" s="23" t="s">
        <v>2594</v>
      </c>
      <c r="D471" s="13">
        <v>337400</v>
      </c>
      <c r="E471" s="14">
        <v>248454</v>
      </c>
      <c r="F471" s="14">
        <v>88946</v>
      </c>
      <c r="G471" s="15">
        <v>0</v>
      </c>
      <c r="H471" s="154"/>
      <c r="I471" s="156"/>
    </row>
    <row r="472" spans="1:9" s="153" customFormat="1" ht="16.5" customHeight="1" x14ac:dyDescent="0.2">
      <c r="A472" s="21" t="s">
        <v>3474</v>
      </c>
      <c r="B472" s="22" t="s">
        <v>786</v>
      </c>
      <c r="C472" s="23" t="s">
        <v>2604</v>
      </c>
      <c r="D472" s="13">
        <v>385600</v>
      </c>
      <c r="E472" s="14">
        <v>283947</v>
      </c>
      <c r="F472" s="14">
        <v>101653</v>
      </c>
      <c r="G472" s="15">
        <v>0</v>
      </c>
      <c r="H472" s="154"/>
      <c r="I472" s="156"/>
    </row>
    <row r="473" spans="1:9" s="153" customFormat="1" ht="16.5" customHeight="1" x14ac:dyDescent="0.2">
      <c r="A473" s="21" t="s">
        <v>3475</v>
      </c>
      <c r="B473" s="22" t="s">
        <v>3476</v>
      </c>
      <c r="C473" s="23" t="s">
        <v>1914</v>
      </c>
      <c r="D473" s="13">
        <v>615990</v>
      </c>
      <c r="E473" s="14">
        <v>453601</v>
      </c>
      <c r="F473" s="14">
        <v>162389</v>
      </c>
      <c r="G473" s="15">
        <v>0</v>
      </c>
      <c r="H473" s="154"/>
      <c r="I473" s="156"/>
    </row>
    <row r="474" spans="1:9" s="153" customFormat="1" ht="16.5" customHeight="1" x14ac:dyDescent="0.2">
      <c r="A474" s="21" t="s">
        <v>4622</v>
      </c>
      <c r="B474" s="22" t="s">
        <v>4623</v>
      </c>
      <c r="C474" s="23" t="s">
        <v>4624</v>
      </c>
      <c r="D474" s="13">
        <v>536800</v>
      </c>
      <c r="E474" s="14">
        <v>395287</v>
      </c>
      <c r="F474" s="14">
        <v>141513</v>
      </c>
      <c r="G474" s="15">
        <v>0</v>
      </c>
      <c r="H474" s="154"/>
      <c r="I474" s="156"/>
    </row>
    <row r="475" spans="1:9" s="153" customFormat="1" ht="16.5" customHeight="1" x14ac:dyDescent="0.2">
      <c r="A475" s="21" t="s">
        <v>4625</v>
      </c>
      <c r="B475" s="22" t="s">
        <v>4626</v>
      </c>
      <c r="C475" s="23" t="s">
        <v>4627</v>
      </c>
      <c r="D475" s="13">
        <v>615990</v>
      </c>
      <c r="E475" s="14">
        <v>453601</v>
      </c>
      <c r="F475" s="14">
        <v>162389</v>
      </c>
      <c r="G475" s="15">
        <v>0</v>
      </c>
      <c r="H475" s="154"/>
      <c r="I475" s="156"/>
    </row>
    <row r="476" spans="1:9" s="153" customFormat="1" ht="16.5" customHeight="1" x14ac:dyDescent="0.2">
      <c r="A476" s="21" t="s">
        <v>4628</v>
      </c>
      <c r="B476" s="22" t="s">
        <v>4629</v>
      </c>
      <c r="C476" s="23" t="s">
        <v>4630</v>
      </c>
      <c r="D476" s="13">
        <v>615990</v>
      </c>
      <c r="E476" s="14">
        <v>453601</v>
      </c>
      <c r="F476" s="14">
        <v>162389</v>
      </c>
      <c r="G476" s="15">
        <v>0</v>
      </c>
      <c r="H476" s="154"/>
      <c r="I476" s="156"/>
    </row>
    <row r="477" spans="1:9" s="153" customFormat="1" ht="16.5" customHeight="1" x14ac:dyDescent="0.2">
      <c r="A477" s="21" t="s">
        <v>3477</v>
      </c>
      <c r="B477" s="22" t="s">
        <v>1727</v>
      </c>
      <c r="C477" s="23" t="s">
        <v>2615</v>
      </c>
      <c r="D477" s="13">
        <v>48200</v>
      </c>
      <c r="E477" s="14">
        <v>35493</v>
      </c>
      <c r="F477" s="14">
        <v>12707</v>
      </c>
      <c r="G477" s="15">
        <v>0</v>
      </c>
      <c r="H477" s="154"/>
      <c r="I477" s="156"/>
    </row>
    <row r="478" spans="1:9" s="153" customFormat="1" ht="16.5" customHeight="1" x14ac:dyDescent="0.2">
      <c r="A478" s="21" t="s">
        <v>3478</v>
      </c>
      <c r="B478" s="22" t="s">
        <v>1737</v>
      </c>
      <c r="C478" s="23" t="s">
        <v>2625</v>
      </c>
      <c r="D478" s="13">
        <v>96400</v>
      </c>
      <c r="E478" s="14">
        <v>70987</v>
      </c>
      <c r="F478" s="14">
        <v>25413</v>
      </c>
      <c r="G478" s="15">
        <v>0</v>
      </c>
      <c r="H478" s="154"/>
      <c r="I478" s="156"/>
    </row>
    <row r="479" spans="1:9" s="153" customFormat="1" ht="16.5" customHeight="1" x14ac:dyDescent="0.2">
      <c r="A479" s="21" t="s">
        <v>3479</v>
      </c>
      <c r="B479" s="22" t="s">
        <v>1747</v>
      </c>
      <c r="C479" s="23" t="s">
        <v>2635</v>
      </c>
      <c r="D479" s="13">
        <v>144600</v>
      </c>
      <c r="E479" s="14">
        <v>106480</v>
      </c>
      <c r="F479" s="14">
        <v>38120</v>
      </c>
      <c r="G479" s="15">
        <v>0</v>
      </c>
      <c r="H479" s="154"/>
      <c r="I479" s="156"/>
    </row>
    <row r="480" spans="1:9" s="153" customFormat="1" ht="16.5" customHeight="1" x14ac:dyDescent="0.2">
      <c r="A480" s="21" t="s">
        <v>3480</v>
      </c>
      <c r="B480" s="22" t="s">
        <v>1757</v>
      </c>
      <c r="C480" s="23" t="s">
        <v>2645</v>
      </c>
      <c r="D480" s="13">
        <v>192800</v>
      </c>
      <c r="E480" s="14">
        <v>141973</v>
      </c>
      <c r="F480" s="14">
        <v>50827</v>
      </c>
      <c r="G480" s="15">
        <v>0</v>
      </c>
      <c r="H480" s="154"/>
      <c r="I480" s="156"/>
    </row>
    <row r="481" spans="1:9" s="153" customFormat="1" ht="16.5" customHeight="1" x14ac:dyDescent="0.2">
      <c r="A481" s="21" t="s">
        <v>3481</v>
      </c>
      <c r="B481" s="22" t="s">
        <v>1767</v>
      </c>
      <c r="C481" s="23" t="s">
        <v>2655</v>
      </c>
      <c r="D481" s="13">
        <v>241000</v>
      </c>
      <c r="E481" s="14">
        <v>177467</v>
      </c>
      <c r="F481" s="14">
        <v>63533</v>
      </c>
      <c r="G481" s="15">
        <v>0</v>
      </c>
      <c r="H481" s="154"/>
      <c r="I481" s="156"/>
    </row>
    <row r="482" spans="1:9" s="153" customFormat="1" ht="16.5" customHeight="1" x14ac:dyDescent="0.2">
      <c r="A482" s="21" t="s">
        <v>3482</v>
      </c>
      <c r="B482" s="22" t="s">
        <v>1777</v>
      </c>
      <c r="C482" s="23" t="s">
        <v>2665</v>
      </c>
      <c r="D482" s="13">
        <v>289200</v>
      </c>
      <c r="E482" s="14">
        <v>212960</v>
      </c>
      <c r="F482" s="14">
        <v>76240</v>
      </c>
      <c r="G482" s="15">
        <v>0</v>
      </c>
      <c r="H482" s="154"/>
      <c r="I482" s="156"/>
    </row>
    <row r="483" spans="1:9" s="153" customFormat="1" ht="16.5" customHeight="1" x14ac:dyDescent="0.2">
      <c r="A483" s="21" t="s">
        <v>3483</v>
      </c>
      <c r="B483" s="22" t="s">
        <v>1787</v>
      </c>
      <c r="C483" s="23" t="s">
        <v>2675</v>
      </c>
      <c r="D483" s="13">
        <v>337400</v>
      </c>
      <c r="E483" s="14">
        <v>248454</v>
      </c>
      <c r="F483" s="14">
        <v>88946</v>
      </c>
      <c r="G483" s="15">
        <v>0</v>
      </c>
      <c r="H483" s="154"/>
      <c r="I483" s="156"/>
    </row>
    <row r="484" spans="1:9" s="153" customFormat="1" ht="16.5" customHeight="1" x14ac:dyDescent="0.2">
      <c r="A484" s="21" t="s">
        <v>3484</v>
      </c>
      <c r="B484" s="22" t="s">
        <v>530</v>
      </c>
      <c r="C484" s="23" t="s">
        <v>2685</v>
      </c>
      <c r="D484" s="13">
        <v>385600</v>
      </c>
      <c r="E484" s="14">
        <v>283947</v>
      </c>
      <c r="F484" s="14">
        <v>101653</v>
      </c>
      <c r="G484" s="15">
        <v>0</v>
      </c>
      <c r="H484" s="154"/>
      <c r="I484" s="156"/>
    </row>
    <row r="485" spans="1:9" s="153" customFormat="1" ht="16.5" customHeight="1" x14ac:dyDescent="0.2">
      <c r="A485" s="21" t="s">
        <v>3485</v>
      </c>
      <c r="B485" s="22" t="s">
        <v>864</v>
      </c>
      <c r="C485" s="23" t="s">
        <v>2695</v>
      </c>
      <c r="D485" s="13">
        <v>48200</v>
      </c>
      <c r="E485" s="14">
        <v>35493</v>
      </c>
      <c r="F485" s="14">
        <v>12707</v>
      </c>
      <c r="G485" s="15">
        <v>0</v>
      </c>
      <c r="H485" s="154"/>
      <c r="I485" s="156"/>
    </row>
    <row r="486" spans="1:9" s="153" customFormat="1" ht="16.5" customHeight="1" x14ac:dyDescent="0.2">
      <c r="A486" s="21" t="s">
        <v>3486</v>
      </c>
      <c r="B486" s="22" t="s">
        <v>874</v>
      </c>
      <c r="C486" s="23" t="s">
        <v>2705</v>
      </c>
      <c r="D486" s="13">
        <v>96400</v>
      </c>
      <c r="E486" s="14">
        <v>70987</v>
      </c>
      <c r="F486" s="14">
        <v>25413</v>
      </c>
      <c r="G486" s="15">
        <v>0</v>
      </c>
      <c r="H486" s="154"/>
      <c r="I486" s="156"/>
    </row>
    <row r="487" spans="1:9" s="153" customFormat="1" ht="16.5" customHeight="1" x14ac:dyDescent="0.2">
      <c r="A487" s="21" t="s">
        <v>3487</v>
      </c>
      <c r="B487" s="22" t="s">
        <v>884</v>
      </c>
      <c r="C487" s="23" t="s">
        <v>2715</v>
      </c>
      <c r="D487" s="13">
        <v>144600</v>
      </c>
      <c r="E487" s="14">
        <v>106480</v>
      </c>
      <c r="F487" s="14">
        <v>38120</v>
      </c>
      <c r="G487" s="15">
        <v>0</v>
      </c>
      <c r="H487" s="154"/>
      <c r="I487" s="156"/>
    </row>
    <row r="488" spans="1:9" s="153" customFormat="1" ht="16.5" customHeight="1" x14ac:dyDescent="0.2">
      <c r="A488" s="21" t="s">
        <v>3488</v>
      </c>
      <c r="B488" s="22" t="s">
        <v>894</v>
      </c>
      <c r="C488" s="23" t="s">
        <v>2725</v>
      </c>
      <c r="D488" s="13">
        <v>192800</v>
      </c>
      <c r="E488" s="14">
        <v>141973</v>
      </c>
      <c r="F488" s="14">
        <v>50827</v>
      </c>
      <c r="G488" s="15">
        <v>0</v>
      </c>
      <c r="H488" s="154"/>
      <c r="I488" s="156"/>
    </row>
    <row r="489" spans="1:9" s="153" customFormat="1" ht="16.5" customHeight="1" x14ac:dyDescent="0.2">
      <c r="A489" s="21" t="s">
        <v>3489</v>
      </c>
      <c r="B489" s="22" t="s">
        <v>904</v>
      </c>
      <c r="C489" s="23" t="s">
        <v>2735</v>
      </c>
      <c r="D489" s="13">
        <v>241000</v>
      </c>
      <c r="E489" s="14">
        <v>177467</v>
      </c>
      <c r="F489" s="14">
        <v>63533</v>
      </c>
      <c r="G489" s="15">
        <v>0</v>
      </c>
      <c r="H489" s="154"/>
      <c r="I489" s="156"/>
    </row>
    <row r="490" spans="1:9" s="153" customFormat="1" ht="16.5" customHeight="1" x14ac:dyDescent="0.2">
      <c r="A490" s="21" t="s">
        <v>3490</v>
      </c>
      <c r="B490" s="22" t="s">
        <v>914</v>
      </c>
      <c r="C490" s="23" t="s">
        <v>2745</v>
      </c>
      <c r="D490" s="13">
        <v>289200</v>
      </c>
      <c r="E490" s="14">
        <v>212960</v>
      </c>
      <c r="F490" s="14">
        <v>76240</v>
      </c>
      <c r="G490" s="15">
        <v>0</v>
      </c>
      <c r="H490" s="154"/>
      <c r="I490" s="156"/>
    </row>
    <row r="491" spans="1:9" s="153" customFormat="1" ht="16.5" customHeight="1" x14ac:dyDescent="0.2">
      <c r="A491" s="21" t="s">
        <v>3491</v>
      </c>
      <c r="B491" s="22" t="s">
        <v>924</v>
      </c>
      <c r="C491" s="23" t="s">
        <v>2755</v>
      </c>
      <c r="D491" s="13">
        <v>337400</v>
      </c>
      <c r="E491" s="14">
        <v>248454</v>
      </c>
      <c r="F491" s="14">
        <v>88946</v>
      </c>
      <c r="G491" s="15">
        <v>0</v>
      </c>
      <c r="H491" s="154"/>
      <c r="I491" s="156"/>
    </row>
    <row r="492" spans="1:9" s="153" customFormat="1" ht="16.5" customHeight="1" x14ac:dyDescent="0.2">
      <c r="A492" s="21" t="s">
        <v>3492</v>
      </c>
      <c r="B492" s="22" t="s">
        <v>596</v>
      </c>
      <c r="C492" s="23" t="s">
        <v>2765</v>
      </c>
      <c r="D492" s="13">
        <v>385600</v>
      </c>
      <c r="E492" s="14">
        <v>283947</v>
      </c>
      <c r="F492" s="14">
        <v>101653</v>
      </c>
      <c r="G492" s="15">
        <v>0</v>
      </c>
      <c r="H492" s="154"/>
      <c r="I492" s="156"/>
    </row>
    <row r="493" spans="1:9" s="153" customFormat="1" ht="16.5" customHeight="1" x14ac:dyDescent="0.2">
      <c r="A493" s="21" t="s">
        <v>3493</v>
      </c>
      <c r="B493" s="22" t="s">
        <v>607</v>
      </c>
      <c r="C493" s="23" t="s">
        <v>2780</v>
      </c>
      <c r="D493" s="13">
        <v>48200</v>
      </c>
      <c r="E493" s="14">
        <v>35493</v>
      </c>
      <c r="F493" s="14">
        <v>12707</v>
      </c>
      <c r="G493" s="15">
        <v>0</v>
      </c>
      <c r="H493" s="154"/>
      <c r="I493" s="156"/>
    </row>
    <row r="494" spans="1:9" s="153" customFormat="1" ht="16.5" customHeight="1" x14ac:dyDescent="0.2">
      <c r="A494" s="21" t="s">
        <v>3494</v>
      </c>
      <c r="B494" s="22" t="s">
        <v>617</v>
      </c>
      <c r="C494" s="23" t="s">
        <v>2790</v>
      </c>
      <c r="D494" s="13">
        <v>96400</v>
      </c>
      <c r="E494" s="14">
        <v>70987</v>
      </c>
      <c r="F494" s="14">
        <v>25413</v>
      </c>
      <c r="G494" s="15">
        <v>0</v>
      </c>
      <c r="H494" s="154"/>
      <c r="I494" s="156"/>
    </row>
    <row r="495" spans="1:9" s="153" customFormat="1" ht="16.5" customHeight="1" x14ac:dyDescent="0.2">
      <c r="A495" s="21" t="s">
        <v>3495</v>
      </c>
      <c r="B495" s="22" t="s">
        <v>627</v>
      </c>
      <c r="C495" s="23" t="s">
        <v>2800</v>
      </c>
      <c r="D495" s="13">
        <v>144600</v>
      </c>
      <c r="E495" s="14">
        <v>106480</v>
      </c>
      <c r="F495" s="14">
        <v>38120</v>
      </c>
      <c r="G495" s="15">
        <v>0</v>
      </c>
      <c r="H495" s="154"/>
      <c r="I495" s="156"/>
    </row>
    <row r="496" spans="1:9" s="153" customFormat="1" ht="16.5" customHeight="1" x14ac:dyDescent="0.2">
      <c r="A496" s="21" t="s">
        <v>3496</v>
      </c>
      <c r="B496" s="22" t="s">
        <v>637</v>
      </c>
      <c r="C496" s="23" t="s">
        <v>2810</v>
      </c>
      <c r="D496" s="13">
        <v>192800</v>
      </c>
      <c r="E496" s="14">
        <v>141973</v>
      </c>
      <c r="F496" s="14">
        <v>50827</v>
      </c>
      <c r="G496" s="15">
        <v>0</v>
      </c>
      <c r="H496" s="154"/>
      <c r="I496" s="156"/>
    </row>
    <row r="497" spans="1:9" s="153" customFormat="1" ht="16.5" customHeight="1" x14ac:dyDescent="0.2">
      <c r="A497" s="21" t="s">
        <v>3497</v>
      </c>
      <c r="B497" s="22" t="s">
        <v>647</v>
      </c>
      <c r="C497" s="23" t="s">
        <v>2820</v>
      </c>
      <c r="D497" s="13">
        <v>241000</v>
      </c>
      <c r="E497" s="14">
        <v>177467</v>
      </c>
      <c r="F497" s="14">
        <v>63533</v>
      </c>
      <c r="G497" s="15">
        <v>0</v>
      </c>
      <c r="H497" s="154"/>
      <c r="I497" s="156"/>
    </row>
    <row r="498" spans="1:9" s="153" customFormat="1" ht="16.5" customHeight="1" x14ac:dyDescent="0.2">
      <c r="A498" s="21" t="s">
        <v>3498</v>
      </c>
      <c r="B498" s="22" t="s">
        <v>657</v>
      </c>
      <c r="C498" s="23" t="s">
        <v>2830</v>
      </c>
      <c r="D498" s="13">
        <v>48200</v>
      </c>
      <c r="E498" s="14">
        <v>35493</v>
      </c>
      <c r="F498" s="14">
        <v>12707</v>
      </c>
      <c r="G498" s="15">
        <v>0</v>
      </c>
      <c r="H498" s="154"/>
      <c r="I498" s="156"/>
    </row>
    <row r="499" spans="1:9" s="153" customFormat="1" ht="16.5" customHeight="1" x14ac:dyDescent="0.2">
      <c r="A499" s="21" t="s">
        <v>3499</v>
      </c>
      <c r="B499" s="22" t="s">
        <v>667</v>
      </c>
      <c r="C499" s="23" t="s">
        <v>2840</v>
      </c>
      <c r="D499" s="13">
        <v>96400</v>
      </c>
      <c r="E499" s="14">
        <v>70987</v>
      </c>
      <c r="F499" s="14">
        <v>25413</v>
      </c>
      <c r="G499" s="15">
        <v>0</v>
      </c>
      <c r="H499" s="154"/>
      <c r="I499" s="156"/>
    </row>
    <row r="500" spans="1:9" s="153" customFormat="1" ht="16.5" customHeight="1" x14ac:dyDescent="0.2">
      <c r="A500" s="21" t="s">
        <v>3500</v>
      </c>
      <c r="B500" s="22" t="s">
        <v>677</v>
      </c>
      <c r="C500" s="23" t="s">
        <v>2850</v>
      </c>
      <c r="D500" s="13">
        <v>144600</v>
      </c>
      <c r="E500" s="14">
        <v>106480</v>
      </c>
      <c r="F500" s="14">
        <v>38120</v>
      </c>
      <c r="G500" s="15">
        <v>0</v>
      </c>
      <c r="H500" s="154"/>
      <c r="I500" s="156"/>
    </row>
    <row r="501" spans="1:9" s="153" customFormat="1" ht="16.5" customHeight="1" x14ac:dyDescent="0.2">
      <c r="A501" s="21" t="s">
        <v>3501</v>
      </c>
      <c r="B501" s="22" t="s">
        <v>687</v>
      </c>
      <c r="C501" s="23" t="s">
        <v>2860</v>
      </c>
      <c r="D501" s="13">
        <v>192800</v>
      </c>
      <c r="E501" s="14">
        <v>141973</v>
      </c>
      <c r="F501" s="14">
        <v>50827</v>
      </c>
      <c r="G501" s="15">
        <v>0</v>
      </c>
      <c r="H501" s="154"/>
      <c r="I501" s="156"/>
    </row>
    <row r="502" spans="1:9" s="153" customFormat="1" ht="16.5" customHeight="1" x14ac:dyDescent="0.2">
      <c r="A502" s="21" t="s">
        <v>3502</v>
      </c>
      <c r="B502" s="22" t="s">
        <v>697</v>
      </c>
      <c r="C502" s="23" t="s">
        <v>2870</v>
      </c>
      <c r="D502" s="13">
        <v>241000</v>
      </c>
      <c r="E502" s="14">
        <v>177467</v>
      </c>
      <c r="F502" s="14">
        <v>63533</v>
      </c>
      <c r="G502" s="15">
        <v>0</v>
      </c>
      <c r="H502" s="154"/>
      <c r="I502" s="156"/>
    </row>
    <row r="503" spans="1:9" s="153" customFormat="1" ht="16.5" customHeight="1" x14ac:dyDescent="0.2">
      <c r="A503" s="21" t="s">
        <v>708</v>
      </c>
      <c r="B503" s="22" t="s">
        <v>1920</v>
      </c>
      <c r="C503" s="23" t="s">
        <v>1921</v>
      </c>
      <c r="D503" s="13">
        <v>615990</v>
      </c>
      <c r="E503" s="14">
        <v>453601</v>
      </c>
      <c r="F503" s="14">
        <v>162389</v>
      </c>
      <c r="G503" s="15">
        <v>0</v>
      </c>
      <c r="H503" s="154"/>
      <c r="I503" s="156"/>
    </row>
    <row r="504" spans="1:9" s="153" customFormat="1" ht="16.5" customHeight="1" x14ac:dyDescent="0.2">
      <c r="A504" s="21" t="s">
        <v>709</v>
      </c>
      <c r="B504" s="22" t="s">
        <v>394</v>
      </c>
      <c r="C504" s="23" t="s">
        <v>1922</v>
      </c>
      <c r="D504" s="13">
        <v>461180</v>
      </c>
      <c r="E504" s="14">
        <v>339602</v>
      </c>
      <c r="F504" s="14">
        <v>121578</v>
      </c>
      <c r="G504" s="15">
        <v>0</v>
      </c>
      <c r="H504" s="154"/>
      <c r="I504" s="156"/>
    </row>
    <row r="505" spans="1:9" s="153" customFormat="1" ht="16.5" customHeight="1" x14ac:dyDescent="0.2">
      <c r="A505" s="21" t="s">
        <v>710</v>
      </c>
      <c r="B505" s="22" t="s">
        <v>396</v>
      </c>
      <c r="C505" s="23" t="s">
        <v>1923</v>
      </c>
      <c r="D505" s="13">
        <v>9640</v>
      </c>
      <c r="E505" s="14">
        <v>7099</v>
      </c>
      <c r="F505" s="14">
        <v>2541</v>
      </c>
      <c r="G505" s="15">
        <v>0</v>
      </c>
      <c r="H505" s="154"/>
      <c r="I505" s="156"/>
    </row>
    <row r="506" spans="1:9" s="153" customFormat="1" ht="16.5" customHeight="1" x14ac:dyDescent="0.2">
      <c r="A506" s="21" t="s">
        <v>711</v>
      </c>
      <c r="B506" s="22" t="s">
        <v>398</v>
      </c>
      <c r="C506" s="23" t="s">
        <v>1924</v>
      </c>
      <c r="D506" s="13">
        <v>19280</v>
      </c>
      <c r="E506" s="14">
        <v>14197</v>
      </c>
      <c r="F506" s="14">
        <v>5083</v>
      </c>
      <c r="G506" s="15">
        <v>0</v>
      </c>
      <c r="H506" s="154"/>
      <c r="I506" s="156"/>
    </row>
    <row r="507" spans="1:9" s="153" customFormat="1" ht="16.5" customHeight="1" x14ac:dyDescent="0.2">
      <c r="A507" s="21" t="s">
        <v>712</v>
      </c>
      <c r="B507" s="22" t="s">
        <v>400</v>
      </c>
      <c r="C507" s="23" t="s">
        <v>1925</v>
      </c>
      <c r="D507" s="13">
        <v>28920</v>
      </c>
      <c r="E507" s="14">
        <v>21296</v>
      </c>
      <c r="F507" s="14">
        <v>7624</v>
      </c>
      <c r="G507" s="15">
        <v>0</v>
      </c>
      <c r="H507" s="154"/>
      <c r="I507" s="156"/>
    </row>
    <row r="508" spans="1:9" s="153" customFormat="1" ht="16.5" customHeight="1" x14ac:dyDescent="0.2">
      <c r="A508" s="21" t="s">
        <v>713</v>
      </c>
      <c r="B508" s="22" t="s">
        <v>714</v>
      </c>
      <c r="C508" s="23" t="s">
        <v>1926</v>
      </c>
      <c r="D508" s="13">
        <v>38560</v>
      </c>
      <c r="E508" s="14">
        <v>28395</v>
      </c>
      <c r="F508" s="14">
        <v>10165</v>
      </c>
      <c r="G508" s="15">
        <v>0</v>
      </c>
      <c r="H508" s="154"/>
      <c r="I508" s="156"/>
    </row>
    <row r="509" spans="1:9" s="153" customFormat="1" ht="16.5" customHeight="1" x14ac:dyDescent="0.2">
      <c r="A509" s="21" t="s">
        <v>715</v>
      </c>
      <c r="B509" s="22" t="s">
        <v>716</v>
      </c>
      <c r="C509" s="23" t="s">
        <v>1927</v>
      </c>
      <c r="D509" s="13">
        <v>48200</v>
      </c>
      <c r="E509" s="14">
        <v>35493</v>
      </c>
      <c r="F509" s="14">
        <v>12707</v>
      </c>
      <c r="G509" s="15">
        <v>0</v>
      </c>
      <c r="H509" s="154"/>
      <c r="I509" s="156"/>
    </row>
    <row r="510" spans="1:9" s="153" customFormat="1" ht="16.5" customHeight="1" x14ac:dyDescent="0.2">
      <c r="A510" s="21" t="s">
        <v>717</v>
      </c>
      <c r="B510" s="22" t="s">
        <v>718</v>
      </c>
      <c r="C510" s="23" t="s">
        <v>1928</v>
      </c>
      <c r="D510" s="13">
        <v>57840</v>
      </c>
      <c r="E510" s="14">
        <v>42592</v>
      </c>
      <c r="F510" s="14">
        <v>15248</v>
      </c>
      <c r="G510" s="15">
        <v>0</v>
      </c>
      <c r="H510" s="154"/>
      <c r="I510" s="156"/>
    </row>
    <row r="511" spans="1:9" s="153" customFormat="1" ht="16.5" customHeight="1" x14ac:dyDescent="0.2">
      <c r="A511" s="21" t="s">
        <v>719</v>
      </c>
      <c r="B511" s="22" t="s">
        <v>720</v>
      </c>
      <c r="C511" s="23" t="s">
        <v>1929</v>
      </c>
      <c r="D511" s="13">
        <v>67480</v>
      </c>
      <c r="E511" s="14">
        <v>49691</v>
      </c>
      <c r="F511" s="14">
        <v>17789</v>
      </c>
      <c r="G511" s="15">
        <v>0</v>
      </c>
      <c r="H511" s="154"/>
      <c r="I511" s="156"/>
    </row>
    <row r="512" spans="1:9" s="153" customFormat="1" ht="16.5" customHeight="1" x14ac:dyDescent="0.2">
      <c r="A512" s="21" t="s">
        <v>721</v>
      </c>
      <c r="B512" s="22" t="s">
        <v>722</v>
      </c>
      <c r="C512" s="23" t="s">
        <v>1930</v>
      </c>
      <c r="D512" s="13">
        <v>77120</v>
      </c>
      <c r="E512" s="14">
        <v>56789</v>
      </c>
      <c r="F512" s="14">
        <v>20331</v>
      </c>
      <c r="G512" s="15">
        <v>0</v>
      </c>
      <c r="H512" s="154"/>
      <c r="I512" s="156"/>
    </row>
    <row r="513" spans="1:9" s="153" customFormat="1" ht="16.5" customHeight="1" x14ac:dyDescent="0.2">
      <c r="A513" s="21" t="s">
        <v>723</v>
      </c>
      <c r="B513" s="22" t="s">
        <v>724</v>
      </c>
      <c r="C513" s="23" t="s">
        <v>1931</v>
      </c>
      <c r="D513" s="13">
        <v>86760</v>
      </c>
      <c r="E513" s="14">
        <v>63888</v>
      </c>
      <c r="F513" s="14">
        <v>22872</v>
      </c>
      <c r="G513" s="15">
        <v>0</v>
      </c>
      <c r="H513" s="154"/>
      <c r="I513" s="156"/>
    </row>
    <row r="514" spans="1:9" s="153" customFormat="1" ht="16.5" customHeight="1" x14ac:dyDescent="0.2">
      <c r="A514" s="21" t="s">
        <v>725</v>
      </c>
      <c r="B514" s="22" t="s">
        <v>726</v>
      </c>
      <c r="C514" s="23" t="s">
        <v>1932</v>
      </c>
      <c r="D514" s="13">
        <v>96400</v>
      </c>
      <c r="E514" s="14">
        <v>70987</v>
      </c>
      <c r="F514" s="14">
        <v>25413</v>
      </c>
      <c r="G514" s="15">
        <v>0</v>
      </c>
      <c r="H514" s="154"/>
      <c r="I514" s="156"/>
    </row>
    <row r="515" spans="1:9" s="153" customFormat="1" ht="16.5" customHeight="1" x14ac:dyDescent="0.2">
      <c r="A515" s="21" t="s">
        <v>727</v>
      </c>
      <c r="B515" s="22" t="s">
        <v>728</v>
      </c>
      <c r="C515" s="23" t="s">
        <v>1933</v>
      </c>
      <c r="D515" s="13">
        <v>106040</v>
      </c>
      <c r="E515" s="14">
        <v>78085</v>
      </c>
      <c r="F515" s="14">
        <v>27955</v>
      </c>
      <c r="G515" s="15">
        <v>0</v>
      </c>
      <c r="H515" s="154"/>
      <c r="I515" s="156"/>
    </row>
    <row r="516" spans="1:9" s="153" customFormat="1" ht="16.5" customHeight="1" x14ac:dyDescent="0.2">
      <c r="A516" s="21" t="s">
        <v>729</v>
      </c>
      <c r="B516" s="22" t="s">
        <v>730</v>
      </c>
      <c r="C516" s="23" t="s">
        <v>1934</v>
      </c>
      <c r="D516" s="13">
        <v>115680</v>
      </c>
      <c r="E516" s="14">
        <v>85184</v>
      </c>
      <c r="F516" s="14">
        <v>30496</v>
      </c>
      <c r="G516" s="15">
        <v>0</v>
      </c>
      <c r="H516" s="154"/>
      <c r="I516" s="156"/>
    </row>
    <row r="517" spans="1:9" s="153" customFormat="1" ht="16.5" customHeight="1" x14ac:dyDescent="0.2">
      <c r="A517" s="21" t="s">
        <v>731</v>
      </c>
      <c r="B517" s="22" t="s">
        <v>732</v>
      </c>
      <c r="C517" s="23" t="s">
        <v>1935</v>
      </c>
      <c r="D517" s="13">
        <v>125320</v>
      </c>
      <c r="E517" s="14">
        <v>92283</v>
      </c>
      <c r="F517" s="14">
        <v>33037</v>
      </c>
      <c r="G517" s="15">
        <v>0</v>
      </c>
      <c r="H517" s="154"/>
      <c r="I517" s="156"/>
    </row>
    <row r="518" spans="1:9" s="153" customFormat="1" ht="16.5" customHeight="1" x14ac:dyDescent="0.2">
      <c r="A518" s="21" t="s">
        <v>733</v>
      </c>
      <c r="B518" s="22" t="s">
        <v>734</v>
      </c>
      <c r="C518" s="23" t="s">
        <v>1936</v>
      </c>
      <c r="D518" s="13">
        <v>134960</v>
      </c>
      <c r="E518" s="14">
        <v>99381</v>
      </c>
      <c r="F518" s="14">
        <v>35579</v>
      </c>
      <c r="G518" s="15">
        <v>0</v>
      </c>
      <c r="H518" s="154"/>
      <c r="I518" s="156"/>
    </row>
    <row r="519" spans="1:9" s="153" customFormat="1" ht="16.5" customHeight="1" x14ac:dyDescent="0.2">
      <c r="A519" s="21" t="s">
        <v>735</v>
      </c>
      <c r="B519" s="22" t="s">
        <v>736</v>
      </c>
      <c r="C519" s="23" t="s">
        <v>1937</v>
      </c>
      <c r="D519" s="13">
        <v>144600</v>
      </c>
      <c r="E519" s="14">
        <v>106480</v>
      </c>
      <c r="F519" s="14">
        <v>38120</v>
      </c>
      <c r="G519" s="15">
        <v>0</v>
      </c>
      <c r="H519" s="154"/>
      <c r="I519" s="156"/>
    </row>
    <row r="520" spans="1:9" s="153" customFormat="1" ht="16.5" customHeight="1" x14ac:dyDescent="0.2">
      <c r="A520" s="21" t="s">
        <v>737</v>
      </c>
      <c r="B520" s="22" t="s">
        <v>738</v>
      </c>
      <c r="C520" s="23" t="s">
        <v>1938</v>
      </c>
      <c r="D520" s="13">
        <v>154240</v>
      </c>
      <c r="E520" s="14">
        <v>113579</v>
      </c>
      <c r="F520" s="14">
        <v>40661</v>
      </c>
      <c r="G520" s="15">
        <v>0</v>
      </c>
      <c r="H520" s="154"/>
      <c r="I520" s="156"/>
    </row>
    <row r="521" spans="1:9" s="153" customFormat="1" ht="16.5" customHeight="1" x14ac:dyDescent="0.2">
      <c r="A521" s="21" t="s">
        <v>739</v>
      </c>
      <c r="B521" s="22" t="s">
        <v>740</v>
      </c>
      <c r="C521" s="23" t="s">
        <v>1939</v>
      </c>
      <c r="D521" s="13">
        <v>163880</v>
      </c>
      <c r="E521" s="14">
        <v>120677</v>
      </c>
      <c r="F521" s="14">
        <v>43203</v>
      </c>
      <c r="G521" s="15">
        <v>0</v>
      </c>
      <c r="H521" s="154"/>
      <c r="I521" s="156"/>
    </row>
    <row r="522" spans="1:9" s="153" customFormat="1" ht="16.5" customHeight="1" x14ac:dyDescent="0.2">
      <c r="A522" s="21" t="s">
        <v>741</v>
      </c>
      <c r="B522" s="22" t="s">
        <v>742</v>
      </c>
      <c r="C522" s="23" t="s">
        <v>1940</v>
      </c>
      <c r="D522" s="13">
        <v>173520</v>
      </c>
      <c r="E522" s="14">
        <v>127776</v>
      </c>
      <c r="F522" s="14">
        <v>45744</v>
      </c>
      <c r="G522" s="15">
        <v>0</v>
      </c>
      <c r="H522" s="154"/>
      <c r="I522" s="156"/>
    </row>
    <row r="523" spans="1:9" s="153" customFormat="1" ht="16.5" customHeight="1" x14ac:dyDescent="0.2">
      <c r="A523" s="21" t="s">
        <v>743</v>
      </c>
      <c r="B523" s="22" t="s">
        <v>744</v>
      </c>
      <c r="C523" s="23" t="s">
        <v>1941</v>
      </c>
      <c r="D523" s="13">
        <v>183160</v>
      </c>
      <c r="E523" s="14">
        <v>134875</v>
      </c>
      <c r="F523" s="14">
        <v>48285</v>
      </c>
      <c r="G523" s="15">
        <v>0</v>
      </c>
      <c r="H523" s="154"/>
      <c r="I523" s="156"/>
    </row>
    <row r="524" spans="1:9" s="153" customFormat="1" ht="16.5" customHeight="1" x14ac:dyDescent="0.2">
      <c r="A524" s="21" t="s">
        <v>745</v>
      </c>
      <c r="B524" s="22" t="s">
        <v>746</v>
      </c>
      <c r="C524" s="23" t="s">
        <v>1942</v>
      </c>
      <c r="D524" s="13">
        <v>192800</v>
      </c>
      <c r="E524" s="14">
        <v>141973</v>
      </c>
      <c r="F524" s="14">
        <v>50827</v>
      </c>
      <c r="G524" s="15">
        <v>0</v>
      </c>
      <c r="H524" s="154"/>
      <c r="I524" s="156"/>
    </row>
    <row r="525" spans="1:9" s="153" customFormat="1" ht="16.5" customHeight="1" x14ac:dyDescent="0.2">
      <c r="A525" s="21" t="s">
        <v>747</v>
      </c>
      <c r="B525" s="22" t="s">
        <v>748</v>
      </c>
      <c r="C525" s="23" t="s">
        <v>1943</v>
      </c>
      <c r="D525" s="13">
        <v>202440</v>
      </c>
      <c r="E525" s="14">
        <v>149072</v>
      </c>
      <c r="F525" s="14">
        <v>53368</v>
      </c>
      <c r="G525" s="15">
        <v>0</v>
      </c>
      <c r="H525" s="154"/>
      <c r="I525" s="156"/>
    </row>
    <row r="526" spans="1:9" s="153" customFormat="1" ht="16.5" customHeight="1" x14ac:dyDescent="0.2">
      <c r="A526" s="21" t="s">
        <v>749</v>
      </c>
      <c r="B526" s="22" t="s">
        <v>750</v>
      </c>
      <c r="C526" s="23" t="s">
        <v>1944</v>
      </c>
      <c r="D526" s="13">
        <v>212080</v>
      </c>
      <c r="E526" s="14">
        <v>156171</v>
      </c>
      <c r="F526" s="14">
        <v>55909</v>
      </c>
      <c r="G526" s="15">
        <v>0</v>
      </c>
      <c r="H526" s="154"/>
      <c r="I526" s="156"/>
    </row>
    <row r="527" spans="1:9" s="153" customFormat="1" ht="16.5" customHeight="1" x14ac:dyDescent="0.2">
      <c r="A527" s="21" t="s">
        <v>751</v>
      </c>
      <c r="B527" s="22" t="s">
        <v>752</v>
      </c>
      <c r="C527" s="23" t="s">
        <v>1945</v>
      </c>
      <c r="D527" s="13">
        <v>221720</v>
      </c>
      <c r="E527" s="14">
        <v>163270</v>
      </c>
      <c r="F527" s="14">
        <v>58450</v>
      </c>
      <c r="G527" s="15">
        <v>0</v>
      </c>
      <c r="H527" s="154"/>
      <c r="I527" s="156"/>
    </row>
    <row r="528" spans="1:9" s="153" customFormat="1" ht="16.5" customHeight="1" x14ac:dyDescent="0.2">
      <c r="A528" s="21" t="s">
        <v>753</v>
      </c>
      <c r="B528" s="22" t="s">
        <v>754</v>
      </c>
      <c r="C528" s="23" t="s">
        <v>1946</v>
      </c>
      <c r="D528" s="13">
        <v>231360</v>
      </c>
      <c r="E528" s="14">
        <v>170368</v>
      </c>
      <c r="F528" s="14">
        <v>60992</v>
      </c>
      <c r="G528" s="15">
        <v>0</v>
      </c>
      <c r="H528" s="154"/>
      <c r="I528" s="156"/>
    </row>
    <row r="529" spans="1:9" s="153" customFormat="1" ht="16.5" customHeight="1" x14ac:dyDescent="0.2">
      <c r="A529" s="21" t="s">
        <v>755</v>
      </c>
      <c r="B529" s="22" t="s">
        <v>756</v>
      </c>
      <c r="C529" s="23" t="s">
        <v>1947</v>
      </c>
      <c r="D529" s="13">
        <v>241000</v>
      </c>
      <c r="E529" s="14">
        <v>177467</v>
      </c>
      <c r="F529" s="14">
        <v>63533</v>
      </c>
      <c r="G529" s="15">
        <v>0</v>
      </c>
      <c r="H529" s="154"/>
      <c r="I529" s="156"/>
    </row>
    <row r="530" spans="1:9" s="153" customFormat="1" ht="16.5" customHeight="1" x14ac:dyDescent="0.2">
      <c r="A530" s="21" t="s">
        <v>757</v>
      </c>
      <c r="B530" s="22" t="s">
        <v>758</v>
      </c>
      <c r="C530" s="23" t="s">
        <v>1948</v>
      </c>
      <c r="D530" s="13">
        <v>250640</v>
      </c>
      <c r="E530" s="14">
        <v>184566</v>
      </c>
      <c r="F530" s="14">
        <v>66074</v>
      </c>
      <c r="G530" s="15">
        <v>0</v>
      </c>
      <c r="H530" s="154"/>
      <c r="I530" s="156"/>
    </row>
    <row r="531" spans="1:9" s="153" customFormat="1" ht="16.5" customHeight="1" x14ac:dyDescent="0.2">
      <c r="A531" s="21" t="s">
        <v>759</v>
      </c>
      <c r="B531" s="22" t="s">
        <v>760</v>
      </c>
      <c r="C531" s="23" t="s">
        <v>1949</v>
      </c>
      <c r="D531" s="13">
        <v>260280</v>
      </c>
      <c r="E531" s="14">
        <v>191664</v>
      </c>
      <c r="F531" s="14">
        <v>68616</v>
      </c>
      <c r="G531" s="15">
        <v>0</v>
      </c>
      <c r="H531" s="154"/>
      <c r="I531" s="156"/>
    </row>
    <row r="532" spans="1:9" s="153" customFormat="1" ht="16.5" customHeight="1" x14ac:dyDescent="0.2">
      <c r="A532" s="21" t="s">
        <v>761</v>
      </c>
      <c r="B532" s="22" t="s">
        <v>762</v>
      </c>
      <c r="C532" s="23" t="s">
        <v>1950</v>
      </c>
      <c r="D532" s="13">
        <v>269920</v>
      </c>
      <c r="E532" s="14">
        <v>198763</v>
      </c>
      <c r="F532" s="14">
        <v>71157</v>
      </c>
      <c r="G532" s="15">
        <v>0</v>
      </c>
      <c r="H532" s="154"/>
      <c r="I532" s="156"/>
    </row>
    <row r="533" spans="1:9" s="153" customFormat="1" ht="16.5" customHeight="1" x14ac:dyDescent="0.2">
      <c r="A533" s="21" t="s">
        <v>763</v>
      </c>
      <c r="B533" s="22" t="s">
        <v>764</v>
      </c>
      <c r="C533" s="23" t="s">
        <v>1951</v>
      </c>
      <c r="D533" s="13">
        <v>279560</v>
      </c>
      <c r="E533" s="14">
        <v>205862</v>
      </c>
      <c r="F533" s="14">
        <v>73698</v>
      </c>
      <c r="G533" s="15">
        <v>0</v>
      </c>
      <c r="H533" s="154"/>
      <c r="I533" s="156"/>
    </row>
    <row r="534" spans="1:9" s="153" customFormat="1" ht="16.5" customHeight="1" x14ac:dyDescent="0.2">
      <c r="A534" s="21" t="s">
        <v>765</v>
      </c>
      <c r="B534" s="22" t="s">
        <v>766</v>
      </c>
      <c r="C534" s="23" t="s">
        <v>1952</v>
      </c>
      <c r="D534" s="13">
        <v>289200</v>
      </c>
      <c r="E534" s="14">
        <v>212960</v>
      </c>
      <c r="F534" s="14">
        <v>76240</v>
      </c>
      <c r="G534" s="15">
        <v>0</v>
      </c>
      <c r="H534" s="154"/>
      <c r="I534" s="156"/>
    </row>
    <row r="535" spans="1:9" s="153" customFormat="1" ht="16.5" customHeight="1" x14ac:dyDescent="0.2">
      <c r="A535" s="21" t="s">
        <v>767</v>
      </c>
      <c r="B535" s="22" t="s">
        <v>768</v>
      </c>
      <c r="C535" s="23" t="s">
        <v>1953</v>
      </c>
      <c r="D535" s="13">
        <v>298840</v>
      </c>
      <c r="E535" s="14">
        <v>220059</v>
      </c>
      <c r="F535" s="14">
        <v>78781</v>
      </c>
      <c r="G535" s="15">
        <v>0</v>
      </c>
      <c r="H535" s="154"/>
      <c r="I535" s="156"/>
    </row>
    <row r="536" spans="1:9" s="153" customFormat="1" ht="16.5" customHeight="1" x14ac:dyDescent="0.2">
      <c r="A536" s="21" t="s">
        <v>769</v>
      </c>
      <c r="B536" s="22" t="s">
        <v>770</v>
      </c>
      <c r="C536" s="23" t="s">
        <v>1954</v>
      </c>
      <c r="D536" s="13">
        <v>308480</v>
      </c>
      <c r="E536" s="14">
        <v>227158</v>
      </c>
      <c r="F536" s="14">
        <v>81322</v>
      </c>
      <c r="G536" s="15">
        <v>0</v>
      </c>
      <c r="H536" s="154"/>
      <c r="I536" s="156"/>
    </row>
    <row r="537" spans="1:9" s="153" customFormat="1" ht="16.5" customHeight="1" x14ac:dyDescent="0.2">
      <c r="A537" s="21" t="s">
        <v>771</v>
      </c>
      <c r="B537" s="22" t="s">
        <v>772</v>
      </c>
      <c r="C537" s="23" t="s">
        <v>1955</v>
      </c>
      <c r="D537" s="13">
        <v>318120</v>
      </c>
      <c r="E537" s="14">
        <v>234256</v>
      </c>
      <c r="F537" s="14">
        <v>83864</v>
      </c>
      <c r="G537" s="15">
        <v>0</v>
      </c>
      <c r="H537" s="154"/>
      <c r="I537" s="156"/>
    </row>
    <row r="538" spans="1:9" s="153" customFormat="1" ht="16.5" customHeight="1" x14ac:dyDescent="0.2">
      <c r="A538" s="21" t="s">
        <v>773</v>
      </c>
      <c r="B538" s="22" t="s">
        <v>774</v>
      </c>
      <c r="C538" s="23" t="s">
        <v>1956</v>
      </c>
      <c r="D538" s="13">
        <v>327760</v>
      </c>
      <c r="E538" s="14">
        <v>241355</v>
      </c>
      <c r="F538" s="14">
        <v>86405</v>
      </c>
      <c r="G538" s="15">
        <v>0</v>
      </c>
      <c r="H538" s="154"/>
      <c r="I538" s="156"/>
    </row>
    <row r="539" spans="1:9" s="153" customFormat="1" ht="16.5" customHeight="1" x14ac:dyDescent="0.2">
      <c r="A539" s="21" t="s">
        <v>775</v>
      </c>
      <c r="B539" s="22" t="s">
        <v>776</v>
      </c>
      <c r="C539" s="23" t="s">
        <v>1957</v>
      </c>
      <c r="D539" s="13">
        <v>337400</v>
      </c>
      <c r="E539" s="14">
        <v>248454</v>
      </c>
      <c r="F539" s="14">
        <v>88946</v>
      </c>
      <c r="G539" s="15">
        <v>0</v>
      </c>
      <c r="H539" s="154"/>
      <c r="I539" s="156"/>
    </row>
    <row r="540" spans="1:9" s="153" customFormat="1" ht="16.5" customHeight="1" x14ac:dyDescent="0.2">
      <c r="A540" s="21" t="s">
        <v>777</v>
      </c>
      <c r="B540" s="22" t="s">
        <v>778</v>
      </c>
      <c r="C540" s="23" t="s">
        <v>1958</v>
      </c>
      <c r="D540" s="13">
        <v>347040</v>
      </c>
      <c r="E540" s="14">
        <v>255552</v>
      </c>
      <c r="F540" s="14">
        <v>91488</v>
      </c>
      <c r="G540" s="15">
        <v>0</v>
      </c>
      <c r="H540" s="154"/>
      <c r="I540" s="156"/>
    </row>
    <row r="541" spans="1:9" s="153" customFormat="1" ht="16.5" customHeight="1" x14ac:dyDescent="0.2">
      <c r="A541" s="21" t="s">
        <v>779</v>
      </c>
      <c r="B541" s="22" t="s">
        <v>780</v>
      </c>
      <c r="C541" s="23" t="s">
        <v>1959</v>
      </c>
      <c r="D541" s="13">
        <v>356680</v>
      </c>
      <c r="E541" s="14">
        <v>262651</v>
      </c>
      <c r="F541" s="14">
        <v>94029</v>
      </c>
      <c r="G541" s="15">
        <v>0</v>
      </c>
      <c r="H541" s="154"/>
      <c r="I541" s="156"/>
    </row>
    <row r="542" spans="1:9" s="153" customFormat="1" ht="16.5" customHeight="1" x14ac:dyDescent="0.2">
      <c r="A542" s="21" t="s">
        <v>781</v>
      </c>
      <c r="B542" s="22" t="s">
        <v>782</v>
      </c>
      <c r="C542" s="23" t="s">
        <v>1960</v>
      </c>
      <c r="D542" s="13">
        <v>366320</v>
      </c>
      <c r="E542" s="14">
        <v>269750</v>
      </c>
      <c r="F542" s="14">
        <v>96570</v>
      </c>
      <c r="G542" s="15">
        <v>0</v>
      </c>
      <c r="H542" s="154"/>
      <c r="I542" s="156"/>
    </row>
    <row r="543" spans="1:9" s="153" customFormat="1" ht="16.5" customHeight="1" x14ac:dyDescent="0.2">
      <c r="A543" s="21" t="s">
        <v>783</v>
      </c>
      <c r="B543" s="22" t="s">
        <v>784</v>
      </c>
      <c r="C543" s="23" t="s">
        <v>1961</v>
      </c>
      <c r="D543" s="13">
        <v>375960</v>
      </c>
      <c r="E543" s="14">
        <v>276848</v>
      </c>
      <c r="F543" s="14">
        <v>99112</v>
      </c>
      <c r="G543" s="15">
        <v>0</v>
      </c>
      <c r="H543" s="154"/>
      <c r="I543" s="156"/>
    </row>
    <row r="544" spans="1:9" s="153" customFormat="1" ht="16.5" customHeight="1" x14ac:dyDescent="0.2">
      <c r="A544" s="21" t="s">
        <v>785</v>
      </c>
      <c r="B544" s="22" t="s">
        <v>786</v>
      </c>
      <c r="C544" s="23" t="s">
        <v>1962</v>
      </c>
      <c r="D544" s="13">
        <v>385600</v>
      </c>
      <c r="E544" s="14">
        <v>283947</v>
      </c>
      <c r="F544" s="14">
        <v>101653</v>
      </c>
      <c r="G544" s="15">
        <v>0</v>
      </c>
      <c r="H544" s="154"/>
      <c r="I544" s="156"/>
    </row>
    <row r="545" spans="1:9" s="153" customFormat="1" ht="16.5" customHeight="1" x14ac:dyDescent="0.2">
      <c r="A545" s="21" t="s">
        <v>788</v>
      </c>
      <c r="B545" s="22" t="s">
        <v>789</v>
      </c>
      <c r="C545" s="23" t="s">
        <v>1963</v>
      </c>
      <c r="D545" s="13">
        <v>615990</v>
      </c>
      <c r="E545" s="14">
        <v>453601</v>
      </c>
      <c r="F545" s="14">
        <v>162389</v>
      </c>
      <c r="G545" s="15">
        <v>0</v>
      </c>
      <c r="H545" s="154"/>
      <c r="I545" s="156"/>
    </row>
    <row r="546" spans="1:9" s="153" customFormat="1" ht="16.5" customHeight="1" x14ac:dyDescent="0.2">
      <c r="A546" s="21" t="s">
        <v>787</v>
      </c>
      <c r="B546" s="22" t="s">
        <v>701</v>
      </c>
      <c r="C546" s="23" t="s">
        <v>1964</v>
      </c>
      <c r="D546" s="13">
        <v>333095</v>
      </c>
      <c r="E546" s="14">
        <v>245284</v>
      </c>
      <c r="F546" s="14">
        <v>87811</v>
      </c>
      <c r="G546" s="15">
        <v>0</v>
      </c>
      <c r="H546" s="154"/>
      <c r="I546" s="156"/>
    </row>
    <row r="547" spans="1:9" s="153" customFormat="1" ht="16.5" customHeight="1" x14ac:dyDescent="0.2">
      <c r="A547" s="21" t="s">
        <v>790</v>
      </c>
      <c r="B547" s="22" t="s">
        <v>1719</v>
      </c>
      <c r="C547" s="23" t="s">
        <v>1965</v>
      </c>
      <c r="D547" s="13">
        <v>9640</v>
      </c>
      <c r="E547" s="14">
        <v>7099</v>
      </c>
      <c r="F547" s="14">
        <v>2541</v>
      </c>
      <c r="G547" s="15">
        <v>0</v>
      </c>
      <c r="H547" s="154"/>
      <c r="I547" s="156"/>
    </row>
    <row r="548" spans="1:9" s="153" customFormat="1" ht="16.5" customHeight="1" x14ac:dyDescent="0.2">
      <c r="A548" s="21" t="s">
        <v>791</v>
      </c>
      <c r="B548" s="22" t="s">
        <v>1721</v>
      </c>
      <c r="C548" s="23" t="s">
        <v>1966</v>
      </c>
      <c r="D548" s="13">
        <v>19280</v>
      </c>
      <c r="E548" s="14">
        <v>14197</v>
      </c>
      <c r="F548" s="14">
        <v>5083</v>
      </c>
      <c r="G548" s="15">
        <v>0</v>
      </c>
      <c r="H548" s="154"/>
      <c r="I548" s="156"/>
    </row>
    <row r="549" spans="1:9" s="153" customFormat="1" ht="16.5" customHeight="1" x14ac:dyDescent="0.2">
      <c r="A549" s="21" t="s">
        <v>792</v>
      </c>
      <c r="B549" s="22" t="s">
        <v>1723</v>
      </c>
      <c r="C549" s="23" t="s">
        <v>1967</v>
      </c>
      <c r="D549" s="13">
        <v>28920</v>
      </c>
      <c r="E549" s="14">
        <v>21296</v>
      </c>
      <c r="F549" s="14">
        <v>7624</v>
      </c>
      <c r="G549" s="15">
        <v>0</v>
      </c>
      <c r="H549" s="154"/>
      <c r="I549" s="156"/>
    </row>
    <row r="550" spans="1:9" s="153" customFormat="1" ht="16.5" customHeight="1" x14ac:dyDescent="0.2">
      <c r="A550" s="21" t="s">
        <v>793</v>
      </c>
      <c r="B550" s="22" t="s">
        <v>1725</v>
      </c>
      <c r="C550" s="23" t="s">
        <v>1968</v>
      </c>
      <c r="D550" s="13">
        <v>38560</v>
      </c>
      <c r="E550" s="14">
        <v>28395</v>
      </c>
      <c r="F550" s="14">
        <v>10165</v>
      </c>
      <c r="G550" s="15">
        <v>0</v>
      </c>
      <c r="H550" s="154"/>
      <c r="I550" s="156"/>
    </row>
    <row r="551" spans="1:9" s="153" customFormat="1" ht="16.5" customHeight="1" x14ac:dyDescent="0.2">
      <c r="A551" s="21" t="s">
        <v>794</v>
      </c>
      <c r="B551" s="22" t="s">
        <v>1727</v>
      </c>
      <c r="C551" s="23" t="s">
        <v>1969</v>
      </c>
      <c r="D551" s="13">
        <v>48200</v>
      </c>
      <c r="E551" s="14">
        <v>35493</v>
      </c>
      <c r="F551" s="14">
        <v>12707</v>
      </c>
      <c r="G551" s="15">
        <v>0</v>
      </c>
      <c r="H551" s="154"/>
      <c r="I551" s="156"/>
    </row>
    <row r="552" spans="1:9" s="153" customFormat="1" ht="16.5" customHeight="1" x14ac:dyDescent="0.2">
      <c r="A552" s="21" t="s">
        <v>795</v>
      </c>
      <c r="B552" s="22" t="s">
        <v>1729</v>
      </c>
      <c r="C552" s="23" t="s">
        <v>1970</v>
      </c>
      <c r="D552" s="13">
        <v>57840</v>
      </c>
      <c r="E552" s="14">
        <v>42592</v>
      </c>
      <c r="F552" s="14">
        <v>15248</v>
      </c>
      <c r="G552" s="15">
        <v>0</v>
      </c>
      <c r="H552" s="154"/>
      <c r="I552" s="156"/>
    </row>
    <row r="553" spans="1:9" s="153" customFormat="1" ht="16.5" customHeight="1" x14ac:dyDescent="0.2">
      <c r="A553" s="21" t="s">
        <v>796</v>
      </c>
      <c r="B553" s="22" t="s">
        <v>1731</v>
      </c>
      <c r="C553" s="23" t="s">
        <v>1971</v>
      </c>
      <c r="D553" s="13">
        <v>67480</v>
      </c>
      <c r="E553" s="14">
        <v>49691</v>
      </c>
      <c r="F553" s="14">
        <v>17789</v>
      </c>
      <c r="G553" s="15">
        <v>0</v>
      </c>
      <c r="H553" s="154"/>
      <c r="I553" s="156"/>
    </row>
    <row r="554" spans="1:9" s="153" customFormat="1" ht="16.5" customHeight="1" x14ac:dyDescent="0.2">
      <c r="A554" s="21" t="s">
        <v>797</v>
      </c>
      <c r="B554" s="22" t="s">
        <v>1733</v>
      </c>
      <c r="C554" s="23" t="s">
        <v>1972</v>
      </c>
      <c r="D554" s="13">
        <v>77120</v>
      </c>
      <c r="E554" s="14">
        <v>56789</v>
      </c>
      <c r="F554" s="14">
        <v>20331</v>
      </c>
      <c r="G554" s="15">
        <v>0</v>
      </c>
      <c r="H554" s="154"/>
      <c r="I554" s="156"/>
    </row>
    <row r="555" spans="1:9" s="153" customFormat="1" ht="16.5" customHeight="1" x14ac:dyDescent="0.2">
      <c r="A555" s="21" t="s">
        <v>798</v>
      </c>
      <c r="B555" s="22" t="s">
        <v>1735</v>
      </c>
      <c r="C555" s="23" t="s">
        <v>1973</v>
      </c>
      <c r="D555" s="13">
        <v>86760</v>
      </c>
      <c r="E555" s="14">
        <v>63888</v>
      </c>
      <c r="F555" s="14">
        <v>22872</v>
      </c>
      <c r="G555" s="15">
        <v>0</v>
      </c>
      <c r="H555" s="154"/>
      <c r="I555" s="156"/>
    </row>
    <row r="556" spans="1:9" s="153" customFormat="1" ht="16.5" customHeight="1" x14ac:dyDescent="0.2">
      <c r="A556" s="21" t="s">
        <v>799</v>
      </c>
      <c r="B556" s="22" t="s">
        <v>1737</v>
      </c>
      <c r="C556" s="23" t="s">
        <v>1974</v>
      </c>
      <c r="D556" s="13">
        <v>96400</v>
      </c>
      <c r="E556" s="14">
        <v>70987</v>
      </c>
      <c r="F556" s="14">
        <v>25413</v>
      </c>
      <c r="G556" s="15">
        <v>0</v>
      </c>
      <c r="H556" s="154"/>
      <c r="I556" s="156"/>
    </row>
    <row r="557" spans="1:9" s="153" customFormat="1" ht="16.5" customHeight="1" x14ac:dyDescent="0.2">
      <c r="A557" s="21" t="s">
        <v>800</v>
      </c>
      <c r="B557" s="22" t="s">
        <v>1739</v>
      </c>
      <c r="C557" s="23" t="s">
        <v>1975</v>
      </c>
      <c r="D557" s="13">
        <v>106040</v>
      </c>
      <c r="E557" s="14">
        <v>78085</v>
      </c>
      <c r="F557" s="14">
        <v>27955</v>
      </c>
      <c r="G557" s="15">
        <v>0</v>
      </c>
      <c r="H557" s="154"/>
      <c r="I557" s="156"/>
    </row>
    <row r="558" spans="1:9" s="153" customFormat="1" ht="16.5" customHeight="1" x14ac:dyDescent="0.2">
      <c r="A558" s="21" t="s">
        <v>801</v>
      </c>
      <c r="B558" s="22" t="s">
        <v>1741</v>
      </c>
      <c r="C558" s="23" t="s">
        <v>1976</v>
      </c>
      <c r="D558" s="13">
        <v>115680</v>
      </c>
      <c r="E558" s="14">
        <v>85184</v>
      </c>
      <c r="F558" s="14">
        <v>30496</v>
      </c>
      <c r="G558" s="15">
        <v>0</v>
      </c>
      <c r="H558" s="154"/>
      <c r="I558" s="156"/>
    </row>
    <row r="559" spans="1:9" s="153" customFormat="1" ht="16.5" customHeight="1" x14ac:dyDescent="0.2">
      <c r="A559" s="21" t="s">
        <v>802</v>
      </c>
      <c r="B559" s="22" t="s">
        <v>1743</v>
      </c>
      <c r="C559" s="23" t="s">
        <v>1977</v>
      </c>
      <c r="D559" s="13">
        <v>125320</v>
      </c>
      <c r="E559" s="14">
        <v>92283</v>
      </c>
      <c r="F559" s="14">
        <v>33037</v>
      </c>
      <c r="G559" s="15">
        <v>0</v>
      </c>
      <c r="H559" s="154"/>
      <c r="I559" s="156"/>
    </row>
    <row r="560" spans="1:9" s="153" customFormat="1" ht="16.5" customHeight="1" x14ac:dyDescent="0.2">
      <c r="A560" s="21" t="s">
        <v>803</v>
      </c>
      <c r="B560" s="22" t="s">
        <v>1745</v>
      </c>
      <c r="C560" s="23" t="s">
        <v>1978</v>
      </c>
      <c r="D560" s="13">
        <v>134960</v>
      </c>
      <c r="E560" s="14">
        <v>99381</v>
      </c>
      <c r="F560" s="14">
        <v>35579</v>
      </c>
      <c r="G560" s="15">
        <v>0</v>
      </c>
      <c r="H560" s="154"/>
      <c r="I560" s="156"/>
    </row>
    <row r="561" spans="1:9" s="153" customFormat="1" ht="16.5" customHeight="1" x14ac:dyDescent="0.2">
      <c r="A561" s="21" t="s">
        <v>804</v>
      </c>
      <c r="B561" s="22" t="s">
        <v>1747</v>
      </c>
      <c r="C561" s="23" t="s">
        <v>1979</v>
      </c>
      <c r="D561" s="13">
        <v>144600</v>
      </c>
      <c r="E561" s="14">
        <v>106480</v>
      </c>
      <c r="F561" s="14">
        <v>38120</v>
      </c>
      <c r="G561" s="15">
        <v>0</v>
      </c>
      <c r="H561" s="154"/>
      <c r="I561" s="156"/>
    </row>
    <row r="562" spans="1:9" s="153" customFormat="1" ht="16.5" customHeight="1" x14ac:dyDescent="0.2">
      <c r="A562" s="21" t="s">
        <v>805</v>
      </c>
      <c r="B562" s="22" t="s">
        <v>1749</v>
      </c>
      <c r="C562" s="23" t="s">
        <v>1980</v>
      </c>
      <c r="D562" s="13">
        <v>154240</v>
      </c>
      <c r="E562" s="14">
        <v>113579</v>
      </c>
      <c r="F562" s="14">
        <v>40661</v>
      </c>
      <c r="G562" s="15">
        <v>0</v>
      </c>
      <c r="H562" s="154"/>
      <c r="I562" s="156"/>
    </row>
    <row r="563" spans="1:9" s="153" customFormat="1" ht="16.5" customHeight="1" x14ac:dyDescent="0.2">
      <c r="A563" s="21" t="s">
        <v>806</v>
      </c>
      <c r="B563" s="22" t="s">
        <v>1751</v>
      </c>
      <c r="C563" s="23" t="s">
        <v>1981</v>
      </c>
      <c r="D563" s="13">
        <v>163880</v>
      </c>
      <c r="E563" s="14">
        <v>120677</v>
      </c>
      <c r="F563" s="14">
        <v>43203</v>
      </c>
      <c r="G563" s="15">
        <v>0</v>
      </c>
      <c r="H563" s="154"/>
      <c r="I563" s="156"/>
    </row>
    <row r="564" spans="1:9" s="153" customFormat="1" ht="16.5" customHeight="1" x14ac:dyDescent="0.2">
      <c r="A564" s="21" t="s">
        <v>807</v>
      </c>
      <c r="B564" s="22" t="s">
        <v>1753</v>
      </c>
      <c r="C564" s="23" t="s">
        <v>1982</v>
      </c>
      <c r="D564" s="13">
        <v>173520</v>
      </c>
      <c r="E564" s="14">
        <v>127776</v>
      </c>
      <c r="F564" s="14">
        <v>45744</v>
      </c>
      <c r="G564" s="15">
        <v>0</v>
      </c>
      <c r="H564" s="154"/>
      <c r="I564" s="156"/>
    </row>
    <row r="565" spans="1:9" s="153" customFormat="1" ht="16.5" customHeight="1" x14ac:dyDescent="0.2">
      <c r="A565" s="21" t="s">
        <v>808</v>
      </c>
      <c r="B565" s="22" t="s">
        <v>1755</v>
      </c>
      <c r="C565" s="23" t="s">
        <v>1983</v>
      </c>
      <c r="D565" s="13">
        <v>183160</v>
      </c>
      <c r="E565" s="14">
        <v>134875</v>
      </c>
      <c r="F565" s="14">
        <v>48285</v>
      </c>
      <c r="G565" s="15">
        <v>0</v>
      </c>
      <c r="H565" s="154"/>
      <c r="I565" s="156"/>
    </row>
    <row r="566" spans="1:9" s="153" customFormat="1" ht="16.5" customHeight="1" x14ac:dyDescent="0.2">
      <c r="A566" s="21" t="s">
        <v>809</v>
      </c>
      <c r="B566" s="22" t="s">
        <v>1757</v>
      </c>
      <c r="C566" s="23" t="s">
        <v>1984</v>
      </c>
      <c r="D566" s="13">
        <v>192800</v>
      </c>
      <c r="E566" s="14">
        <v>141973</v>
      </c>
      <c r="F566" s="14">
        <v>50827</v>
      </c>
      <c r="G566" s="15">
        <v>0</v>
      </c>
      <c r="H566" s="154"/>
      <c r="I566" s="156"/>
    </row>
    <row r="567" spans="1:9" s="153" customFormat="1" ht="16.5" customHeight="1" x14ac:dyDescent="0.2">
      <c r="A567" s="21" t="s">
        <v>810</v>
      </c>
      <c r="B567" s="22" t="s">
        <v>1759</v>
      </c>
      <c r="C567" s="23" t="s">
        <v>1985</v>
      </c>
      <c r="D567" s="13">
        <v>202440</v>
      </c>
      <c r="E567" s="14">
        <v>149072</v>
      </c>
      <c r="F567" s="14">
        <v>53368</v>
      </c>
      <c r="G567" s="15">
        <v>0</v>
      </c>
      <c r="H567" s="154"/>
      <c r="I567" s="156"/>
    </row>
    <row r="568" spans="1:9" s="153" customFormat="1" ht="16.5" customHeight="1" x14ac:dyDescent="0.2">
      <c r="A568" s="21" t="s">
        <v>811</v>
      </c>
      <c r="B568" s="22" t="s">
        <v>1761</v>
      </c>
      <c r="C568" s="23" t="s">
        <v>1986</v>
      </c>
      <c r="D568" s="13">
        <v>212080</v>
      </c>
      <c r="E568" s="14">
        <v>156171</v>
      </c>
      <c r="F568" s="14">
        <v>55909</v>
      </c>
      <c r="G568" s="15">
        <v>0</v>
      </c>
      <c r="H568" s="154"/>
      <c r="I568" s="156"/>
    </row>
    <row r="569" spans="1:9" s="153" customFormat="1" ht="16.5" customHeight="1" x14ac:dyDescent="0.2">
      <c r="A569" s="21" t="s">
        <v>812</v>
      </c>
      <c r="B569" s="22" t="s">
        <v>1763</v>
      </c>
      <c r="C569" s="23" t="s">
        <v>1987</v>
      </c>
      <c r="D569" s="13">
        <v>221720</v>
      </c>
      <c r="E569" s="14">
        <v>163270</v>
      </c>
      <c r="F569" s="14">
        <v>58450</v>
      </c>
      <c r="G569" s="15">
        <v>0</v>
      </c>
      <c r="H569" s="154"/>
      <c r="I569" s="156"/>
    </row>
    <row r="570" spans="1:9" s="153" customFormat="1" ht="16.5" customHeight="1" x14ac:dyDescent="0.2">
      <c r="A570" s="21" t="s">
        <v>813</v>
      </c>
      <c r="B570" s="22" t="s">
        <v>1765</v>
      </c>
      <c r="C570" s="23" t="s">
        <v>1988</v>
      </c>
      <c r="D570" s="13">
        <v>231360</v>
      </c>
      <c r="E570" s="14">
        <v>170368</v>
      </c>
      <c r="F570" s="14">
        <v>60992</v>
      </c>
      <c r="G570" s="15">
        <v>0</v>
      </c>
      <c r="H570" s="154"/>
      <c r="I570" s="156"/>
    </row>
    <row r="571" spans="1:9" s="153" customFormat="1" ht="16.5" customHeight="1" x14ac:dyDescent="0.2">
      <c r="A571" s="21" t="s">
        <v>814</v>
      </c>
      <c r="B571" s="22" t="s">
        <v>1767</v>
      </c>
      <c r="C571" s="23" t="s">
        <v>1989</v>
      </c>
      <c r="D571" s="13">
        <v>241000</v>
      </c>
      <c r="E571" s="14">
        <v>177467</v>
      </c>
      <c r="F571" s="14">
        <v>63533</v>
      </c>
      <c r="G571" s="15">
        <v>0</v>
      </c>
      <c r="H571" s="154"/>
      <c r="I571" s="156"/>
    </row>
    <row r="572" spans="1:9" s="153" customFormat="1" ht="16.5" customHeight="1" x14ac:dyDescent="0.2">
      <c r="A572" s="21" t="s">
        <v>815</v>
      </c>
      <c r="B572" s="22" t="s">
        <v>1769</v>
      </c>
      <c r="C572" s="23" t="s">
        <v>1990</v>
      </c>
      <c r="D572" s="13">
        <v>250640</v>
      </c>
      <c r="E572" s="14">
        <v>184566</v>
      </c>
      <c r="F572" s="14">
        <v>66074</v>
      </c>
      <c r="G572" s="15">
        <v>0</v>
      </c>
      <c r="H572" s="154"/>
      <c r="I572" s="156"/>
    </row>
    <row r="573" spans="1:9" s="153" customFormat="1" ht="16.5" customHeight="1" x14ac:dyDescent="0.2">
      <c r="A573" s="21" t="s">
        <v>816</v>
      </c>
      <c r="B573" s="22" t="s">
        <v>1771</v>
      </c>
      <c r="C573" s="23" t="s">
        <v>1991</v>
      </c>
      <c r="D573" s="13">
        <v>260280</v>
      </c>
      <c r="E573" s="14">
        <v>191664</v>
      </c>
      <c r="F573" s="14">
        <v>68616</v>
      </c>
      <c r="G573" s="15">
        <v>0</v>
      </c>
      <c r="H573" s="154"/>
      <c r="I573" s="156"/>
    </row>
    <row r="574" spans="1:9" s="153" customFormat="1" ht="16.5" customHeight="1" x14ac:dyDescent="0.2">
      <c r="A574" s="21" t="s">
        <v>817</v>
      </c>
      <c r="B574" s="22" t="s">
        <v>1773</v>
      </c>
      <c r="C574" s="23" t="s">
        <v>1992</v>
      </c>
      <c r="D574" s="13">
        <v>269920</v>
      </c>
      <c r="E574" s="14">
        <v>198763</v>
      </c>
      <c r="F574" s="14">
        <v>71157</v>
      </c>
      <c r="G574" s="15">
        <v>0</v>
      </c>
      <c r="H574" s="154"/>
      <c r="I574" s="156"/>
    </row>
    <row r="575" spans="1:9" s="153" customFormat="1" ht="16.5" customHeight="1" x14ac:dyDescent="0.2">
      <c r="A575" s="21" t="s">
        <v>818</v>
      </c>
      <c r="B575" s="22" t="s">
        <v>1775</v>
      </c>
      <c r="C575" s="23" t="s">
        <v>1993</v>
      </c>
      <c r="D575" s="13">
        <v>279560</v>
      </c>
      <c r="E575" s="14">
        <v>205862</v>
      </c>
      <c r="F575" s="14">
        <v>73698</v>
      </c>
      <c r="G575" s="15">
        <v>0</v>
      </c>
      <c r="H575" s="154"/>
      <c r="I575" s="156"/>
    </row>
    <row r="576" spans="1:9" s="153" customFormat="1" ht="16.5" customHeight="1" x14ac:dyDescent="0.2">
      <c r="A576" s="21" t="s">
        <v>819</v>
      </c>
      <c r="B576" s="22" t="s">
        <v>1777</v>
      </c>
      <c r="C576" s="23" t="s">
        <v>1994</v>
      </c>
      <c r="D576" s="13">
        <v>289200</v>
      </c>
      <c r="E576" s="14">
        <v>212960</v>
      </c>
      <c r="F576" s="14">
        <v>76240</v>
      </c>
      <c r="G576" s="15">
        <v>0</v>
      </c>
      <c r="H576" s="154"/>
      <c r="I576" s="156"/>
    </row>
    <row r="577" spans="1:9" s="153" customFormat="1" ht="16.5" customHeight="1" x14ac:dyDescent="0.2">
      <c r="A577" s="21" t="s">
        <v>820</v>
      </c>
      <c r="B577" s="22" t="s">
        <v>1779</v>
      </c>
      <c r="C577" s="23" t="s">
        <v>1995</v>
      </c>
      <c r="D577" s="13">
        <v>298840</v>
      </c>
      <c r="E577" s="14">
        <v>220059</v>
      </c>
      <c r="F577" s="14">
        <v>78781</v>
      </c>
      <c r="G577" s="15">
        <v>0</v>
      </c>
      <c r="H577" s="154"/>
      <c r="I577" s="156"/>
    </row>
    <row r="578" spans="1:9" s="153" customFormat="1" ht="16.5" customHeight="1" x14ac:dyDescent="0.2">
      <c r="A578" s="21" t="s">
        <v>821</v>
      </c>
      <c r="B578" s="22" t="s">
        <v>1781</v>
      </c>
      <c r="C578" s="23" t="s">
        <v>1996</v>
      </c>
      <c r="D578" s="13">
        <v>308480</v>
      </c>
      <c r="E578" s="14">
        <v>227158</v>
      </c>
      <c r="F578" s="14">
        <v>81322</v>
      </c>
      <c r="G578" s="15">
        <v>0</v>
      </c>
      <c r="H578" s="154"/>
      <c r="I578" s="156"/>
    </row>
    <row r="579" spans="1:9" s="153" customFormat="1" ht="16.5" customHeight="1" x14ac:dyDescent="0.2">
      <c r="A579" s="21" t="s">
        <v>822</v>
      </c>
      <c r="B579" s="22" t="s">
        <v>1783</v>
      </c>
      <c r="C579" s="23" t="s">
        <v>1997</v>
      </c>
      <c r="D579" s="13">
        <v>318120</v>
      </c>
      <c r="E579" s="14">
        <v>234256</v>
      </c>
      <c r="F579" s="14">
        <v>83864</v>
      </c>
      <c r="G579" s="15">
        <v>0</v>
      </c>
      <c r="H579" s="154"/>
      <c r="I579" s="156"/>
    </row>
    <row r="580" spans="1:9" s="153" customFormat="1" ht="16.5" customHeight="1" x14ac:dyDescent="0.2">
      <c r="A580" s="21" t="s">
        <v>823</v>
      </c>
      <c r="B580" s="22" t="s">
        <v>1785</v>
      </c>
      <c r="C580" s="23" t="s">
        <v>1998</v>
      </c>
      <c r="D580" s="13">
        <v>327760</v>
      </c>
      <c r="E580" s="14">
        <v>241355</v>
      </c>
      <c r="F580" s="14">
        <v>86405</v>
      </c>
      <c r="G580" s="15">
        <v>0</v>
      </c>
      <c r="H580" s="154"/>
      <c r="I580" s="156"/>
    </row>
    <row r="581" spans="1:9" s="153" customFormat="1" ht="16.5" customHeight="1" x14ac:dyDescent="0.2">
      <c r="A581" s="21" t="s">
        <v>824</v>
      </c>
      <c r="B581" s="22" t="s">
        <v>1787</v>
      </c>
      <c r="C581" s="23" t="s">
        <v>1999</v>
      </c>
      <c r="D581" s="13">
        <v>337400</v>
      </c>
      <c r="E581" s="14">
        <v>248454</v>
      </c>
      <c r="F581" s="14">
        <v>88946</v>
      </c>
      <c r="G581" s="15">
        <v>0</v>
      </c>
      <c r="H581" s="154"/>
      <c r="I581" s="156"/>
    </row>
    <row r="582" spans="1:9" s="153" customFormat="1" ht="16.5" customHeight="1" x14ac:dyDescent="0.2">
      <c r="A582" s="21" t="s">
        <v>825</v>
      </c>
      <c r="B582" s="22" t="s">
        <v>1789</v>
      </c>
      <c r="C582" s="23" t="s">
        <v>2000</v>
      </c>
      <c r="D582" s="13">
        <v>347040</v>
      </c>
      <c r="E582" s="14">
        <v>255552</v>
      </c>
      <c r="F582" s="14">
        <v>91488</v>
      </c>
      <c r="G582" s="15">
        <v>0</v>
      </c>
      <c r="H582" s="154"/>
      <c r="I582" s="156"/>
    </row>
    <row r="583" spans="1:9" s="153" customFormat="1" ht="16.5" customHeight="1" x14ac:dyDescent="0.2">
      <c r="A583" s="21" t="s">
        <v>826</v>
      </c>
      <c r="B583" s="22" t="s">
        <v>1791</v>
      </c>
      <c r="C583" s="23" t="s">
        <v>2001</v>
      </c>
      <c r="D583" s="13">
        <v>356680</v>
      </c>
      <c r="E583" s="14">
        <v>262651</v>
      </c>
      <c r="F583" s="14">
        <v>94029</v>
      </c>
      <c r="G583" s="15">
        <v>0</v>
      </c>
      <c r="H583" s="154"/>
      <c r="I583" s="156"/>
    </row>
    <row r="584" spans="1:9" s="153" customFormat="1" ht="16.5" customHeight="1" x14ac:dyDescent="0.2">
      <c r="A584" s="21" t="s">
        <v>827</v>
      </c>
      <c r="B584" s="22" t="s">
        <v>1793</v>
      </c>
      <c r="C584" s="23" t="s">
        <v>2002</v>
      </c>
      <c r="D584" s="13">
        <v>366320</v>
      </c>
      <c r="E584" s="14">
        <v>269750</v>
      </c>
      <c r="F584" s="14">
        <v>96570</v>
      </c>
      <c r="G584" s="15">
        <v>0</v>
      </c>
      <c r="H584" s="154"/>
      <c r="I584" s="156"/>
    </row>
    <row r="585" spans="1:9" s="153" customFormat="1" ht="16.5" customHeight="1" x14ac:dyDescent="0.2">
      <c r="A585" s="21" t="s">
        <v>828</v>
      </c>
      <c r="B585" s="22" t="s">
        <v>1795</v>
      </c>
      <c r="C585" s="23" t="s">
        <v>2003</v>
      </c>
      <c r="D585" s="13">
        <v>375960</v>
      </c>
      <c r="E585" s="14">
        <v>276848</v>
      </c>
      <c r="F585" s="14">
        <v>99112</v>
      </c>
      <c r="G585" s="15">
        <v>0</v>
      </c>
      <c r="H585" s="154"/>
      <c r="I585" s="156"/>
    </row>
    <row r="586" spans="1:9" s="153" customFormat="1" ht="16.5" customHeight="1" x14ac:dyDescent="0.2">
      <c r="A586" s="21" t="s">
        <v>829</v>
      </c>
      <c r="B586" s="22" t="s">
        <v>530</v>
      </c>
      <c r="C586" s="23" t="s">
        <v>2004</v>
      </c>
      <c r="D586" s="13">
        <v>385600</v>
      </c>
      <c r="E586" s="14">
        <v>283947</v>
      </c>
      <c r="F586" s="14">
        <v>101653</v>
      </c>
      <c r="G586" s="15">
        <v>0</v>
      </c>
      <c r="H586" s="154"/>
      <c r="I586" s="156"/>
    </row>
    <row r="587" spans="1:9" s="153" customFormat="1" ht="16.5" customHeight="1" x14ac:dyDescent="0.2">
      <c r="A587" s="21" t="s">
        <v>830</v>
      </c>
      <c r="B587" s="22" t="s">
        <v>1798</v>
      </c>
      <c r="C587" s="23" t="s">
        <v>1965</v>
      </c>
      <c r="D587" s="13">
        <v>9640</v>
      </c>
      <c r="E587" s="14">
        <v>7099</v>
      </c>
      <c r="F587" s="14">
        <v>2541</v>
      </c>
      <c r="G587" s="15">
        <v>0</v>
      </c>
      <c r="H587" s="154"/>
      <c r="I587" s="156"/>
    </row>
    <row r="588" spans="1:9" s="153" customFormat="1" ht="16.5" customHeight="1" x14ac:dyDescent="0.2">
      <c r="A588" s="21" t="s">
        <v>831</v>
      </c>
      <c r="B588" s="22" t="s">
        <v>1799</v>
      </c>
      <c r="C588" s="23" t="s">
        <v>1966</v>
      </c>
      <c r="D588" s="13">
        <v>19280</v>
      </c>
      <c r="E588" s="14">
        <v>14197</v>
      </c>
      <c r="F588" s="14">
        <v>5083</v>
      </c>
      <c r="G588" s="15">
        <v>0</v>
      </c>
      <c r="H588" s="154"/>
      <c r="I588" s="156"/>
    </row>
    <row r="589" spans="1:9" s="153" customFormat="1" ht="16.5" customHeight="1" x14ac:dyDescent="0.2">
      <c r="A589" s="21" t="s">
        <v>832</v>
      </c>
      <c r="B589" s="22" t="s">
        <v>1800</v>
      </c>
      <c r="C589" s="23" t="s">
        <v>1967</v>
      </c>
      <c r="D589" s="13">
        <v>28920</v>
      </c>
      <c r="E589" s="14">
        <v>21296</v>
      </c>
      <c r="F589" s="14">
        <v>7624</v>
      </c>
      <c r="G589" s="15">
        <v>0</v>
      </c>
      <c r="H589" s="154"/>
      <c r="I589" s="156"/>
    </row>
    <row r="590" spans="1:9" s="153" customFormat="1" ht="16.5" customHeight="1" x14ac:dyDescent="0.2">
      <c r="A590" s="21" t="s">
        <v>833</v>
      </c>
      <c r="B590" s="22" t="s">
        <v>1801</v>
      </c>
      <c r="C590" s="23" t="s">
        <v>1968</v>
      </c>
      <c r="D590" s="13">
        <v>38560</v>
      </c>
      <c r="E590" s="14">
        <v>28395</v>
      </c>
      <c r="F590" s="14">
        <v>10165</v>
      </c>
      <c r="G590" s="15">
        <v>0</v>
      </c>
      <c r="H590" s="154"/>
      <c r="I590" s="156"/>
    </row>
    <row r="591" spans="1:9" s="153" customFormat="1" ht="16.5" customHeight="1" x14ac:dyDescent="0.2">
      <c r="A591" s="21" t="s">
        <v>834</v>
      </c>
      <c r="B591" s="22" t="s">
        <v>1802</v>
      </c>
      <c r="C591" s="23" t="s">
        <v>1969</v>
      </c>
      <c r="D591" s="13">
        <v>48200</v>
      </c>
      <c r="E591" s="14">
        <v>35493</v>
      </c>
      <c r="F591" s="14">
        <v>12707</v>
      </c>
      <c r="G591" s="15">
        <v>0</v>
      </c>
      <c r="H591" s="154"/>
      <c r="I591" s="156"/>
    </row>
    <row r="592" spans="1:9" s="153" customFormat="1" ht="16.5" customHeight="1" x14ac:dyDescent="0.2">
      <c r="A592" s="21" t="s">
        <v>835</v>
      </c>
      <c r="B592" s="22" t="s">
        <v>1803</v>
      </c>
      <c r="C592" s="23" t="s">
        <v>1970</v>
      </c>
      <c r="D592" s="13">
        <v>57840</v>
      </c>
      <c r="E592" s="14">
        <v>42592</v>
      </c>
      <c r="F592" s="14">
        <v>15248</v>
      </c>
      <c r="G592" s="15">
        <v>0</v>
      </c>
      <c r="H592" s="154"/>
      <c r="I592" s="156"/>
    </row>
    <row r="593" spans="1:9" s="153" customFormat="1" ht="16.5" customHeight="1" x14ac:dyDescent="0.2">
      <c r="A593" s="21" t="s">
        <v>836</v>
      </c>
      <c r="B593" s="22" t="s">
        <v>1804</v>
      </c>
      <c r="C593" s="23" t="s">
        <v>1971</v>
      </c>
      <c r="D593" s="13">
        <v>67480</v>
      </c>
      <c r="E593" s="14">
        <v>49691</v>
      </c>
      <c r="F593" s="14">
        <v>17789</v>
      </c>
      <c r="G593" s="15">
        <v>0</v>
      </c>
      <c r="H593" s="154"/>
      <c r="I593" s="156"/>
    </row>
    <row r="594" spans="1:9" s="153" customFormat="1" ht="16.5" customHeight="1" x14ac:dyDescent="0.2">
      <c r="A594" s="21" t="s">
        <v>837</v>
      </c>
      <c r="B594" s="22" t="s">
        <v>1805</v>
      </c>
      <c r="C594" s="23" t="s">
        <v>1972</v>
      </c>
      <c r="D594" s="13">
        <v>77120</v>
      </c>
      <c r="E594" s="14">
        <v>56789</v>
      </c>
      <c r="F594" s="14">
        <v>20331</v>
      </c>
      <c r="G594" s="15">
        <v>0</v>
      </c>
      <c r="H594" s="154"/>
      <c r="I594" s="156"/>
    </row>
    <row r="595" spans="1:9" s="153" customFormat="1" ht="16.5" customHeight="1" x14ac:dyDescent="0.2">
      <c r="A595" s="21" t="s">
        <v>838</v>
      </c>
      <c r="B595" s="22" t="s">
        <v>1806</v>
      </c>
      <c r="C595" s="23" t="s">
        <v>1973</v>
      </c>
      <c r="D595" s="13">
        <v>86760</v>
      </c>
      <c r="E595" s="14">
        <v>63888</v>
      </c>
      <c r="F595" s="14">
        <v>22872</v>
      </c>
      <c r="G595" s="15">
        <v>0</v>
      </c>
      <c r="H595" s="154"/>
      <c r="I595" s="156"/>
    </row>
    <row r="596" spans="1:9" s="153" customFormat="1" ht="16.5" customHeight="1" x14ac:dyDescent="0.2">
      <c r="A596" s="21" t="s">
        <v>839</v>
      </c>
      <c r="B596" s="22" t="s">
        <v>1807</v>
      </c>
      <c r="C596" s="23" t="s">
        <v>1974</v>
      </c>
      <c r="D596" s="13">
        <v>96400</v>
      </c>
      <c r="E596" s="14">
        <v>70987</v>
      </c>
      <c r="F596" s="14">
        <v>25413</v>
      </c>
      <c r="G596" s="15">
        <v>0</v>
      </c>
      <c r="H596" s="154"/>
      <c r="I596" s="156"/>
    </row>
    <row r="597" spans="1:9" s="153" customFormat="1" ht="16.5" customHeight="1" x14ac:dyDescent="0.2">
      <c r="A597" s="21" t="s">
        <v>840</v>
      </c>
      <c r="B597" s="22" t="s">
        <v>1808</v>
      </c>
      <c r="C597" s="23" t="s">
        <v>1975</v>
      </c>
      <c r="D597" s="13">
        <v>106040</v>
      </c>
      <c r="E597" s="14">
        <v>78085</v>
      </c>
      <c r="F597" s="14">
        <v>27955</v>
      </c>
      <c r="G597" s="15">
        <v>0</v>
      </c>
      <c r="H597" s="154"/>
      <c r="I597" s="156"/>
    </row>
    <row r="598" spans="1:9" s="153" customFormat="1" ht="16.5" customHeight="1" x14ac:dyDescent="0.2">
      <c r="A598" s="21" t="s">
        <v>841</v>
      </c>
      <c r="B598" s="22" t="s">
        <v>1809</v>
      </c>
      <c r="C598" s="23" t="s">
        <v>1976</v>
      </c>
      <c r="D598" s="13">
        <v>115680</v>
      </c>
      <c r="E598" s="14">
        <v>85184</v>
      </c>
      <c r="F598" s="14">
        <v>30496</v>
      </c>
      <c r="G598" s="15">
        <v>0</v>
      </c>
      <c r="H598" s="154"/>
      <c r="I598" s="156"/>
    </row>
    <row r="599" spans="1:9" s="153" customFormat="1" ht="16.5" customHeight="1" x14ac:dyDescent="0.2">
      <c r="A599" s="21" t="s">
        <v>842</v>
      </c>
      <c r="B599" s="22" t="s">
        <v>1810</v>
      </c>
      <c r="C599" s="23" t="s">
        <v>1977</v>
      </c>
      <c r="D599" s="13">
        <v>125320</v>
      </c>
      <c r="E599" s="14">
        <v>92283</v>
      </c>
      <c r="F599" s="14">
        <v>33037</v>
      </c>
      <c r="G599" s="15">
        <v>0</v>
      </c>
      <c r="H599" s="154"/>
      <c r="I599" s="156"/>
    </row>
    <row r="600" spans="1:9" s="153" customFormat="1" ht="16.5" customHeight="1" x14ac:dyDescent="0.2">
      <c r="A600" s="21" t="s">
        <v>843</v>
      </c>
      <c r="B600" s="22" t="s">
        <v>1811</v>
      </c>
      <c r="C600" s="23" t="s">
        <v>1978</v>
      </c>
      <c r="D600" s="13">
        <v>134960</v>
      </c>
      <c r="E600" s="14">
        <v>99381</v>
      </c>
      <c r="F600" s="14">
        <v>35579</v>
      </c>
      <c r="G600" s="15">
        <v>0</v>
      </c>
      <c r="H600" s="154"/>
      <c r="I600" s="156"/>
    </row>
    <row r="601" spans="1:9" s="153" customFormat="1" ht="16.5" customHeight="1" x14ac:dyDescent="0.2">
      <c r="A601" s="21" t="s">
        <v>844</v>
      </c>
      <c r="B601" s="22" t="s">
        <v>1812</v>
      </c>
      <c r="C601" s="23" t="s">
        <v>1979</v>
      </c>
      <c r="D601" s="13">
        <v>144600</v>
      </c>
      <c r="E601" s="14">
        <v>106480</v>
      </c>
      <c r="F601" s="14">
        <v>38120</v>
      </c>
      <c r="G601" s="15">
        <v>0</v>
      </c>
      <c r="H601" s="154"/>
      <c r="I601" s="156"/>
    </row>
    <row r="602" spans="1:9" s="153" customFormat="1" ht="16.5" customHeight="1" x14ac:dyDescent="0.2">
      <c r="A602" s="21" t="s">
        <v>845</v>
      </c>
      <c r="B602" s="22" t="s">
        <v>1813</v>
      </c>
      <c r="C602" s="23" t="s">
        <v>1980</v>
      </c>
      <c r="D602" s="13">
        <v>154240</v>
      </c>
      <c r="E602" s="14">
        <v>113579</v>
      </c>
      <c r="F602" s="14">
        <v>40661</v>
      </c>
      <c r="G602" s="15">
        <v>0</v>
      </c>
      <c r="H602" s="154"/>
      <c r="I602" s="156"/>
    </row>
    <row r="603" spans="1:9" s="153" customFormat="1" ht="16.5" customHeight="1" x14ac:dyDescent="0.2">
      <c r="A603" s="21" t="s">
        <v>846</v>
      </c>
      <c r="B603" s="22" t="s">
        <v>1814</v>
      </c>
      <c r="C603" s="23" t="s">
        <v>1981</v>
      </c>
      <c r="D603" s="13">
        <v>163880</v>
      </c>
      <c r="E603" s="14">
        <v>120677</v>
      </c>
      <c r="F603" s="14">
        <v>43203</v>
      </c>
      <c r="G603" s="15">
        <v>0</v>
      </c>
      <c r="H603" s="154"/>
      <c r="I603" s="156"/>
    </row>
    <row r="604" spans="1:9" s="153" customFormat="1" ht="16.5" customHeight="1" x14ac:dyDescent="0.2">
      <c r="A604" s="21" t="s">
        <v>847</v>
      </c>
      <c r="B604" s="22" t="s">
        <v>1815</v>
      </c>
      <c r="C604" s="23" t="s">
        <v>1982</v>
      </c>
      <c r="D604" s="13">
        <v>173520</v>
      </c>
      <c r="E604" s="14">
        <v>127776</v>
      </c>
      <c r="F604" s="14">
        <v>45744</v>
      </c>
      <c r="G604" s="15">
        <v>0</v>
      </c>
      <c r="H604" s="154"/>
      <c r="I604" s="156"/>
    </row>
    <row r="605" spans="1:9" s="153" customFormat="1" ht="16.5" customHeight="1" x14ac:dyDescent="0.2">
      <c r="A605" s="21" t="s">
        <v>848</v>
      </c>
      <c r="B605" s="22" t="s">
        <v>1816</v>
      </c>
      <c r="C605" s="23" t="s">
        <v>1983</v>
      </c>
      <c r="D605" s="13">
        <v>183160</v>
      </c>
      <c r="E605" s="14">
        <v>134875</v>
      </c>
      <c r="F605" s="14">
        <v>48285</v>
      </c>
      <c r="G605" s="15">
        <v>0</v>
      </c>
      <c r="H605" s="154"/>
      <c r="I605" s="156"/>
    </row>
    <row r="606" spans="1:9" s="153" customFormat="1" ht="16.5" customHeight="1" x14ac:dyDescent="0.2">
      <c r="A606" s="21" t="s">
        <v>849</v>
      </c>
      <c r="B606" s="22" t="s">
        <v>1817</v>
      </c>
      <c r="C606" s="23" t="s">
        <v>1984</v>
      </c>
      <c r="D606" s="13">
        <v>192800</v>
      </c>
      <c r="E606" s="14">
        <v>141973</v>
      </c>
      <c r="F606" s="14">
        <v>50827</v>
      </c>
      <c r="G606" s="15">
        <v>0</v>
      </c>
      <c r="H606" s="154"/>
      <c r="I606" s="156"/>
    </row>
    <row r="607" spans="1:9" s="153" customFormat="1" ht="16.5" customHeight="1" x14ac:dyDescent="0.2">
      <c r="A607" s="21" t="s">
        <v>850</v>
      </c>
      <c r="B607" s="22" t="s">
        <v>1818</v>
      </c>
      <c r="C607" s="23" t="s">
        <v>1985</v>
      </c>
      <c r="D607" s="13">
        <v>202440</v>
      </c>
      <c r="E607" s="14">
        <v>149072</v>
      </c>
      <c r="F607" s="14">
        <v>53368</v>
      </c>
      <c r="G607" s="15">
        <v>0</v>
      </c>
      <c r="H607" s="154"/>
      <c r="I607" s="156"/>
    </row>
    <row r="608" spans="1:9" s="153" customFormat="1" ht="16.5" customHeight="1" x14ac:dyDescent="0.2">
      <c r="A608" s="21" t="s">
        <v>851</v>
      </c>
      <c r="B608" s="22" t="s">
        <v>1819</v>
      </c>
      <c r="C608" s="23" t="s">
        <v>1986</v>
      </c>
      <c r="D608" s="13">
        <v>212080</v>
      </c>
      <c r="E608" s="14">
        <v>156171</v>
      </c>
      <c r="F608" s="14">
        <v>55909</v>
      </c>
      <c r="G608" s="15">
        <v>0</v>
      </c>
      <c r="H608" s="154"/>
      <c r="I608" s="156"/>
    </row>
    <row r="609" spans="1:9" s="153" customFormat="1" ht="16.5" customHeight="1" x14ac:dyDescent="0.2">
      <c r="A609" s="21" t="s">
        <v>852</v>
      </c>
      <c r="B609" s="22" t="s">
        <v>1820</v>
      </c>
      <c r="C609" s="23" t="s">
        <v>1987</v>
      </c>
      <c r="D609" s="13">
        <v>221720</v>
      </c>
      <c r="E609" s="14">
        <v>163270</v>
      </c>
      <c r="F609" s="14">
        <v>58450</v>
      </c>
      <c r="G609" s="15">
        <v>0</v>
      </c>
      <c r="H609" s="154"/>
      <c r="I609" s="156"/>
    </row>
    <row r="610" spans="1:9" s="153" customFormat="1" ht="16.5" customHeight="1" x14ac:dyDescent="0.2">
      <c r="A610" s="21" t="s">
        <v>853</v>
      </c>
      <c r="B610" s="22" t="s">
        <v>1821</v>
      </c>
      <c r="C610" s="23" t="s">
        <v>1988</v>
      </c>
      <c r="D610" s="13">
        <v>231360</v>
      </c>
      <c r="E610" s="14">
        <v>170368</v>
      </c>
      <c r="F610" s="14">
        <v>60992</v>
      </c>
      <c r="G610" s="15">
        <v>0</v>
      </c>
      <c r="H610" s="154"/>
      <c r="I610" s="156"/>
    </row>
    <row r="611" spans="1:9" s="153" customFormat="1" ht="16.5" customHeight="1" x14ac:dyDescent="0.2">
      <c r="A611" s="21" t="s">
        <v>854</v>
      </c>
      <c r="B611" s="22" t="s">
        <v>1822</v>
      </c>
      <c r="C611" s="23" t="s">
        <v>1989</v>
      </c>
      <c r="D611" s="13">
        <v>241000</v>
      </c>
      <c r="E611" s="14">
        <v>177467</v>
      </c>
      <c r="F611" s="14">
        <v>63533</v>
      </c>
      <c r="G611" s="15">
        <v>0</v>
      </c>
      <c r="H611" s="154"/>
      <c r="I611" s="156"/>
    </row>
    <row r="612" spans="1:9" s="153" customFormat="1" ht="16.5" customHeight="1" x14ac:dyDescent="0.2">
      <c r="A612" s="21" t="s">
        <v>855</v>
      </c>
      <c r="B612" s="22" t="s">
        <v>856</v>
      </c>
      <c r="C612" s="23" t="s">
        <v>2005</v>
      </c>
      <c r="D612" s="13">
        <v>9640</v>
      </c>
      <c r="E612" s="14">
        <v>7099</v>
      </c>
      <c r="F612" s="14">
        <v>2541</v>
      </c>
      <c r="G612" s="15">
        <v>0</v>
      </c>
      <c r="H612" s="154"/>
      <c r="I612" s="156"/>
    </row>
    <row r="613" spans="1:9" s="153" customFormat="1" ht="16.5" customHeight="1" x14ac:dyDescent="0.2">
      <c r="A613" s="21" t="s">
        <v>857</v>
      </c>
      <c r="B613" s="22" t="s">
        <v>858</v>
      </c>
      <c r="C613" s="23" t="s">
        <v>2006</v>
      </c>
      <c r="D613" s="13">
        <v>19280</v>
      </c>
      <c r="E613" s="14">
        <v>14197</v>
      </c>
      <c r="F613" s="14">
        <v>5083</v>
      </c>
      <c r="G613" s="15">
        <v>0</v>
      </c>
      <c r="H613" s="154"/>
      <c r="I613" s="156"/>
    </row>
    <row r="614" spans="1:9" s="153" customFormat="1" ht="16.5" customHeight="1" x14ac:dyDescent="0.2">
      <c r="A614" s="21" t="s">
        <v>859</v>
      </c>
      <c r="B614" s="22" t="s">
        <v>860</v>
      </c>
      <c r="C614" s="23" t="s">
        <v>2007</v>
      </c>
      <c r="D614" s="13">
        <v>28920</v>
      </c>
      <c r="E614" s="14">
        <v>21296</v>
      </c>
      <c r="F614" s="14">
        <v>7624</v>
      </c>
      <c r="G614" s="15">
        <v>0</v>
      </c>
      <c r="H614" s="154"/>
      <c r="I614" s="156"/>
    </row>
    <row r="615" spans="1:9" s="153" customFormat="1" ht="16.5" customHeight="1" x14ac:dyDescent="0.2">
      <c r="A615" s="21" t="s">
        <v>861</v>
      </c>
      <c r="B615" s="22" t="s">
        <v>862</v>
      </c>
      <c r="C615" s="23" t="s">
        <v>2008</v>
      </c>
      <c r="D615" s="13">
        <v>38560</v>
      </c>
      <c r="E615" s="14">
        <v>28395</v>
      </c>
      <c r="F615" s="14">
        <v>10165</v>
      </c>
      <c r="G615" s="15">
        <v>0</v>
      </c>
      <c r="H615" s="154"/>
      <c r="I615" s="156"/>
    </row>
    <row r="616" spans="1:9" s="153" customFormat="1" ht="16.5" customHeight="1" x14ac:dyDescent="0.2">
      <c r="A616" s="21" t="s">
        <v>863</v>
      </c>
      <c r="B616" s="22" t="s">
        <v>864</v>
      </c>
      <c r="C616" s="23" t="s">
        <v>2009</v>
      </c>
      <c r="D616" s="13">
        <v>48200</v>
      </c>
      <c r="E616" s="14">
        <v>35493</v>
      </c>
      <c r="F616" s="14">
        <v>12707</v>
      </c>
      <c r="G616" s="15">
        <v>0</v>
      </c>
      <c r="H616" s="154"/>
      <c r="I616" s="156"/>
    </row>
    <row r="617" spans="1:9" s="153" customFormat="1" ht="16.5" customHeight="1" x14ac:dyDescent="0.2">
      <c r="A617" s="21" t="s">
        <v>865</v>
      </c>
      <c r="B617" s="22" t="s">
        <v>866</v>
      </c>
      <c r="C617" s="23" t="s">
        <v>2010</v>
      </c>
      <c r="D617" s="13">
        <v>57840</v>
      </c>
      <c r="E617" s="14">
        <v>42592</v>
      </c>
      <c r="F617" s="14">
        <v>15248</v>
      </c>
      <c r="G617" s="15">
        <v>0</v>
      </c>
      <c r="H617" s="154"/>
      <c r="I617" s="156"/>
    </row>
    <row r="618" spans="1:9" s="153" customFormat="1" ht="16.5" customHeight="1" x14ac:dyDescent="0.2">
      <c r="A618" s="21" t="s">
        <v>867</v>
      </c>
      <c r="B618" s="22" t="s">
        <v>868</v>
      </c>
      <c r="C618" s="23" t="s">
        <v>2011</v>
      </c>
      <c r="D618" s="13">
        <v>67480</v>
      </c>
      <c r="E618" s="14">
        <v>49691</v>
      </c>
      <c r="F618" s="14">
        <v>17789</v>
      </c>
      <c r="G618" s="15">
        <v>0</v>
      </c>
      <c r="H618" s="154"/>
      <c r="I618" s="156"/>
    </row>
    <row r="619" spans="1:9" s="153" customFormat="1" ht="16.5" customHeight="1" x14ac:dyDescent="0.2">
      <c r="A619" s="21" t="s">
        <v>869</v>
      </c>
      <c r="B619" s="22" t="s">
        <v>870</v>
      </c>
      <c r="C619" s="23" t="s">
        <v>2012</v>
      </c>
      <c r="D619" s="13">
        <v>77120</v>
      </c>
      <c r="E619" s="14">
        <v>56789</v>
      </c>
      <c r="F619" s="14">
        <v>20331</v>
      </c>
      <c r="G619" s="15">
        <v>0</v>
      </c>
      <c r="H619" s="154"/>
      <c r="I619" s="156"/>
    </row>
    <row r="620" spans="1:9" s="153" customFormat="1" ht="16.5" customHeight="1" x14ac:dyDescent="0.2">
      <c r="A620" s="21" t="s">
        <v>871</v>
      </c>
      <c r="B620" s="22" t="s">
        <v>872</v>
      </c>
      <c r="C620" s="23" t="s">
        <v>2013</v>
      </c>
      <c r="D620" s="13">
        <v>86760</v>
      </c>
      <c r="E620" s="14">
        <v>63888</v>
      </c>
      <c r="F620" s="14">
        <v>22872</v>
      </c>
      <c r="G620" s="15">
        <v>0</v>
      </c>
      <c r="H620" s="154"/>
      <c r="I620" s="156"/>
    </row>
    <row r="621" spans="1:9" s="153" customFormat="1" ht="16.5" customHeight="1" x14ac:dyDescent="0.2">
      <c r="A621" s="21" t="s">
        <v>873</v>
      </c>
      <c r="B621" s="22" t="s">
        <v>874</v>
      </c>
      <c r="C621" s="23" t="s">
        <v>2014</v>
      </c>
      <c r="D621" s="13">
        <v>96400</v>
      </c>
      <c r="E621" s="14">
        <v>70987</v>
      </c>
      <c r="F621" s="14">
        <v>25413</v>
      </c>
      <c r="G621" s="15">
        <v>0</v>
      </c>
      <c r="H621" s="154"/>
      <c r="I621" s="156"/>
    </row>
    <row r="622" spans="1:9" s="153" customFormat="1" ht="16.5" customHeight="1" x14ac:dyDescent="0.2">
      <c r="A622" s="21" t="s">
        <v>875</v>
      </c>
      <c r="B622" s="22" t="s">
        <v>876</v>
      </c>
      <c r="C622" s="23" t="s">
        <v>2015</v>
      </c>
      <c r="D622" s="13">
        <v>106040</v>
      </c>
      <c r="E622" s="14">
        <v>78085</v>
      </c>
      <c r="F622" s="14">
        <v>27955</v>
      </c>
      <c r="G622" s="15">
        <v>0</v>
      </c>
      <c r="H622" s="154"/>
      <c r="I622" s="156"/>
    </row>
    <row r="623" spans="1:9" s="153" customFormat="1" ht="16.5" customHeight="1" x14ac:dyDescent="0.2">
      <c r="A623" s="21" t="s">
        <v>877</v>
      </c>
      <c r="B623" s="22" t="s">
        <v>878</v>
      </c>
      <c r="C623" s="23" t="s">
        <v>2016</v>
      </c>
      <c r="D623" s="13">
        <v>115680</v>
      </c>
      <c r="E623" s="14">
        <v>85184</v>
      </c>
      <c r="F623" s="14">
        <v>30496</v>
      </c>
      <c r="G623" s="15">
        <v>0</v>
      </c>
      <c r="H623" s="154"/>
      <c r="I623" s="156"/>
    </row>
    <row r="624" spans="1:9" s="153" customFormat="1" ht="16.5" customHeight="1" x14ac:dyDescent="0.2">
      <c r="A624" s="21" t="s">
        <v>879</v>
      </c>
      <c r="B624" s="22" t="s">
        <v>880</v>
      </c>
      <c r="C624" s="23" t="s">
        <v>2017</v>
      </c>
      <c r="D624" s="13">
        <v>125320</v>
      </c>
      <c r="E624" s="14">
        <v>92283</v>
      </c>
      <c r="F624" s="14">
        <v>33037</v>
      </c>
      <c r="G624" s="15">
        <v>0</v>
      </c>
      <c r="H624" s="154"/>
      <c r="I624" s="156"/>
    </row>
    <row r="625" spans="1:9" s="153" customFormat="1" ht="16.5" customHeight="1" x14ac:dyDescent="0.2">
      <c r="A625" s="21" t="s">
        <v>881</v>
      </c>
      <c r="B625" s="22" t="s">
        <v>882</v>
      </c>
      <c r="C625" s="23" t="s">
        <v>2018</v>
      </c>
      <c r="D625" s="13">
        <v>134960</v>
      </c>
      <c r="E625" s="14">
        <v>99381</v>
      </c>
      <c r="F625" s="14">
        <v>35579</v>
      </c>
      <c r="G625" s="15">
        <v>0</v>
      </c>
      <c r="H625" s="154"/>
      <c r="I625" s="156"/>
    </row>
    <row r="626" spans="1:9" s="153" customFormat="1" ht="16.5" customHeight="1" x14ac:dyDescent="0.2">
      <c r="A626" s="21" t="s">
        <v>883</v>
      </c>
      <c r="B626" s="22" t="s">
        <v>884</v>
      </c>
      <c r="C626" s="23" t="s">
        <v>2019</v>
      </c>
      <c r="D626" s="13">
        <v>144600</v>
      </c>
      <c r="E626" s="14">
        <v>106480</v>
      </c>
      <c r="F626" s="14">
        <v>38120</v>
      </c>
      <c r="G626" s="15">
        <v>0</v>
      </c>
      <c r="H626" s="154"/>
      <c r="I626" s="156"/>
    </row>
    <row r="627" spans="1:9" s="153" customFormat="1" ht="16.5" customHeight="1" x14ac:dyDescent="0.2">
      <c r="A627" s="21" t="s">
        <v>885</v>
      </c>
      <c r="B627" s="22" t="s">
        <v>886</v>
      </c>
      <c r="C627" s="23" t="s">
        <v>2020</v>
      </c>
      <c r="D627" s="13">
        <v>154240</v>
      </c>
      <c r="E627" s="14">
        <v>113579</v>
      </c>
      <c r="F627" s="14">
        <v>40661</v>
      </c>
      <c r="G627" s="15">
        <v>0</v>
      </c>
      <c r="H627" s="154"/>
      <c r="I627" s="156"/>
    </row>
    <row r="628" spans="1:9" s="153" customFormat="1" ht="16.5" customHeight="1" x14ac:dyDescent="0.2">
      <c r="A628" s="21" t="s">
        <v>887</v>
      </c>
      <c r="B628" s="22" t="s">
        <v>888</v>
      </c>
      <c r="C628" s="23" t="s">
        <v>2021</v>
      </c>
      <c r="D628" s="13">
        <v>163880</v>
      </c>
      <c r="E628" s="14">
        <v>120677</v>
      </c>
      <c r="F628" s="14">
        <v>43203</v>
      </c>
      <c r="G628" s="15">
        <v>0</v>
      </c>
      <c r="H628" s="154"/>
      <c r="I628" s="156"/>
    </row>
    <row r="629" spans="1:9" s="153" customFormat="1" ht="16.5" customHeight="1" x14ac:dyDescent="0.2">
      <c r="A629" s="21" t="s">
        <v>889</v>
      </c>
      <c r="B629" s="22" t="s">
        <v>890</v>
      </c>
      <c r="C629" s="23" t="s">
        <v>2022</v>
      </c>
      <c r="D629" s="13">
        <v>173520</v>
      </c>
      <c r="E629" s="14">
        <v>127776</v>
      </c>
      <c r="F629" s="14">
        <v>45744</v>
      </c>
      <c r="G629" s="15">
        <v>0</v>
      </c>
      <c r="H629" s="154"/>
      <c r="I629" s="156"/>
    </row>
    <row r="630" spans="1:9" s="153" customFormat="1" ht="16.5" customHeight="1" x14ac:dyDescent="0.2">
      <c r="A630" s="21" t="s">
        <v>891</v>
      </c>
      <c r="B630" s="22" t="s">
        <v>892</v>
      </c>
      <c r="C630" s="23" t="s">
        <v>2023</v>
      </c>
      <c r="D630" s="13">
        <v>183160</v>
      </c>
      <c r="E630" s="14">
        <v>134875</v>
      </c>
      <c r="F630" s="14">
        <v>48285</v>
      </c>
      <c r="G630" s="15">
        <v>0</v>
      </c>
      <c r="H630" s="154"/>
      <c r="I630" s="156"/>
    </row>
    <row r="631" spans="1:9" s="153" customFormat="1" ht="16.5" customHeight="1" x14ac:dyDescent="0.2">
      <c r="A631" s="21" t="s">
        <v>893</v>
      </c>
      <c r="B631" s="22" t="s">
        <v>894</v>
      </c>
      <c r="C631" s="23" t="s">
        <v>2024</v>
      </c>
      <c r="D631" s="13">
        <v>192800</v>
      </c>
      <c r="E631" s="14">
        <v>141973</v>
      </c>
      <c r="F631" s="14">
        <v>50827</v>
      </c>
      <c r="G631" s="15">
        <v>0</v>
      </c>
      <c r="H631" s="154"/>
      <c r="I631" s="156"/>
    </row>
    <row r="632" spans="1:9" s="153" customFormat="1" ht="16.5" customHeight="1" x14ac:dyDescent="0.2">
      <c r="A632" s="21" t="s">
        <v>895</v>
      </c>
      <c r="B632" s="22" t="s">
        <v>896</v>
      </c>
      <c r="C632" s="23" t="s">
        <v>2025</v>
      </c>
      <c r="D632" s="13">
        <v>202440</v>
      </c>
      <c r="E632" s="14">
        <v>149072</v>
      </c>
      <c r="F632" s="14">
        <v>53368</v>
      </c>
      <c r="G632" s="15">
        <v>0</v>
      </c>
      <c r="H632" s="154"/>
      <c r="I632" s="156"/>
    </row>
    <row r="633" spans="1:9" s="153" customFormat="1" ht="16.5" customHeight="1" x14ac:dyDescent="0.2">
      <c r="A633" s="21" t="s">
        <v>897</v>
      </c>
      <c r="B633" s="22" t="s">
        <v>898</v>
      </c>
      <c r="C633" s="23" t="s">
        <v>2026</v>
      </c>
      <c r="D633" s="13">
        <v>212080</v>
      </c>
      <c r="E633" s="14">
        <v>156171</v>
      </c>
      <c r="F633" s="14">
        <v>55909</v>
      </c>
      <c r="G633" s="15">
        <v>0</v>
      </c>
      <c r="H633" s="154"/>
      <c r="I633" s="156"/>
    </row>
    <row r="634" spans="1:9" s="153" customFormat="1" ht="16.5" customHeight="1" x14ac:dyDescent="0.2">
      <c r="A634" s="21" t="s">
        <v>899</v>
      </c>
      <c r="B634" s="22" t="s">
        <v>900</v>
      </c>
      <c r="C634" s="23" t="s">
        <v>2027</v>
      </c>
      <c r="D634" s="13">
        <v>221720</v>
      </c>
      <c r="E634" s="14">
        <v>163270</v>
      </c>
      <c r="F634" s="14">
        <v>58450</v>
      </c>
      <c r="G634" s="15">
        <v>0</v>
      </c>
      <c r="H634" s="154"/>
      <c r="I634" s="156"/>
    </row>
    <row r="635" spans="1:9" s="153" customFormat="1" ht="16.5" customHeight="1" x14ac:dyDescent="0.2">
      <c r="A635" s="21" t="s">
        <v>901</v>
      </c>
      <c r="B635" s="22" t="s">
        <v>902</v>
      </c>
      <c r="C635" s="23" t="s">
        <v>2028</v>
      </c>
      <c r="D635" s="13">
        <v>231360</v>
      </c>
      <c r="E635" s="14">
        <v>170368</v>
      </c>
      <c r="F635" s="14">
        <v>60992</v>
      </c>
      <c r="G635" s="15">
        <v>0</v>
      </c>
      <c r="H635" s="154"/>
      <c r="I635" s="156"/>
    </row>
    <row r="636" spans="1:9" s="153" customFormat="1" ht="16.5" customHeight="1" x14ac:dyDescent="0.2">
      <c r="A636" s="21" t="s">
        <v>903</v>
      </c>
      <c r="B636" s="22" t="s">
        <v>904</v>
      </c>
      <c r="C636" s="23" t="s">
        <v>2029</v>
      </c>
      <c r="D636" s="13">
        <v>241000</v>
      </c>
      <c r="E636" s="14">
        <v>177467</v>
      </c>
      <c r="F636" s="14">
        <v>63533</v>
      </c>
      <c r="G636" s="15">
        <v>0</v>
      </c>
      <c r="H636" s="154"/>
      <c r="I636" s="156"/>
    </row>
    <row r="637" spans="1:9" s="153" customFormat="1" ht="16.5" customHeight="1" x14ac:dyDescent="0.2">
      <c r="A637" s="21" t="s">
        <v>905</v>
      </c>
      <c r="B637" s="22" t="s">
        <v>906</v>
      </c>
      <c r="C637" s="23" t="s">
        <v>2030</v>
      </c>
      <c r="D637" s="13">
        <v>250640</v>
      </c>
      <c r="E637" s="14">
        <v>184566</v>
      </c>
      <c r="F637" s="14">
        <v>66074</v>
      </c>
      <c r="G637" s="15">
        <v>0</v>
      </c>
      <c r="H637" s="154"/>
      <c r="I637" s="156"/>
    </row>
    <row r="638" spans="1:9" s="153" customFormat="1" ht="16.5" customHeight="1" x14ac:dyDescent="0.2">
      <c r="A638" s="21" t="s">
        <v>907</v>
      </c>
      <c r="B638" s="22" t="s">
        <v>908</v>
      </c>
      <c r="C638" s="23" t="s">
        <v>2031</v>
      </c>
      <c r="D638" s="13">
        <v>260280</v>
      </c>
      <c r="E638" s="14">
        <v>191664</v>
      </c>
      <c r="F638" s="14">
        <v>68616</v>
      </c>
      <c r="G638" s="15">
        <v>0</v>
      </c>
      <c r="H638" s="154"/>
      <c r="I638" s="156"/>
    </row>
    <row r="639" spans="1:9" s="153" customFormat="1" ht="16.5" customHeight="1" x14ac:dyDescent="0.2">
      <c r="A639" s="21" t="s">
        <v>909</v>
      </c>
      <c r="B639" s="22" t="s">
        <v>910</v>
      </c>
      <c r="C639" s="23" t="s">
        <v>2032</v>
      </c>
      <c r="D639" s="13">
        <v>269920</v>
      </c>
      <c r="E639" s="14">
        <v>198763</v>
      </c>
      <c r="F639" s="14">
        <v>71157</v>
      </c>
      <c r="G639" s="15">
        <v>0</v>
      </c>
      <c r="H639" s="154"/>
      <c r="I639" s="156"/>
    </row>
    <row r="640" spans="1:9" s="153" customFormat="1" ht="16.5" customHeight="1" x14ac:dyDescent="0.2">
      <c r="A640" s="21" t="s">
        <v>911</v>
      </c>
      <c r="B640" s="22" t="s">
        <v>912</v>
      </c>
      <c r="C640" s="23" t="s">
        <v>2033</v>
      </c>
      <c r="D640" s="13">
        <v>279560</v>
      </c>
      <c r="E640" s="14">
        <v>205862</v>
      </c>
      <c r="F640" s="14">
        <v>73698</v>
      </c>
      <c r="G640" s="15">
        <v>0</v>
      </c>
      <c r="H640" s="154"/>
      <c r="I640" s="156"/>
    </row>
    <row r="641" spans="1:9" s="153" customFormat="1" ht="16.5" customHeight="1" x14ac:dyDescent="0.2">
      <c r="A641" s="21" t="s">
        <v>913</v>
      </c>
      <c r="B641" s="22" t="s">
        <v>914</v>
      </c>
      <c r="C641" s="23" t="s">
        <v>2034</v>
      </c>
      <c r="D641" s="13">
        <v>289200</v>
      </c>
      <c r="E641" s="14">
        <v>212960</v>
      </c>
      <c r="F641" s="14">
        <v>76240</v>
      </c>
      <c r="G641" s="15">
        <v>0</v>
      </c>
      <c r="H641" s="154"/>
      <c r="I641" s="156"/>
    </row>
    <row r="642" spans="1:9" s="153" customFormat="1" ht="16.5" customHeight="1" x14ac:dyDescent="0.2">
      <c r="A642" s="21" t="s">
        <v>915</v>
      </c>
      <c r="B642" s="22" t="s">
        <v>916</v>
      </c>
      <c r="C642" s="23" t="s">
        <v>2035</v>
      </c>
      <c r="D642" s="13">
        <v>298840</v>
      </c>
      <c r="E642" s="14">
        <v>220059</v>
      </c>
      <c r="F642" s="14">
        <v>78781</v>
      </c>
      <c r="G642" s="15">
        <v>0</v>
      </c>
      <c r="H642" s="154"/>
      <c r="I642" s="156"/>
    </row>
    <row r="643" spans="1:9" s="153" customFormat="1" ht="16.5" customHeight="1" x14ac:dyDescent="0.2">
      <c r="A643" s="21" t="s">
        <v>917</v>
      </c>
      <c r="B643" s="22" t="s">
        <v>918</v>
      </c>
      <c r="C643" s="23" t="s">
        <v>2036</v>
      </c>
      <c r="D643" s="13">
        <v>308480</v>
      </c>
      <c r="E643" s="14">
        <v>227158</v>
      </c>
      <c r="F643" s="14">
        <v>81322</v>
      </c>
      <c r="G643" s="15">
        <v>0</v>
      </c>
      <c r="H643" s="154"/>
      <c r="I643" s="156"/>
    </row>
    <row r="644" spans="1:9" s="153" customFormat="1" ht="16.5" customHeight="1" x14ac:dyDescent="0.2">
      <c r="A644" s="21" t="s">
        <v>919</v>
      </c>
      <c r="B644" s="22" t="s">
        <v>920</v>
      </c>
      <c r="C644" s="23" t="s">
        <v>2037</v>
      </c>
      <c r="D644" s="13">
        <v>318120</v>
      </c>
      <c r="E644" s="14">
        <v>234256</v>
      </c>
      <c r="F644" s="14">
        <v>83864</v>
      </c>
      <c r="G644" s="15">
        <v>0</v>
      </c>
      <c r="H644" s="154"/>
      <c r="I644" s="156"/>
    </row>
    <row r="645" spans="1:9" s="153" customFormat="1" ht="16.5" customHeight="1" x14ac:dyDescent="0.2">
      <c r="A645" s="21" t="s">
        <v>921</v>
      </c>
      <c r="B645" s="22" t="s">
        <v>922</v>
      </c>
      <c r="C645" s="23" t="s">
        <v>2038</v>
      </c>
      <c r="D645" s="13">
        <v>327760</v>
      </c>
      <c r="E645" s="14">
        <v>241355</v>
      </c>
      <c r="F645" s="14">
        <v>86405</v>
      </c>
      <c r="G645" s="15">
        <v>0</v>
      </c>
      <c r="H645" s="154"/>
      <c r="I645" s="156"/>
    </row>
    <row r="646" spans="1:9" s="153" customFormat="1" ht="16.5" customHeight="1" x14ac:dyDescent="0.2">
      <c r="A646" s="21" t="s">
        <v>923</v>
      </c>
      <c r="B646" s="22" t="s">
        <v>924</v>
      </c>
      <c r="C646" s="23" t="s">
        <v>2039</v>
      </c>
      <c r="D646" s="13">
        <v>337400</v>
      </c>
      <c r="E646" s="14">
        <v>248454</v>
      </c>
      <c r="F646" s="14">
        <v>88946</v>
      </c>
      <c r="G646" s="15">
        <v>0</v>
      </c>
      <c r="H646" s="154"/>
      <c r="I646" s="156"/>
    </row>
    <row r="647" spans="1:9" s="153" customFormat="1" ht="16.5" customHeight="1" x14ac:dyDescent="0.2">
      <c r="A647" s="21" t="s">
        <v>925</v>
      </c>
      <c r="B647" s="22" t="s">
        <v>926</v>
      </c>
      <c r="C647" s="23" t="s">
        <v>2040</v>
      </c>
      <c r="D647" s="13">
        <v>347040</v>
      </c>
      <c r="E647" s="14">
        <v>255552</v>
      </c>
      <c r="F647" s="14">
        <v>91488</v>
      </c>
      <c r="G647" s="15">
        <v>0</v>
      </c>
      <c r="H647" s="154"/>
      <c r="I647" s="156"/>
    </row>
    <row r="648" spans="1:9" s="153" customFormat="1" ht="16.5" customHeight="1" x14ac:dyDescent="0.2">
      <c r="A648" s="21" t="s">
        <v>927</v>
      </c>
      <c r="B648" s="22" t="s">
        <v>928</v>
      </c>
      <c r="C648" s="23" t="s">
        <v>2041</v>
      </c>
      <c r="D648" s="13">
        <v>356680</v>
      </c>
      <c r="E648" s="14">
        <v>262651</v>
      </c>
      <c r="F648" s="14">
        <v>94029</v>
      </c>
      <c r="G648" s="15">
        <v>0</v>
      </c>
      <c r="H648" s="154"/>
      <c r="I648" s="156"/>
    </row>
    <row r="649" spans="1:9" s="153" customFormat="1" ht="16.5" customHeight="1" x14ac:dyDescent="0.2">
      <c r="A649" s="21" t="s">
        <v>929</v>
      </c>
      <c r="B649" s="22" t="s">
        <v>930</v>
      </c>
      <c r="C649" s="23" t="s">
        <v>2042</v>
      </c>
      <c r="D649" s="13">
        <v>366320</v>
      </c>
      <c r="E649" s="14">
        <v>269750</v>
      </c>
      <c r="F649" s="14">
        <v>96570</v>
      </c>
      <c r="G649" s="15">
        <v>0</v>
      </c>
      <c r="H649" s="154"/>
      <c r="I649" s="156"/>
    </row>
    <row r="650" spans="1:9" s="153" customFormat="1" ht="16.5" customHeight="1" x14ac:dyDescent="0.2">
      <c r="A650" s="21" t="s">
        <v>931</v>
      </c>
      <c r="B650" s="22" t="s">
        <v>932</v>
      </c>
      <c r="C650" s="23" t="s">
        <v>2043</v>
      </c>
      <c r="D650" s="13">
        <v>375960</v>
      </c>
      <c r="E650" s="14">
        <v>276848</v>
      </c>
      <c r="F650" s="14">
        <v>99112</v>
      </c>
      <c r="G650" s="15">
        <v>0</v>
      </c>
      <c r="H650" s="154"/>
      <c r="I650" s="156"/>
    </row>
    <row r="651" spans="1:9" s="153" customFormat="1" ht="16.5" customHeight="1" x14ac:dyDescent="0.2">
      <c r="A651" s="21" t="s">
        <v>933</v>
      </c>
      <c r="B651" s="22" t="s">
        <v>596</v>
      </c>
      <c r="C651" s="23" t="s">
        <v>2044</v>
      </c>
      <c r="D651" s="13">
        <v>385600</v>
      </c>
      <c r="E651" s="14">
        <v>283947</v>
      </c>
      <c r="F651" s="14">
        <v>101653</v>
      </c>
      <c r="G651" s="15">
        <v>0</v>
      </c>
      <c r="H651" s="154"/>
      <c r="I651" s="156"/>
    </row>
    <row r="652" spans="1:9" s="153" customFormat="1" ht="16.5" customHeight="1" x14ac:dyDescent="0.2">
      <c r="A652" s="21" t="s">
        <v>934</v>
      </c>
      <c r="B652" s="22" t="s">
        <v>935</v>
      </c>
      <c r="C652" s="23" t="s">
        <v>2045</v>
      </c>
      <c r="D652" s="13">
        <v>115295</v>
      </c>
      <c r="E652" s="14">
        <v>84901</v>
      </c>
      <c r="F652" s="14">
        <v>30394</v>
      </c>
      <c r="G652" s="15">
        <v>0</v>
      </c>
      <c r="H652" s="154"/>
      <c r="I652" s="156"/>
    </row>
    <row r="653" spans="1:9" s="153" customFormat="1" ht="16.5" customHeight="1" x14ac:dyDescent="0.2">
      <c r="A653" s="21" t="s">
        <v>936</v>
      </c>
      <c r="B653" s="22" t="s">
        <v>599</v>
      </c>
      <c r="C653" s="23" t="s">
        <v>2046</v>
      </c>
      <c r="D653" s="13">
        <v>9640</v>
      </c>
      <c r="E653" s="14">
        <v>7099</v>
      </c>
      <c r="F653" s="14">
        <v>2541</v>
      </c>
      <c r="G653" s="15">
        <v>0</v>
      </c>
      <c r="H653" s="154"/>
      <c r="I653" s="156"/>
    </row>
    <row r="654" spans="1:9" s="153" customFormat="1" ht="16.5" customHeight="1" x14ac:dyDescent="0.2">
      <c r="A654" s="21" t="s">
        <v>937</v>
      </c>
      <c r="B654" s="22" t="s">
        <v>601</v>
      </c>
      <c r="C654" s="23" t="s">
        <v>2047</v>
      </c>
      <c r="D654" s="13">
        <v>19280</v>
      </c>
      <c r="E654" s="14">
        <v>14197</v>
      </c>
      <c r="F654" s="14">
        <v>5083</v>
      </c>
      <c r="G654" s="15">
        <v>0</v>
      </c>
      <c r="H654" s="154"/>
      <c r="I654" s="156"/>
    </row>
    <row r="655" spans="1:9" s="153" customFormat="1" ht="16.5" customHeight="1" x14ac:dyDescent="0.2">
      <c r="A655" s="21" t="s">
        <v>938</v>
      </c>
      <c r="B655" s="22" t="s">
        <v>603</v>
      </c>
      <c r="C655" s="23" t="s">
        <v>2048</v>
      </c>
      <c r="D655" s="13">
        <v>28920</v>
      </c>
      <c r="E655" s="14">
        <v>21296</v>
      </c>
      <c r="F655" s="14">
        <v>7624</v>
      </c>
      <c r="G655" s="15">
        <v>0</v>
      </c>
      <c r="H655" s="154"/>
      <c r="I655" s="156"/>
    </row>
    <row r="656" spans="1:9" s="153" customFormat="1" ht="16.5" customHeight="1" x14ac:dyDescent="0.2">
      <c r="A656" s="21" t="s">
        <v>939</v>
      </c>
      <c r="B656" s="22" t="s">
        <v>605</v>
      </c>
      <c r="C656" s="23" t="s">
        <v>2049</v>
      </c>
      <c r="D656" s="13">
        <v>38560</v>
      </c>
      <c r="E656" s="14">
        <v>28395</v>
      </c>
      <c r="F656" s="14">
        <v>10165</v>
      </c>
      <c r="G656" s="15">
        <v>0</v>
      </c>
      <c r="H656" s="154"/>
      <c r="I656" s="156"/>
    </row>
    <row r="657" spans="1:9" s="153" customFormat="1" ht="16.5" customHeight="1" x14ac:dyDescent="0.2">
      <c r="A657" s="21" t="s">
        <v>940</v>
      </c>
      <c r="B657" s="22" t="s">
        <v>607</v>
      </c>
      <c r="C657" s="23" t="s">
        <v>2050</v>
      </c>
      <c r="D657" s="13">
        <v>48200</v>
      </c>
      <c r="E657" s="14">
        <v>35493</v>
      </c>
      <c r="F657" s="14">
        <v>12707</v>
      </c>
      <c r="G657" s="15">
        <v>0</v>
      </c>
      <c r="H657" s="154"/>
      <c r="I657" s="156"/>
    </row>
    <row r="658" spans="1:9" s="153" customFormat="1" ht="16.5" customHeight="1" x14ac:dyDescent="0.2">
      <c r="A658" s="21" t="s">
        <v>941</v>
      </c>
      <c r="B658" s="22" t="s">
        <v>609</v>
      </c>
      <c r="C658" s="23" t="s">
        <v>2051</v>
      </c>
      <c r="D658" s="13">
        <v>57840</v>
      </c>
      <c r="E658" s="14">
        <v>42592</v>
      </c>
      <c r="F658" s="14">
        <v>15248</v>
      </c>
      <c r="G658" s="15">
        <v>0</v>
      </c>
      <c r="H658" s="154"/>
      <c r="I658" s="156"/>
    </row>
    <row r="659" spans="1:9" s="153" customFormat="1" ht="16.5" customHeight="1" x14ac:dyDescent="0.2">
      <c r="A659" s="21" t="s">
        <v>942</v>
      </c>
      <c r="B659" s="22" t="s">
        <v>611</v>
      </c>
      <c r="C659" s="23" t="s">
        <v>2052</v>
      </c>
      <c r="D659" s="13">
        <v>67480</v>
      </c>
      <c r="E659" s="14">
        <v>49691</v>
      </c>
      <c r="F659" s="14">
        <v>17789</v>
      </c>
      <c r="G659" s="15">
        <v>0</v>
      </c>
      <c r="H659" s="154"/>
      <c r="I659" s="156"/>
    </row>
    <row r="660" spans="1:9" s="153" customFormat="1" ht="16.5" customHeight="1" x14ac:dyDescent="0.2">
      <c r="A660" s="21" t="s">
        <v>943</v>
      </c>
      <c r="B660" s="22" t="s">
        <v>613</v>
      </c>
      <c r="C660" s="23" t="s">
        <v>2053</v>
      </c>
      <c r="D660" s="13">
        <v>77120</v>
      </c>
      <c r="E660" s="14">
        <v>56789</v>
      </c>
      <c r="F660" s="14">
        <v>20331</v>
      </c>
      <c r="G660" s="15">
        <v>0</v>
      </c>
      <c r="H660" s="154"/>
      <c r="I660" s="156"/>
    </row>
    <row r="661" spans="1:9" s="153" customFormat="1" ht="16.5" customHeight="1" x14ac:dyDescent="0.2">
      <c r="A661" s="21" t="s">
        <v>944</v>
      </c>
      <c r="B661" s="22" t="s">
        <v>615</v>
      </c>
      <c r="C661" s="23" t="s">
        <v>2054</v>
      </c>
      <c r="D661" s="13">
        <v>86760</v>
      </c>
      <c r="E661" s="14">
        <v>63888</v>
      </c>
      <c r="F661" s="14">
        <v>22872</v>
      </c>
      <c r="G661" s="15">
        <v>0</v>
      </c>
      <c r="H661" s="154"/>
      <c r="I661" s="156"/>
    </row>
    <row r="662" spans="1:9" s="153" customFormat="1" ht="16.5" customHeight="1" x14ac:dyDescent="0.2">
      <c r="A662" s="21" t="s">
        <v>945</v>
      </c>
      <c r="B662" s="22" t="s">
        <v>617</v>
      </c>
      <c r="C662" s="23" t="s">
        <v>2055</v>
      </c>
      <c r="D662" s="13">
        <v>96400</v>
      </c>
      <c r="E662" s="14">
        <v>70987</v>
      </c>
      <c r="F662" s="14">
        <v>25413</v>
      </c>
      <c r="G662" s="15">
        <v>0</v>
      </c>
      <c r="H662" s="154"/>
      <c r="I662" s="156"/>
    </row>
    <row r="663" spans="1:9" s="153" customFormat="1" ht="16.5" customHeight="1" x14ac:dyDescent="0.2">
      <c r="A663" s="21" t="s">
        <v>946</v>
      </c>
      <c r="B663" s="22" t="s">
        <v>619</v>
      </c>
      <c r="C663" s="23" t="s">
        <v>2056</v>
      </c>
      <c r="D663" s="13">
        <v>106040</v>
      </c>
      <c r="E663" s="14">
        <v>78085</v>
      </c>
      <c r="F663" s="14">
        <v>27955</v>
      </c>
      <c r="G663" s="15">
        <v>0</v>
      </c>
      <c r="H663" s="154"/>
      <c r="I663" s="156"/>
    </row>
    <row r="664" spans="1:9" s="153" customFormat="1" ht="16.5" customHeight="1" x14ac:dyDescent="0.2">
      <c r="A664" s="21" t="s">
        <v>947</v>
      </c>
      <c r="B664" s="22" t="s">
        <v>621</v>
      </c>
      <c r="C664" s="23" t="s">
        <v>2057</v>
      </c>
      <c r="D664" s="13">
        <v>115680</v>
      </c>
      <c r="E664" s="14">
        <v>85184</v>
      </c>
      <c r="F664" s="14">
        <v>30496</v>
      </c>
      <c r="G664" s="15">
        <v>0</v>
      </c>
      <c r="H664" s="154"/>
      <c r="I664" s="156"/>
    </row>
    <row r="665" spans="1:9" s="153" customFormat="1" ht="16.5" customHeight="1" x14ac:dyDescent="0.2">
      <c r="A665" s="21" t="s">
        <v>948</v>
      </c>
      <c r="B665" s="22" t="s">
        <v>623</v>
      </c>
      <c r="C665" s="23" t="s">
        <v>2058</v>
      </c>
      <c r="D665" s="13">
        <v>125320</v>
      </c>
      <c r="E665" s="14">
        <v>92283</v>
      </c>
      <c r="F665" s="14">
        <v>33037</v>
      </c>
      <c r="G665" s="15">
        <v>0</v>
      </c>
      <c r="H665" s="154"/>
      <c r="I665" s="156"/>
    </row>
    <row r="666" spans="1:9" s="153" customFormat="1" ht="16.5" customHeight="1" x14ac:dyDescent="0.2">
      <c r="A666" s="21" t="s">
        <v>949</v>
      </c>
      <c r="B666" s="22" t="s">
        <v>625</v>
      </c>
      <c r="C666" s="23" t="s">
        <v>2059</v>
      </c>
      <c r="D666" s="13">
        <v>134960</v>
      </c>
      <c r="E666" s="14">
        <v>99381</v>
      </c>
      <c r="F666" s="14">
        <v>35579</v>
      </c>
      <c r="G666" s="15">
        <v>0</v>
      </c>
      <c r="H666" s="154"/>
      <c r="I666" s="156"/>
    </row>
    <row r="667" spans="1:9" s="153" customFormat="1" ht="16.5" customHeight="1" x14ac:dyDescent="0.2">
      <c r="A667" s="21" t="s">
        <v>950</v>
      </c>
      <c r="B667" s="22" t="s">
        <v>627</v>
      </c>
      <c r="C667" s="23" t="s">
        <v>2060</v>
      </c>
      <c r="D667" s="13">
        <v>144600</v>
      </c>
      <c r="E667" s="14">
        <v>106480</v>
      </c>
      <c r="F667" s="14">
        <v>38120</v>
      </c>
      <c r="G667" s="15">
        <v>0</v>
      </c>
      <c r="H667" s="154"/>
      <c r="I667" s="156"/>
    </row>
    <row r="668" spans="1:9" s="153" customFormat="1" ht="16.5" customHeight="1" x14ac:dyDescent="0.2">
      <c r="A668" s="21" t="s">
        <v>951</v>
      </c>
      <c r="B668" s="22" t="s">
        <v>629</v>
      </c>
      <c r="C668" s="23" t="s">
        <v>2061</v>
      </c>
      <c r="D668" s="13">
        <v>154240</v>
      </c>
      <c r="E668" s="14">
        <v>113579</v>
      </c>
      <c r="F668" s="14">
        <v>40661</v>
      </c>
      <c r="G668" s="15">
        <v>0</v>
      </c>
      <c r="H668" s="154"/>
      <c r="I668" s="156"/>
    </row>
    <row r="669" spans="1:9" s="153" customFormat="1" ht="16.5" customHeight="1" x14ac:dyDescent="0.2">
      <c r="A669" s="21" t="s">
        <v>952</v>
      </c>
      <c r="B669" s="22" t="s">
        <v>631</v>
      </c>
      <c r="C669" s="23" t="s">
        <v>2062</v>
      </c>
      <c r="D669" s="13">
        <v>163880</v>
      </c>
      <c r="E669" s="14">
        <v>120677</v>
      </c>
      <c r="F669" s="14">
        <v>43203</v>
      </c>
      <c r="G669" s="15">
        <v>0</v>
      </c>
      <c r="H669" s="154"/>
      <c r="I669" s="156"/>
    </row>
    <row r="670" spans="1:9" s="153" customFormat="1" ht="16.5" customHeight="1" x14ac:dyDescent="0.2">
      <c r="A670" s="21" t="s">
        <v>953</v>
      </c>
      <c r="B670" s="22" t="s">
        <v>633</v>
      </c>
      <c r="C670" s="23" t="s">
        <v>2063</v>
      </c>
      <c r="D670" s="13">
        <v>173520</v>
      </c>
      <c r="E670" s="14">
        <v>127776</v>
      </c>
      <c r="F670" s="14">
        <v>45744</v>
      </c>
      <c r="G670" s="15">
        <v>0</v>
      </c>
      <c r="H670" s="154"/>
      <c r="I670" s="156"/>
    </row>
    <row r="671" spans="1:9" s="153" customFormat="1" ht="16.5" customHeight="1" x14ac:dyDescent="0.2">
      <c r="A671" s="21" t="s">
        <v>954</v>
      </c>
      <c r="B671" s="22" t="s">
        <v>635</v>
      </c>
      <c r="C671" s="23" t="s">
        <v>2064</v>
      </c>
      <c r="D671" s="13">
        <v>183160</v>
      </c>
      <c r="E671" s="14">
        <v>134875</v>
      </c>
      <c r="F671" s="14">
        <v>48285</v>
      </c>
      <c r="G671" s="15">
        <v>0</v>
      </c>
      <c r="H671" s="154"/>
      <c r="I671" s="156"/>
    </row>
    <row r="672" spans="1:9" s="153" customFormat="1" ht="16.5" customHeight="1" x14ac:dyDescent="0.2">
      <c r="A672" s="21" t="s">
        <v>955</v>
      </c>
      <c r="B672" s="22" t="s">
        <v>637</v>
      </c>
      <c r="C672" s="23" t="s">
        <v>2065</v>
      </c>
      <c r="D672" s="13">
        <v>192800</v>
      </c>
      <c r="E672" s="14">
        <v>141973</v>
      </c>
      <c r="F672" s="14">
        <v>50827</v>
      </c>
      <c r="G672" s="15">
        <v>0</v>
      </c>
      <c r="H672" s="154"/>
      <c r="I672" s="156"/>
    </row>
    <row r="673" spans="1:9" s="153" customFormat="1" ht="16.5" customHeight="1" x14ac:dyDescent="0.2">
      <c r="A673" s="21" t="s">
        <v>956</v>
      </c>
      <c r="B673" s="22" t="s">
        <v>639</v>
      </c>
      <c r="C673" s="23" t="s">
        <v>2066</v>
      </c>
      <c r="D673" s="13">
        <v>202440</v>
      </c>
      <c r="E673" s="14">
        <v>149072</v>
      </c>
      <c r="F673" s="14">
        <v>53368</v>
      </c>
      <c r="G673" s="15">
        <v>0</v>
      </c>
      <c r="H673" s="154"/>
      <c r="I673" s="156"/>
    </row>
    <row r="674" spans="1:9" s="153" customFormat="1" ht="16.5" customHeight="1" x14ac:dyDescent="0.2">
      <c r="A674" s="21" t="s">
        <v>957</v>
      </c>
      <c r="B674" s="22" t="s">
        <v>641</v>
      </c>
      <c r="C674" s="23" t="s">
        <v>2067</v>
      </c>
      <c r="D674" s="13">
        <v>212080</v>
      </c>
      <c r="E674" s="14">
        <v>156171</v>
      </c>
      <c r="F674" s="14">
        <v>55909</v>
      </c>
      <c r="G674" s="15">
        <v>0</v>
      </c>
      <c r="H674" s="154"/>
      <c r="I674" s="156"/>
    </row>
    <row r="675" spans="1:9" s="153" customFormat="1" ht="16.5" customHeight="1" x14ac:dyDescent="0.2">
      <c r="A675" s="21" t="s">
        <v>958</v>
      </c>
      <c r="B675" s="22" t="s">
        <v>643</v>
      </c>
      <c r="C675" s="23" t="s">
        <v>2068</v>
      </c>
      <c r="D675" s="13">
        <v>221720</v>
      </c>
      <c r="E675" s="14">
        <v>163270</v>
      </c>
      <c r="F675" s="14">
        <v>58450</v>
      </c>
      <c r="G675" s="15">
        <v>0</v>
      </c>
      <c r="H675" s="154"/>
      <c r="I675" s="156"/>
    </row>
    <row r="676" spans="1:9" s="153" customFormat="1" ht="16.5" customHeight="1" x14ac:dyDescent="0.2">
      <c r="A676" s="21" t="s">
        <v>959</v>
      </c>
      <c r="B676" s="22" t="s">
        <v>645</v>
      </c>
      <c r="C676" s="23" t="s">
        <v>2069</v>
      </c>
      <c r="D676" s="13">
        <v>231360</v>
      </c>
      <c r="E676" s="14">
        <v>170368</v>
      </c>
      <c r="F676" s="14">
        <v>60992</v>
      </c>
      <c r="G676" s="15">
        <v>0</v>
      </c>
      <c r="H676" s="154"/>
      <c r="I676" s="156"/>
    </row>
    <row r="677" spans="1:9" s="153" customFormat="1" ht="16.5" customHeight="1" x14ac:dyDescent="0.2">
      <c r="A677" s="21" t="s">
        <v>960</v>
      </c>
      <c r="B677" s="22" t="s">
        <v>647</v>
      </c>
      <c r="C677" s="23" t="s">
        <v>2070</v>
      </c>
      <c r="D677" s="13">
        <v>241000</v>
      </c>
      <c r="E677" s="14">
        <v>177467</v>
      </c>
      <c r="F677" s="14">
        <v>63533</v>
      </c>
      <c r="G677" s="15">
        <v>0</v>
      </c>
      <c r="H677" s="154"/>
      <c r="I677" s="156"/>
    </row>
    <row r="678" spans="1:9" s="153" customFormat="1" ht="16.5" customHeight="1" x14ac:dyDescent="0.2">
      <c r="A678" s="21" t="s">
        <v>961</v>
      </c>
      <c r="B678" s="22" t="s">
        <v>649</v>
      </c>
      <c r="C678" s="23" t="s">
        <v>2071</v>
      </c>
      <c r="D678" s="13">
        <v>9640</v>
      </c>
      <c r="E678" s="14">
        <v>7099</v>
      </c>
      <c r="F678" s="14">
        <v>2541</v>
      </c>
      <c r="G678" s="15">
        <v>0</v>
      </c>
      <c r="H678" s="154"/>
      <c r="I678" s="156"/>
    </row>
    <row r="679" spans="1:9" s="153" customFormat="1" ht="16.5" customHeight="1" x14ac:dyDescent="0.2">
      <c r="A679" s="21" t="s">
        <v>962</v>
      </c>
      <c r="B679" s="22" t="s">
        <v>651</v>
      </c>
      <c r="C679" s="23" t="s">
        <v>2072</v>
      </c>
      <c r="D679" s="13">
        <v>19280</v>
      </c>
      <c r="E679" s="14">
        <v>14197</v>
      </c>
      <c r="F679" s="14">
        <v>5083</v>
      </c>
      <c r="G679" s="15">
        <v>0</v>
      </c>
      <c r="H679" s="154"/>
      <c r="I679" s="156"/>
    </row>
    <row r="680" spans="1:9" s="153" customFormat="1" ht="16.5" customHeight="1" x14ac:dyDescent="0.2">
      <c r="A680" s="21" t="s">
        <v>963</v>
      </c>
      <c r="B680" s="22" t="s">
        <v>653</v>
      </c>
      <c r="C680" s="23" t="s">
        <v>2073</v>
      </c>
      <c r="D680" s="13">
        <v>28920</v>
      </c>
      <c r="E680" s="14">
        <v>21296</v>
      </c>
      <c r="F680" s="14">
        <v>7624</v>
      </c>
      <c r="G680" s="15">
        <v>0</v>
      </c>
      <c r="H680" s="154"/>
      <c r="I680" s="156"/>
    </row>
    <row r="681" spans="1:9" s="153" customFormat="1" ht="16.5" customHeight="1" x14ac:dyDescent="0.2">
      <c r="A681" s="21" t="s">
        <v>964</v>
      </c>
      <c r="B681" s="22" t="s">
        <v>655</v>
      </c>
      <c r="C681" s="23" t="s">
        <v>2074</v>
      </c>
      <c r="D681" s="13">
        <v>38560</v>
      </c>
      <c r="E681" s="14">
        <v>28395</v>
      </c>
      <c r="F681" s="14">
        <v>10165</v>
      </c>
      <c r="G681" s="15">
        <v>0</v>
      </c>
      <c r="H681" s="154"/>
      <c r="I681" s="156"/>
    </row>
    <row r="682" spans="1:9" s="153" customFormat="1" ht="16.5" customHeight="1" x14ac:dyDescent="0.2">
      <c r="A682" s="21" t="s">
        <v>965</v>
      </c>
      <c r="B682" s="22" t="s">
        <v>657</v>
      </c>
      <c r="C682" s="23" t="s">
        <v>2075</v>
      </c>
      <c r="D682" s="13">
        <v>48200</v>
      </c>
      <c r="E682" s="14">
        <v>35493</v>
      </c>
      <c r="F682" s="14">
        <v>12707</v>
      </c>
      <c r="G682" s="15">
        <v>0</v>
      </c>
      <c r="H682" s="154"/>
      <c r="I682" s="156"/>
    </row>
    <row r="683" spans="1:9" s="153" customFormat="1" ht="16.5" customHeight="1" x14ac:dyDescent="0.2">
      <c r="A683" s="21" t="s">
        <v>966</v>
      </c>
      <c r="B683" s="22" t="s">
        <v>659</v>
      </c>
      <c r="C683" s="23" t="s">
        <v>2076</v>
      </c>
      <c r="D683" s="13">
        <v>57840</v>
      </c>
      <c r="E683" s="14">
        <v>42592</v>
      </c>
      <c r="F683" s="14">
        <v>15248</v>
      </c>
      <c r="G683" s="15">
        <v>0</v>
      </c>
      <c r="H683" s="154"/>
      <c r="I683" s="156"/>
    </row>
    <row r="684" spans="1:9" s="153" customFormat="1" ht="16.5" customHeight="1" x14ac:dyDescent="0.2">
      <c r="A684" s="21" t="s">
        <v>967</v>
      </c>
      <c r="B684" s="22" t="s">
        <v>661</v>
      </c>
      <c r="C684" s="23" t="s">
        <v>2077</v>
      </c>
      <c r="D684" s="13">
        <v>67480</v>
      </c>
      <c r="E684" s="14">
        <v>49691</v>
      </c>
      <c r="F684" s="14">
        <v>17789</v>
      </c>
      <c r="G684" s="15">
        <v>0</v>
      </c>
      <c r="H684" s="154"/>
      <c r="I684" s="156"/>
    </row>
    <row r="685" spans="1:9" s="153" customFormat="1" ht="16.5" customHeight="1" x14ac:dyDescent="0.2">
      <c r="A685" s="21" t="s">
        <v>968</v>
      </c>
      <c r="B685" s="22" t="s">
        <v>663</v>
      </c>
      <c r="C685" s="23" t="s">
        <v>2078</v>
      </c>
      <c r="D685" s="13">
        <v>77120</v>
      </c>
      <c r="E685" s="14">
        <v>56789</v>
      </c>
      <c r="F685" s="14">
        <v>20331</v>
      </c>
      <c r="G685" s="15">
        <v>0</v>
      </c>
      <c r="H685" s="154"/>
      <c r="I685" s="156"/>
    </row>
    <row r="686" spans="1:9" s="153" customFormat="1" ht="16.5" customHeight="1" x14ac:dyDescent="0.2">
      <c r="A686" s="21" t="s">
        <v>969</v>
      </c>
      <c r="B686" s="22" t="s">
        <v>665</v>
      </c>
      <c r="C686" s="23" t="s">
        <v>2079</v>
      </c>
      <c r="D686" s="13">
        <v>86760</v>
      </c>
      <c r="E686" s="14">
        <v>63888</v>
      </c>
      <c r="F686" s="14">
        <v>22872</v>
      </c>
      <c r="G686" s="15">
        <v>0</v>
      </c>
      <c r="H686" s="154"/>
      <c r="I686" s="156"/>
    </row>
    <row r="687" spans="1:9" s="153" customFormat="1" ht="16.5" customHeight="1" x14ac:dyDescent="0.2">
      <c r="A687" s="21" t="s">
        <v>970</v>
      </c>
      <c r="B687" s="22" t="s">
        <v>667</v>
      </c>
      <c r="C687" s="23" t="s">
        <v>2080</v>
      </c>
      <c r="D687" s="13">
        <v>96400</v>
      </c>
      <c r="E687" s="14">
        <v>70987</v>
      </c>
      <c r="F687" s="14">
        <v>25413</v>
      </c>
      <c r="G687" s="15">
        <v>0</v>
      </c>
      <c r="H687" s="154"/>
      <c r="I687" s="156"/>
    </row>
    <row r="688" spans="1:9" s="153" customFormat="1" ht="16.5" customHeight="1" x14ac:dyDescent="0.2">
      <c r="A688" s="21" t="s">
        <v>971</v>
      </c>
      <c r="B688" s="22" t="s">
        <v>669</v>
      </c>
      <c r="C688" s="23" t="s">
        <v>2081</v>
      </c>
      <c r="D688" s="13">
        <v>106040</v>
      </c>
      <c r="E688" s="14">
        <v>78085</v>
      </c>
      <c r="F688" s="14">
        <v>27955</v>
      </c>
      <c r="G688" s="15">
        <v>0</v>
      </c>
      <c r="H688" s="154"/>
      <c r="I688" s="156"/>
    </row>
    <row r="689" spans="1:9" s="153" customFormat="1" ht="16.5" customHeight="1" x14ac:dyDescent="0.2">
      <c r="A689" s="21" t="s">
        <v>972</v>
      </c>
      <c r="B689" s="22" t="s">
        <v>671</v>
      </c>
      <c r="C689" s="23" t="s">
        <v>2082</v>
      </c>
      <c r="D689" s="13">
        <v>115680</v>
      </c>
      <c r="E689" s="14">
        <v>85184</v>
      </c>
      <c r="F689" s="14">
        <v>30496</v>
      </c>
      <c r="G689" s="15">
        <v>0</v>
      </c>
      <c r="H689" s="154"/>
      <c r="I689" s="156"/>
    </row>
    <row r="690" spans="1:9" s="153" customFormat="1" ht="16.5" customHeight="1" x14ac:dyDescent="0.2">
      <c r="A690" s="21" t="s">
        <v>973</v>
      </c>
      <c r="B690" s="22" t="s">
        <v>673</v>
      </c>
      <c r="C690" s="23" t="s">
        <v>2083</v>
      </c>
      <c r="D690" s="13">
        <v>125320</v>
      </c>
      <c r="E690" s="14">
        <v>92283</v>
      </c>
      <c r="F690" s="14">
        <v>33037</v>
      </c>
      <c r="G690" s="15">
        <v>0</v>
      </c>
      <c r="H690" s="154"/>
      <c r="I690" s="156"/>
    </row>
    <row r="691" spans="1:9" s="153" customFormat="1" ht="16.5" customHeight="1" x14ac:dyDescent="0.2">
      <c r="A691" s="21" t="s">
        <v>974</v>
      </c>
      <c r="B691" s="22" t="s">
        <v>675</v>
      </c>
      <c r="C691" s="23" t="s">
        <v>2084</v>
      </c>
      <c r="D691" s="13">
        <v>134960</v>
      </c>
      <c r="E691" s="14">
        <v>99381</v>
      </c>
      <c r="F691" s="14">
        <v>35579</v>
      </c>
      <c r="G691" s="15">
        <v>0</v>
      </c>
      <c r="H691" s="154"/>
      <c r="I691" s="156"/>
    </row>
    <row r="692" spans="1:9" s="153" customFormat="1" ht="16.5" customHeight="1" x14ac:dyDescent="0.2">
      <c r="A692" s="21" t="s">
        <v>975</v>
      </c>
      <c r="B692" s="22" t="s">
        <v>677</v>
      </c>
      <c r="C692" s="23" t="s">
        <v>2085</v>
      </c>
      <c r="D692" s="13">
        <v>144600</v>
      </c>
      <c r="E692" s="14">
        <v>106480</v>
      </c>
      <c r="F692" s="14">
        <v>38120</v>
      </c>
      <c r="G692" s="15">
        <v>0</v>
      </c>
      <c r="H692" s="154"/>
      <c r="I692" s="156"/>
    </row>
    <row r="693" spans="1:9" s="153" customFormat="1" ht="16.5" customHeight="1" x14ac:dyDescent="0.2">
      <c r="A693" s="21" t="s">
        <v>976</v>
      </c>
      <c r="B693" s="22" t="s">
        <v>679</v>
      </c>
      <c r="C693" s="23" t="s">
        <v>2086</v>
      </c>
      <c r="D693" s="13">
        <v>154240</v>
      </c>
      <c r="E693" s="14">
        <v>113579</v>
      </c>
      <c r="F693" s="14">
        <v>40661</v>
      </c>
      <c r="G693" s="15">
        <v>0</v>
      </c>
      <c r="H693" s="154"/>
      <c r="I693" s="156"/>
    </row>
    <row r="694" spans="1:9" s="153" customFormat="1" ht="16.5" customHeight="1" x14ac:dyDescent="0.2">
      <c r="A694" s="21" t="s">
        <v>977</v>
      </c>
      <c r="B694" s="22" t="s">
        <v>681</v>
      </c>
      <c r="C694" s="23" t="s">
        <v>2087</v>
      </c>
      <c r="D694" s="13">
        <v>163880</v>
      </c>
      <c r="E694" s="14">
        <v>120677</v>
      </c>
      <c r="F694" s="14">
        <v>43203</v>
      </c>
      <c r="G694" s="15">
        <v>0</v>
      </c>
      <c r="H694" s="154"/>
      <c r="I694" s="156"/>
    </row>
    <row r="695" spans="1:9" s="153" customFormat="1" ht="16.5" customHeight="1" x14ac:dyDescent="0.2">
      <c r="A695" s="21" t="s">
        <v>978</v>
      </c>
      <c r="B695" s="22" t="s">
        <v>683</v>
      </c>
      <c r="C695" s="23" t="s">
        <v>2088</v>
      </c>
      <c r="D695" s="13">
        <v>173520</v>
      </c>
      <c r="E695" s="14">
        <v>127776</v>
      </c>
      <c r="F695" s="14">
        <v>45744</v>
      </c>
      <c r="G695" s="15">
        <v>0</v>
      </c>
      <c r="H695" s="154"/>
      <c r="I695" s="156"/>
    </row>
    <row r="696" spans="1:9" s="153" customFormat="1" ht="16.5" customHeight="1" x14ac:dyDescent="0.2">
      <c r="A696" s="21" t="s">
        <v>979</v>
      </c>
      <c r="B696" s="22" t="s">
        <v>685</v>
      </c>
      <c r="C696" s="23" t="s">
        <v>2089</v>
      </c>
      <c r="D696" s="13">
        <v>183160</v>
      </c>
      <c r="E696" s="14">
        <v>134875</v>
      </c>
      <c r="F696" s="14">
        <v>48285</v>
      </c>
      <c r="G696" s="15">
        <v>0</v>
      </c>
      <c r="H696" s="154"/>
      <c r="I696" s="156"/>
    </row>
    <row r="697" spans="1:9" s="153" customFormat="1" ht="16.5" customHeight="1" x14ac:dyDescent="0.2">
      <c r="A697" s="21" t="s">
        <v>980</v>
      </c>
      <c r="B697" s="22" t="s">
        <v>687</v>
      </c>
      <c r="C697" s="23" t="s">
        <v>2090</v>
      </c>
      <c r="D697" s="13">
        <v>192800</v>
      </c>
      <c r="E697" s="14">
        <v>141973</v>
      </c>
      <c r="F697" s="14">
        <v>50827</v>
      </c>
      <c r="G697" s="15">
        <v>0</v>
      </c>
      <c r="H697" s="154"/>
      <c r="I697" s="156"/>
    </row>
    <row r="698" spans="1:9" s="153" customFormat="1" ht="16.5" customHeight="1" x14ac:dyDescent="0.2">
      <c r="A698" s="21" t="s">
        <v>981</v>
      </c>
      <c r="B698" s="22" t="s">
        <v>689</v>
      </c>
      <c r="C698" s="23" t="s">
        <v>2091</v>
      </c>
      <c r="D698" s="13">
        <v>202440</v>
      </c>
      <c r="E698" s="14">
        <v>149072</v>
      </c>
      <c r="F698" s="14">
        <v>53368</v>
      </c>
      <c r="G698" s="15">
        <v>0</v>
      </c>
      <c r="H698" s="154"/>
      <c r="I698" s="156"/>
    </row>
    <row r="699" spans="1:9" s="153" customFormat="1" ht="16.5" customHeight="1" x14ac:dyDescent="0.2">
      <c r="A699" s="21" t="s">
        <v>982</v>
      </c>
      <c r="B699" s="22" t="s">
        <v>691</v>
      </c>
      <c r="C699" s="23" t="s">
        <v>2092</v>
      </c>
      <c r="D699" s="13">
        <v>212080</v>
      </c>
      <c r="E699" s="14">
        <v>156171</v>
      </c>
      <c r="F699" s="14">
        <v>55909</v>
      </c>
      <c r="G699" s="15">
        <v>0</v>
      </c>
      <c r="H699" s="154"/>
      <c r="I699" s="156"/>
    </row>
    <row r="700" spans="1:9" s="153" customFormat="1" ht="16.5" customHeight="1" x14ac:dyDescent="0.2">
      <c r="A700" s="21" t="s">
        <v>983</v>
      </c>
      <c r="B700" s="22" t="s">
        <v>693</v>
      </c>
      <c r="C700" s="23" t="s">
        <v>2093</v>
      </c>
      <c r="D700" s="13">
        <v>221720</v>
      </c>
      <c r="E700" s="14">
        <v>163270</v>
      </c>
      <c r="F700" s="14">
        <v>58450</v>
      </c>
      <c r="G700" s="15">
        <v>0</v>
      </c>
      <c r="H700" s="154"/>
      <c r="I700" s="156"/>
    </row>
    <row r="701" spans="1:9" s="153" customFormat="1" ht="16.5" customHeight="1" x14ac:dyDescent="0.2">
      <c r="A701" s="21" t="s">
        <v>984</v>
      </c>
      <c r="B701" s="22" t="s">
        <v>695</v>
      </c>
      <c r="C701" s="23" t="s">
        <v>2094</v>
      </c>
      <c r="D701" s="13">
        <v>231360</v>
      </c>
      <c r="E701" s="14">
        <v>170368</v>
      </c>
      <c r="F701" s="14">
        <v>60992</v>
      </c>
      <c r="G701" s="15">
        <v>0</v>
      </c>
      <c r="H701" s="154"/>
      <c r="I701" s="156"/>
    </row>
    <row r="702" spans="1:9" s="153" customFormat="1" ht="16.5" customHeight="1" x14ac:dyDescent="0.2">
      <c r="A702" s="21" t="s">
        <v>985</v>
      </c>
      <c r="B702" s="22" t="s">
        <v>697</v>
      </c>
      <c r="C702" s="23" t="s">
        <v>2095</v>
      </c>
      <c r="D702" s="13">
        <v>241000</v>
      </c>
      <c r="E702" s="14">
        <v>177467</v>
      </c>
      <c r="F702" s="14">
        <v>63533</v>
      </c>
      <c r="G702" s="15">
        <v>0</v>
      </c>
      <c r="H702" s="154"/>
      <c r="I702" s="156"/>
    </row>
    <row r="703" spans="1:9" s="153" customFormat="1" ht="16.5" customHeight="1" x14ac:dyDescent="0.2">
      <c r="A703" s="21" t="s">
        <v>986</v>
      </c>
      <c r="B703" s="22" t="s">
        <v>987</v>
      </c>
      <c r="C703" s="23" t="s">
        <v>2096</v>
      </c>
      <c r="D703" s="13">
        <v>92399</v>
      </c>
      <c r="E703" s="14">
        <v>68041</v>
      </c>
      <c r="F703" s="14">
        <v>24358</v>
      </c>
      <c r="G703" s="15">
        <v>0</v>
      </c>
      <c r="H703" s="154"/>
      <c r="I703" s="156"/>
    </row>
    <row r="704" spans="1:9" s="153" customFormat="1" ht="16.5" customHeight="1" x14ac:dyDescent="0.2">
      <c r="A704" s="21" t="s">
        <v>988</v>
      </c>
      <c r="B704" s="22" t="s">
        <v>989</v>
      </c>
      <c r="C704" s="23" t="s">
        <v>2096</v>
      </c>
      <c r="D704" s="13">
        <v>123198</v>
      </c>
      <c r="E704" s="14">
        <v>90720</v>
      </c>
      <c r="F704" s="14">
        <v>32478</v>
      </c>
      <c r="G704" s="15">
        <v>0</v>
      </c>
      <c r="H704" s="154"/>
      <c r="I704" s="156"/>
    </row>
    <row r="705" spans="1:9" s="153" customFormat="1" ht="16.5" customHeight="1" x14ac:dyDescent="0.2">
      <c r="A705" s="21" t="s">
        <v>4631</v>
      </c>
      <c r="B705" s="22" t="s">
        <v>4632</v>
      </c>
      <c r="C705" s="23" t="s">
        <v>4633</v>
      </c>
      <c r="D705" s="13">
        <v>123198</v>
      </c>
      <c r="E705" s="14">
        <v>90720</v>
      </c>
      <c r="F705" s="14">
        <v>32478</v>
      </c>
      <c r="G705" s="15">
        <v>0</v>
      </c>
      <c r="H705" s="154"/>
      <c r="I705" s="156"/>
    </row>
    <row r="706" spans="1:9" s="153" customFormat="1" ht="16.5" customHeight="1" x14ac:dyDescent="0.2">
      <c r="A706" s="21" t="s">
        <v>990</v>
      </c>
      <c r="B706" s="22" t="s">
        <v>387</v>
      </c>
      <c r="C706" s="23" t="s">
        <v>2097</v>
      </c>
      <c r="D706" s="13">
        <v>61599</v>
      </c>
      <c r="E706" s="14">
        <v>45360</v>
      </c>
      <c r="F706" s="14">
        <v>16239</v>
      </c>
      <c r="G706" s="15">
        <v>0</v>
      </c>
      <c r="H706" s="154"/>
      <c r="I706" s="156"/>
    </row>
    <row r="707" spans="1:9" s="153" customFormat="1" ht="16.5" customHeight="1" x14ac:dyDescent="0.2">
      <c r="A707" s="21" t="s">
        <v>991</v>
      </c>
      <c r="B707" s="22" t="s">
        <v>359</v>
      </c>
      <c r="C707" s="23" t="s">
        <v>2098</v>
      </c>
      <c r="D707" s="13">
        <v>6246</v>
      </c>
      <c r="E707" s="14">
        <v>4599</v>
      </c>
      <c r="F707" s="14">
        <v>1647</v>
      </c>
      <c r="G707" s="15">
        <v>0</v>
      </c>
      <c r="H707" s="154"/>
      <c r="I707" s="156"/>
    </row>
    <row r="708" spans="1:9" s="153" customFormat="1" ht="16.5" customHeight="1" x14ac:dyDescent="0.2">
      <c r="A708" s="21" t="s">
        <v>992</v>
      </c>
      <c r="B708" s="22" t="s">
        <v>361</v>
      </c>
      <c r="C708" s="23" t="s">
        <v>2098</v>
      </c>
      <c r="D708" s="13">
        <v>6246</v>
      </c>
      <c r="E708" s="14">
        <v>4599</v>
      </c>
      <c r="F708" s="14">
        <v>1647</v>
      </c>
      <c r="G708" s="15">
        <v>0</v>
      </c>
      <c r="H708" s="154"/>
      <c r="I708" s="156"/>
    </row>
    <row r="709" spans="1:9" s="153" customFormat="1" ht="16.5" customHeight="1" x14ac:dyDescent="0.2">
      <c r="A709" s="21" t="s">
        <v>2875</v>
      </c>
      <c r="B709" s="22" t="s">
        <v>2517</v>
      </c>
      <c r="C709" s="23" t="s">
        <v>1922</v>
      </c>
      <c r="D709" s="13">
        <v>461180</v>
      </c>
      <c r="E709" s="14">
        <v>339602</v>
      </c>
      <c r="F709" s="14">
        <v>121578</v>
      </c>
      <c r="G709" s="15">
        <v>0</v>
      </c>
      <c r="H709" s="154"/>
      <c r="I709" s="156"/>
    </row>
    <row r="710" spans="1:9" s="153" customFormat="1" ht="16.5" customHeight="1" x14ac:dyDescent="0.2">
      <c r="A710" s="21" t="s">
        <v>2876</v>
      </c>
      <c r="B710" s="22" t="s">
        <v>2523</v>
      </c>
      <c r="C710" s="23" t="s">
        <v>2877</v>
      </c>
      <c r="D710" s="13">
        <v>338150</v>
      </c>
      <c r="E710" s="14">
        <v>249006</v>
      </c>
      <c r="F710" s="14">
        <v>89144</v>
      </c>
      <c r="G710" s="15">
        <v>0</v>
      </c>
      <c r="H710" s="154"/>
      <c r="I710" s="156"/>
    </row>
    <row r="711" spans="1:9" s="153" customFormat="1" ht="16.5" customHeight="1" x14ac:dyDescent="0.2">
      <c r="A711" s="21" t="s">
        <v>2878</v>
      </c>
      <c r="B711" s="22" t="s">
        <v>396</v>
      </c>
      <c r="C711" s="23" t="s">
        <v>2879</v>
      </c>
      <c r="D711" s="13">
        <v>9640</v>
      </c>
      <c r="E711" s="14">
        <v>7099</v>
      </c>
      <c r="F711" s="14">
        <v>2541</v>
      </c>
      <c r="G711" s="15">
        <v>0</v>
      </c>
      <c r="H711" s="154"/>
      <c r="I711" s="156"/>
    </row>
    <row r="712" spans="1:9" s="153" customFormat="1" ht="16.5" customHeight="1" x14ac:dyDescent="0.2">
      <c r="A712" s="21" t="s">
        <v>2880</v>
      </c>
      <c r="B712" s="22" t="s">
        <v>398</v>
      </c>
      <c r="C712" s="23" t="s">
        <v>2881</v>
      </c>
      <c r="D712" s="13">
        <v>19280</v>
      </c>
      <c r="E712" s="14">
        <v>14197</v>
      </c>
      <c r="F712" s="14">
        <v>5083</v>
      </c>
      <c r="G712" s="15">
        <v>0</v>
      </c>
      <c r="H712" s="154"/>
      <c r="I712" s="156"/>
    </row>
    <row r="713" spans="1:9" s="153" customFormat="1" ht="16.5" customHeight="1" x14ac:dyDescent="0.2">
      <c r="A713" s="21" t="s">
        <v>2882</v>
      </c>
      <c r="B713" s="22" t="s">
        <v>400</v>
      </c>
      <c r="C713" s="23" t="s">
        <v>2883</v>
      </c>
      <c r="D713" s="13">
        <v>28920</v>
      </c>
      <c r="E713" s="14">
        <v>21296</v>
      </c>
      <c r="F713" s="14">
        <v>7624</v>
      </c>
      <c r="G713" s="15">
        <v>0</v>
      </c>
      <c r="H713" s="154"/>
      <c r="I713" s="156"/>
    </row>
    <row r="714" spans="1:9" s="153" customFormat="1" ht="16.5" customHeight="1" x14ac:dyDescent="0.2">
      <c r="A714" s="21" t="s">
        <v>2884</v>
      </c>
      <c r="B714" s="22" t="s">
        <v>714</v>
      </c>
      <c r="C714" s="23" t="s">
        <v>2885</v>
      </c>
      <c r="D714" s="13">
        <v>38560</v>
      </c>
      <c r="E714" s="14">
        <v>28395</v>
      </c>
      <c r="F714" s="14">
        <v>10165</v>
      </c>
      <c r="G714" s="15">
        <v>0</v>
      </c>
      <c r="H714" s="154"/>
      <c r="I714" s="156"/>
    </row>
    <row r="715" spans="1:9" s="153" customFormat="1" ht="16.5" customHeight="1" x14ac:dyDescent="0.2">
      <c r="A715" s="21" t="s">
        <v>2886</v>
      </c>
      <c r="B715" s="22" t="s">
        <v>716</v>
      </c>
      <c r="C715" s="23" t="s">
        <v>2887</v>
      </c>
      <c r="D715" s="13">
        <v>48200</v>
      </c>
      <c r="E715" s="14">
        <v>35493</v>
      </c>
      <c r="F715" s="14">
        <v>12707</v>
      </c>
      <c r="G715" s="15">
        <v>0</v>
      </c>
      <c r="H715" s="154"/>
      <c r="I715" s="156"/>
    </row>
    <row r="716" spans="1:9" s="153" customFormat="1" ht="16.5" customHeight="1" x14ac:dyDescent="0.2">
      <c r="A716" s="21" t="s">
        <v>2888</v>
      </c>
      <c r="B716" s="22" t="s">
        <v>718</v>
      </c>
      <c r="C716" s="23" t="s">
        <v>2889</v>
      </c>
      <c r="D716" s="13">
        <v>57840</v>
      </c>
      <c r="E716" s="14">
        <v>42592</v>
      </c>
      <c r="F716" s="14">
        <v>15248</v>
      </c>
      <c r="G716" s="15">
        <v>0</v>
      </c>
      <c r="H716" s="154"/>
      <c r="I716" s="156"/>
    </row>
    <row r="717" spans="1:9" s="153" customFormat="1" ht="16.5" customHeight="1" x14ac:dyDescent="0.2">
      <c r="A717" s="21" t="s">
        <v>2890</v>
      </c>
      <c r="B717" s="22" t="s">
        <v>720</v>
      </c>
      <c r="C717" s="23" t="s">
        <v>2891</v>
      </c>
      <c r="D717" s="13">
        <v>67480</v>
      </c>
      <c r="E717" s="14">
        <v>49691</v>
      </c>
      <c r="F717" s="14">
        <v>17789</v>
      </c>
      <c r="G717" s="15">
        <v>0</v>
      </c>
      <c r="H717" s="154"/>
      <c r="I717" s="156"/>
    </row>
    <row r="718" spans="1:9" s="153" customFormat="1" ht="16.5" customHeight="1" x14ac:dyDescent="0.2">
      <c r="A718" s="21" t="s">
        <v>2892</v>
      </c>
      <c r="B718" s="22" t="s">
        <v>722</v>
      </c>
      <c r="C718" s="23" t="s">
        <v>2893</v>
      </c>
      <c r="D718" s="13">
        <v>77120</v>
      </c>
      <c r="E718" s="14">
        <v>56789</v>
      </c>
      <c r="F718" s="14">
        <v>20331</v>
      </c>
      <c r="G718" s="15">
        <v>0</v>
      </c>
      <c r="H718" s="154"/>
      <c r="I718" s="156"/>
    </row>
    <row r="719" spans="1:9" s="153" customFormat="1" ht="16.5" customHeight="1" x14ac:dyDescent="0.2">
      <c r="A719" s="21" t="s">
        <v>2894</v>
      </c>
      <c r="B719" s="22" t="s">
        <v>724</v>
      </c>
      <c r="C719" s="23" t="s">
        <v>2895</v>
      </c>
      <c r="D719" s="13">
        <v>86760</v>
      </c>
      <c r="E719" s="14">
        <v>63888</v>
      </c>
      <c r="F719" s="14">
        <v>22872</v>
      </c>
      <c r="G719" s="15">
        <v>0</v>
      </c>
      <c r="H719" s="154"/>
      <c r="I719" s="156"/>
    </row>
    <row r="720" spans="1:9" s="153" customFormat="1" ht="16.5" customHeight="1" x14ac:dyDescent="0.2">
      <c r="A720" s="21" t="s">
        <v>2896</v>
      </c>
      <c r="B720" s="22" t="s">
        <v>726</v>
      </c>
      <c r="C720" s="23" t="s">
        <v>2897</v>
      </c>
      <c r="D720" s="13">
        <v>96400</v>
      </c>
      <c r="E720" s="14">
        <v>70987</v>
      </c>
      <c r="F720" s="14">
        <v>25413</v>
      </c>
      <c r="G720" s="15">
        <v>0</v>
      </c>
      <c r="H720" s="154"/>
      <c r="I720" s="156"/>
    </row>
    <row r="721" spans="1:9" s="153" customFormat="1" ht="16.5" customHeight="1" x14ac:dyDescent="0.2">
      <c r="A721" s="21" t="s">
        <v>2898</v>
      </c>
      <c r="B721" s="22" t="s">
        <v>728</v>
      </c>
      <c r="C721" s="23" t="s">
        <v>2899</v>
      </c>
      <c r="D721" s="13">
        <v>106040</v>
      </c>
      <c r="E721" s="14">
        <v>78085</v>
      </c>
      <c r="F721" s="14">
        <v>27955</v>
      </c>
      <c r="G721" s="15">
        <v>0</v>
      </c>
      <c r="H721" s="154"/>
      <c r="I721" s="156"/>
    </row>
    <row r="722" spans="1:9" s="153" customFormat="1" ht="16.5" customHeight="1" x14ac:dyDescent="0.2">
      <c r="A722" s="21" t="s">
        <v>2900</v>
      </c>
      <c r="B722" s="22" t="s">
        <v>730</v>
      </c>
      <c r="C722" s="23" t="s">
        <v>2901</v>
      </c>
      <c r="D722" s="13">
        <v>115680</v>
      </c>
      <c r="E722" s="14">
        <v>85184</v>
      </c>
      <c r="F722" s="14">
        <v>30496</v>
      </c>
      <c r="G722" s="15">
        <v>0</v>
      </c>
      <c r="H722" s="154"/>
      <c r="I722" s="156"/>
    </row>
    <row r="723" spans="1:9" s="153" customFormat="1" ht="16.5" customHeight="1" x14ac:dyDescent="0.2">
      <c r="A723" s="21" t="s">
        <v>2902</v>
      </c>
      <c r="B723" s="22" t="s">
        <v>732</v>
      </c>
      <c r="C723" s="23" t="s">
        <v>2903</v>
      </c>
      <c r="D723" s="13">
        <v>125320</v>
      </c>
      <c r="E723" s="14">
        <v>92283</v>
      </c>
      <c r="F723" s="14">
        <v>33037</v>
      </c>
      <c r="G723" s="15">
        <v>0</v>
      </c>
      <c r="H723" s="154"/>
      <c r="I723" s="156"/>
    </row>
    <row r="724" spans="1:9" s="153" customFormat="1" ht="16.5" customHeight="1" x14ac:dyDescent="0.2">
      <c r="A724" s="21" t="s">
        <v>2904</v>
      </c>
      <c r="B724" s="22" t="s">
        <v>734</v>
      </c>
      <c r="C724" s="23" t="s">
        <v>2905</v>
      </c>
      <c r="D724" s="13">
        <v>134960</v>
      </c>
      <c r="E724" s="14">
        <v>99381</v>
      </c>
      <c r="F724" s="14">
        <v>35579</v>
      </c>
      <c r="G724" s="15">
        <v>0</v>
      </c>
      <c r="H724" s="154"/>
      <c r="I724" s="156"/>
    </row>
    <row r="725" spans="1:9" s="153" customFormat="1" ht="16.5" customHeight="1" x14ac:dyDescent="0.2">
      <c r="A725" s="21" t="s">
        <v>2906</v>
      </c>
      <c r="B725" s="22" t="s">
        <v>736</v>
      </c>
      <c r="C725" s="23" t="s">
        <v>2907</v>
      </c>
      <c r="D725" s="13">
        <v>144600</v>
      </c>
      <c r="E725" s="14">
        <v>106480</v>
      </c>
      <c r="F725" s="14">
        <v>38120</v>
      </c>
      <c r="G725" s="15">
        <v>0</v>
      </c>
      <c r="H725" s="154"/>
      <c r="I725" s="156"/>
    </row>
    <row r="726" spans="1:9" s="153" customFormat="1" ht="16.5" customHeight="1" x14ac:dyDescent="0.2">
      <c r="A726" s="21" t="s">
        <v>2908</v>
      </c>
      <c r="B726" s="22" t="s">
        <v>738</v>
      </c>
      <c r="C726" s="23" t="s">
        <v>2909</v>
      </c>
      <c r="D726" s="13">
        <v>154240</v>
      </c>
      <c r="E726" s="14">
        <v>113579</v>
      </c>
      <c r="F726" s="14">
        <v>40661</v>
      </c>
      <c r="G726" s="15">
        <v>0</v>
      </c>
      <c r="H726" s="154"/>
      <c r="I726" s="156"/>
    </row>
    <row r="727" spans="1:9" s="153" customFormat="1" ht="16.5" customHeight="1" x14ac:dyDescent="0.2">
      <c r="A727" s="21" t="s">
        <v>2910</v>
      </c>
      <c r="B727" s="22" t="s">
        <v>740</v>
      </c>
      <c r="C727" s="23" t="s">
        <v>2911</v>
      </c>
      <c r="D727" s="13">
        <v>163880</v>
      </c>
      <c r="E727" s="14">
        <v>120677</v>
      </c>
      <c r="F727" s="14">
        <v>43203</v>
      </c>
      <c r="G727" s="15">
        <v>0</v>
      </c>
      <c r="H727" s="154"/>
      <c r="I727" s="156"/>
    </row>
    <row r="728" spans="1:9" s="153" customFormat="1" ht="16.5" customHeight="1" x14ac:dyDescent="0.2">
      <c r="A728" s="21" t="s">
        <v>2912</v>
      </c>
      <c r="B728" s="22" t="s">
        <v>742</v>
      </c>
      <c r="C728" s="23" t="s">
        <v>2913</v>
      </c>
      <c r="D728" s="13">
        <v>173520</v>
      </c>
      <c r="E728" s="14">
        <v>127776</v>
      </c>
      <c r="F728" s="14">
        <v>45744</v>
      </c>
      <c r="G728" s="15">
        <v>0</v>
      </c>
      <c r="H728" s="154"/>
      <c r="I728" s="156"/>
    </row>
    <row r="729" spans="1:9" s="153" customFormat="1" ht="16.5" customHeight="1" x14ac:dyDescent="0.2">
      <c r="A729" s="21" t="s">
        <v>2914</v>
      </c>
      <c r="B729" s="22" t="s">
        <v>744</v>
      </c>
      <c r="C729" s="23" t="s">
        <v>2915</v>
      </c>
      <c r="D729" s="13">
        <v>183160</v>
      </c>
      <c r="E729" s="14">
        <v>134875</v>
      </c>
      <c r="F729" s="14">
        <v>48285</v>
      </c>
      <c r="G729" s="15">
        <v>0</v>
      </c>
      <c r="H729" s="154"/>
      <c r="I729" s="156"/>
    </row>
    <row r="730" spans="1:9" s="153" customFormat="1" ht="16.5" customHeight="1" x14ac:dyDescent="0.2">
      <c r="A730" s="21" t="s">
        <v>2916</v>
      </c>
      <c r="B730" s="22" t="s">
        <v>746</v>
      </c>
      <c r="C730" s="23" t="s">
        <v>2917</v>
      </c>
      <c r="D730" s="13">
        <v>192800</v>
      </c>
      <c r="E730" s="14">
        <v>141973</v>
      </c>
      <c r="F730" s="14">
        <v>50827</v>
      </c>
      <c r="G730" s="15">
        <v>0</v>
      </c>
      <c r="H730" s="154"/>
      <c r="I730" s="156"/>
    </row>
    <row r="731" spans="1:9" s="153" customFormat="1" ht="16.5" customHeight="1" x14ac:dyDescent="0.2">
      <c r="A731" s="21" t="s">
        <v>2918</v>
      </c>
      <c r="B731" s="22" t="s">
        <v>748</v>
      </c>
      <c r="C731" s="23" t="s">
        <v>2919</v>
      </c>
      <c r="D731" s="13">
        <v>202440</v>
      </c>
      <c r="E731" s="14">
        <v>149072</v>
      </c>
      <c r="F731" s="14">
        <v>53368</v>
      </c>
      <c r="G731" s="15">
        <v>0</v>
      </c>
      <c r="H731" s="154"/>
      <c r="I731" s="156"/>
    </row>
    <row r="732" spans="1:9" s="153" customFormat="1" ht="16.5" customHeight="1" x14ac:dyDescent="0.2">
      <c r="A732" s="21" t="s">
        <v>2920</v>
      </c>
      <c r="B732" s="22" t="s">
        <v>750</v>
      </c>
      <c r="C732" s="23" t="s">
        <v>2921</v>
      </c>
      <c r="D732" s="13">
        <v>212080</v>
      </c>
      <c r="E732" s="14">
        <v>156171</v>
      </c>
      <c r="F732" s="14">
        <v>55909</v>
      </c>
      <c r="G732" s="15">
        <v>0</v>
      </c>
      <c r="H732" s="154"/>
      <c r="I732" s="156"/>
    </row>
    <row r="733" spans="1:9" s="153" customFormat="1" ht="16.5" customHeight="1" x14ac:dyDescent="0.2">
      <c r="A733" s="21" t="s">
        <v>2922</v>
      </c>
      <c r="B733" s="22" t="s">
        <v>752</v>
      </c>
      <c r="C733" s="23" t="s">
        <v>2923</v>
      </c>
      <c r="D733" s="13">
        <v>221720</v>
      </c>
      <c r="E733" s="14">
        <v>163270</v>
      </c>
      <c r="F733" s="14">
        <v>58450</v>
      </c>
      <c r="G733" s="15">
        <v>0</v>
      </c>
      <c r="H733" s="154"/>
      <c r="I733" s="156"/>
    </row>
    <row r="734" spans="1:9" s="153" customFormat="1" ht="16.5" customHeight="1" x14ac:dyDescent="0.2">
      <c r="A734" s="21" t="s">
        <v>2924</v>
      </c>
      <c r="B734" s="22" t="s">
        <v>754</v>
      </c>
      <c r="C734" s="23" t="s">
        <v>2925</v>
      </c>
      <c r="D734" s="13">
        <v>231360</v>
      </c>
      <c r="E734" s="14">
        <v>170368</v>
      </c>
      <c r="F734" s="14">
        <v>60992</v>
      </c>
      <c r="G734" s="15">
        <v>0</v>
      </c>
      <c r="H734" s="154"/>
      <c r="I734" s="156"/>
    </row>
    <row r="735" spans="1:9" s="153" customFormat="1" ht="16.5" customHeight="1" x14ac:dyDescent="0.2">
      <c r="A735" s="21" t="s">
        <v>2926</v>
      </c>
      <c r="B735" s="22" t="s">
        <v>756</v>
      </c>
      <c r="C735" s="23" t="s">
        <v>2927</v>
      </c>
      <c r="D735" s="13">
        <v>241000</v>
      </c>
      <c r="E735" s="14">
        <v>177467</v>
      </c>
      <c r="F735" s="14">
        <v>63533</v>
      </c>
      <c r="G735" s="15">
        <v>0</v>
      </c>
      <c r="H735" s="154"/>
      <c r="I735" s="156"/>
    </row>
    <row r="736" spans="1:9" s="153" customFormat="1" ht="16.5" customHeight="1" x14ac:dyDescent="0.2">
      <c r="A736" s="21" t="s">
        <v>2928</v>
      </c>
      <c r="B736" s="22" t="s">
        <v>758</v>
      </c>
      <c r="C736" s="23" t="s">
        <v>2929</v>
      </c>
      <c r="D736" s="13">
        <v>250640</v>
      </c>
      <c r="E736" s="14">
        <v>184566</v>
      </c>
      <c r="F736" s="14">
        <v>66074</v>
      </c>
      <c r="G736" s="15">
        <v>0</v>
      </c>
      <c r="H736" s="154"/>
      <c r="I736" s="156"/>
    </row>
    <row r="737" spans="1:9" s="153" customFormat="1" ht="16.5" customHeight="1" x14ac:dyDescent="0.2">
      <c r="A737" s="21" t="s">
        <v>2930</v>
      </c>
      <c r="B737" s="22" t="s">
        <v>760</v>
      </c>
      <c r="C737" s="23" t="s">
        <v>2931</v>
      </c>
      <c r="D737" s="13">
        <v>260280</v>
      </c>
      <c r="E737" s="14">
        <v>191664</v>
      </c>
      <c r="F737" s="14">
        <v>68616</v>
      </c>
      <c r="G737" s="15">
        <v>0</v>
      </c>
      <c r="H737" s="154"/>
      <c r="I737" s="156"/>
    </row>
    <row r="738" spans="1:9" s="153" customFormat="1" ht="16.5" customHeight="1" x14ac:dyDescent="0.2">
      <c r="A738" s="21" t="s">
        <v>2932</v>
      </c>
      <c r="B738" s="22" t="s">
        <v>762</v>
      </c>
      <c r="C738" s="23" t="s">
        <v>2933</v>
      </c>
      <c r="D738" s="13">
        <v>269920</v>
      </c>
      <c r="E738" s="14">
        <v>198763</v>
      </c>
      <c r="F738" s="14">
        <v>71157</v>
      </c>
      <c r="G738" s="15">
        <v>0</v>
      </c>
      <c r="H738" s="154"/>
      <c r="I738" s="156"/>
    </row>
    <row r="739" spans="1:9" s="153" customFormat="1" ht="16.5" customHeight="1" x14ac:dyDescent="0.2">
      <c r="A739" s="21" t="s">
        <v>2934</v>
      </c>
      <c r="B739" s="22" t="s">
        <v>764</v>
      </c>
      <c r="C739" s="23" t="s">
        <v>2935</v>
      </c>
      <c r="D739" s="13">
        <v>279560</v>
      </c>
      <c r="E739" s="14">
        <v>205862</v>
      </c>
      <c r="F739" s="14">
        <v>73698</v>
      </c>
      <c r="G739" s="15">
        <v>0</v>
      </c>
      <c r="H739" s="154"/>
      <c r="I739" s="156"/>
    </row>
    <row r="740" spans="1:9" s="153" customFormat="1" ht="16.5" customHeight="1" x14ac:dyDescent="0.2">
      <c r="A740" s="21" t="s">
        <v>2936</v>
      </c>
      <c r="B740" s="22" t="s">
        <v>766</v>
      </c>
      <c r="C740" s="23" t="s">
        <v>2937</v>
      </c>
      <c r="D740" s="13">
        <v>289200</v>
      </c>
      <c r="E740" s="14">
        <v>212960</v>
      </c>
      <c r="F740" s="14">
        <v>76240</v>
      </c>
      <c r="G740" s="15">
        <v>0</v>
      </c>
      <c r="H740" s="154"/>
      <c r="I740" s="156"/>
    </row>
    <row r="741" spans="1:9" s="153" customFormat="1" ht="16.5" customHeight="1" x14ac:dyDescent="0.2">
      <c r="A741" s="21" t="s">
        <v>2938</v>
      </c>
      <c r="B741" s="22" t="s">
        <v>768</v>
      </c>
      <c r="C741" s="23" t="s">
        <v>2939</v>
      </c>
      <c r="D741" s="13">
        <v>298840</v>
      </c>
      <c r="E741" s="14">
        <v>220059</v>
      </c>
      <c r="F741" s="14">
        <v>78781</v>
      </c>
      <c r="G741" s="15">
        <v>0</v>
      </c>
      <c r="H741" s="154"/>
      <c r="I741" s="156"/>
    </row>
    <row r="742" spans="1:9" s="153" customFormat="1" ht="16.5" customHeight="1" x14ac:dyDescent="0.2">
      <c r="A742" s="21" t="s">
        <v>2940</v>
      </c>
      <c r="B742" s="22" t="s">
        <v>770</v>
      </c>
      <c r="C742" s="23" t="s">
        <v>2941</v>
      </c>
      <c r="D742" s="13">
        <v>308480</v>
      </c>
      <c r="E742" s="14">
        <v>227158</v>
      </c>
      <c r="F742" s="14">
        <v>81322</v>
      </c>
      <c r="G742" s="15">
        <v>0</v>
      </c>
      <c r="H742" s="154"/>
      <c r="I742" s="156"/>
    </row>
    <row r="743" spans="1:9" s="153" customFormat="1" ht="16.5" customHeight="1" x14ac:dyDescent="0.2">
      <c r="A743" s="21" t="s">
        <v>2942</v>
      </c>
      <c r="B743" s="22" t="s">
        <v>772</v>
      </c>
      <c r="C743" s="23" t="s">
        <v>2943</v>
      </c>
      <c r="D743" s="13">
        <v>318120</v>
      </c>
      <c r="E743" s="14">
        <v>234256</v>
      </c>
      <c r="F743" s="14">
        <v>83864</v>
      </c>
      <c r="G743" s="15">
        <v>0</v>
      </c>
      <c r="H743" s="154"/>
      <c r="I743" s="156"/>
    </row>
    <row r="744" spans="1:9" s="153" customFormat="1" ht="16.5" customHeight="1" x14ac:dyDescent="0.2">
      <c r="A744" s="21" t="s">
        <v>2944</v>
      </c>
      <c r="B744" s="22" t="s">
        <v>774</v>
      </c>
      <c r="C744" s="23" t="s">
        <v>2945</v>
      </c>
      <c r="D744" s="13">
        <v>327760</v>
      </c>
      <c r="E744" s="14">
        <v>241355</v>
      </c>
      <c r="F744" s="14">
        <v>86405</v>
      </c>
      <c r="G744" s="15">
        <v>0</v>
      </c>
      <c r="H744" s="154"/>
      <c r="I744" s="156"/>
    </row>
    <row r="745" spans="1:9" s="153" customFormat="1" ht="16.5" customHeight="1" x14ac:dyDescent="0.2">
      <c r="A745" s="21" t="s">
        <v>2946</v>
      </c>
      <c r="B745" s="22" t="s">
        <v>776</v>
      </c>
      <c r="C745" s="23" t="s">
        <v>2947</v>
      </c>
      <c r="D745" s="13">
        <v>337400</v>
      </c>
      <c r="E745" s="14">
        <v>248454</v>
      </c>
      <c r="F745" s="14">
        <v>88946</v>
      </c>
      <c r="G745" s="15">
        <v>0</v>
      </c>
      <c r="H745" s="154"/>
      <c r="I745" s="156"/>
    </row>
    <row r="746" spans="1:9" s="153" customFormat="1" ht="16.5" customHeight="1" x14ac:dyDescent="0.2">
      <c r="A746" s="21" t="s">
        <v>2948</v>
      </c>
      <c r="B746" s="22" t="s">
        <v>778</v>
      </c>
      <c r="C746" s="23" t="s">
        <v>2949</v>
      </c>
      <c r="D746" s="13">
        <v>347040</v>
      </c>
      <c r="E746" s="14">
        <v>255552</v>
      </c>
      <c r="F746" s="14">
        <v>91488</v>
      </c>
      <c r="G746" s="15">
        <v>0</v>
      </c>
      <c r="H746" s="154"/>
      <c r="I746" s="156"/>
    </row>
    <row r="747" spans="1:9" s="153" customFormat="1" ht="16.5" customHeight="1" x14ac:dyDescent="0.2">
      <c r="A747" s="21" t="s">
        <v>2950</v>
      </c>
      <c r="B747" s="22" t="s">
        <v>780</v>
      </c>
      <c r="C747" s="23" t="s">
        <v>2951</v>
      </c>
      <c r="D747" s="13">
        <v>356680</v>
      </c>
      <c r="E747" s="14">
        <v>262651</v>
      </c>
      <c r="F747" s="14">
        <v>94029</v>
      </c>
      <c r="G747" s="15">
        <v>0</v>
      </c>
      <c r="H747" s="154"/>
      <c r="I747" s="156"/>
    </row>
    <row r="748" spans="1:9" s="153" customFormat="1" ht="16.5" customHeight="1" x14ac:dyDescent="0.2">
      <c r="A748" s="21" t="s">
        <v>2952</v>
      </c>
      <c r="B748" s="22" t="s">
        <v>782</v>
      </c>
      <c r="C748" s="23" t="s">
        <v>2953</v>
      </c>
      <c r="D748" s="13">
        <v>366320</v>
      </c>
      <c r="E748" s="14">
        <v>269750</v>
      </c>
      <c r="F748" s="14">
        <v>96570</v>
      </c>
      <c r="G748" s="15">
        <v>0</v>
      </c>
      <c r="H748" s="154"/>
      <c r="I748" s="156"/>
    </row>
    <row r="749" spans="1:9" s="153" customFormat="1" ht="16.5" customHeight="1" x14ac:dyDescent="0.2">
      <c r="A749" s="21" t="s">
        <v>2954</v>
      </c>
      <c r="B749" s="22" t="s">
        <v>784</v>
      </c>
      <c r="C749" s="23" t="s">
        <v>2955</v>
      </c>
      <c r="D749" s="13">
        <v>375960</v>
      </c>
      <c r="E749" s="14">
        <v>276848</v>
      </c>
      <c r="F749" s="14">
        <v>99112</v>
      </c>
      <c r="G749" s="15">
        <v>0</v>
      </c>
      <c r="H749" s="154"/>
      <c r="I749" s="156"/>
    </row>
    <row r="750" spans="1:9" s="153" customFormat="1" ht="16.5" customHeight="1" x14ac:dyDescent="0.2">
      <c r="A750" s="21" t="s">
        <v>2956</v>
      </c>
      <c r="B750" s="22" t="s">
        <v>786</v>
      </c>
      <c r="C750" s="23" t="s">
        <v>2957</v>
      </c>
      <c r="D750" s="13">
        <v>385600</v>
      </c>
      <c r="E750" s="14">
        <v>283947</v>
      </c>
      <c r="F750" s="14">
        <v>101653</v>
      </c>
      <c r="G750" s="15">
        <v>0</v>
      </c>
      <c r="H750" s="154"/>
      <c r="I750" s="156"/>
    </row>
    <row r="751" spans="1:9" s="153" customFormat="1" ht="16.5" customHeight="1" x14ac:dyDescent="0.2">
      <c r="A751" s="21" t="s">
        <v>2958</v>
      </c>
      <c r="B751" s="22" t="s">
        <v>789</v>
      </c>
      <c r="C751" s="23" t="s">
        <v>2959</v>
      </c>
      <c r="D751" s="13">
        <v>615990</v>
      </c>
      <c r="E751" s="14">
        <v>453601</v>
      </c>
      <c r="F751" s="14">
        <v>162389</v>
      </c>
      <c r="G751" s="15">
        <v>0</v>
      </c>
      <c r="H751" s="154"/>
      <c r="I751" s="156"/>
    </row>
    <row r="752" spans="1:9" s="153" customFormat="1" ht="16.5" customHeight="1" x14ac:dyDescent="0.2">
      <c r="A752" s="21" t="s">
        <v>4634</v>
      </c>
      <c r="B752" s="22" t="s">
        <v>4623</v>
      </c>
      <c r="C752" s="23" t="s">
        <v>4635</v>
      </c>
      <c r="D752" s="13">
        <v>536800</v>
      </c>
      <c r="E752" s="14">
        <v>395287</v>
      </c>
      <c r="F752" s="14">
        <v>141513</v>
      </c>
      <c r="G752" s="15">
        <v>0</v>
      </c>
      <c r="H752" s="154"/>
      <c r="I752" s="156"/>
    </row>
    <row r="753" spans="1:9" s="153" customFormat="1" ht="16.5" customHeight="1" x14ac:dyDescent="0.2">
      <c r="A753" s="21" t="s">
        <v>4636</v>
      </c>
      <c r="B753" s="22" t="s">
        <v>4626</v>
      </c>
      <c r="C753" s="23" t="s">
        <v>4637</v>
      </c>
      <c r="D753" s="13">
        <v>615990</v>
      </c>
      <c r="E753" s="14">
        <v>453601</v>
      </c>
      <c r="F753" s="14">
        <v>162389</v>
      </c>
      <c r="G753" s="15">
        <v>0</v>
      </c>
      <c r="H753" s="154"/>
      <c r="I753" s="156"/>
    </row>
    <row r="754" spans="1:9" s="153" customFormat="1" ht="16.5" customHeight="1" x14ac:dyDescent="0.2">
      <c r="A754" s="21" t="s">
        <v>4638</v>
      </c>
      <c r="B754" s="22" t="s">
        <v>4629</v>
      </c>
      <c r="C754" s="23" t="s">
        <v>4639</v>
      </c>
      <c r="D754" s="13">
        <v>615990</v>
      </c>
      <c r="E754" s="14">
        <v>453601</v>
      </c>
      <c r="F754" s="14">
        <v>162389</v>
      </c>
      <c r="G754" s="15">
        <v>0</v>
      </c>
      <c r="H754" s="154"/>
      <c r="I754" s="156"/>
    </row>
    <row r="755" spans="1:9" s="153" customFormat="1" ht="16.5" customHeight="1" x14ac:dyDescent="0.2">
      <c r="A755" s="21" t="s">
        <v>2960</v>
      </c>
      <c r="B755" s="22" t="s">
        <v>701</v>
      </c>
      <c r="C755" s="23" t="s">
        <v>2961</v>
      </c>
      <c r="D755" s="13">
        <v>333095</v>
      </c>
      <c r="E755" s="14">
        <v>245284</v>
      </c>
      <c r="F755" s="14">
        <v>87811</v>
      </c>
      <c r="G755" s="15">
        <v>0</v>
      </c>
      <c r="H755" s="154"/>
      <c r="I755" s="156"/>
    </row>
    <row r="756" spans="1:9" s="153" customFormat="1" ht="16.5" customHeight="1" x14ac:dyDescent="0.2">
      <c r="A756" s="21" t="s">
        <v>2962</v>
      </c>
      <c r="B756" s="22" t="s">
        <v>1719</v>
      </c>
      <c r="C756" s="23" t="s">
        <v>2963</v>
      </c>
      <c r="D756" s="13">
        <v>9640</v>
      </c>
      <c r="E756" s="14">
        <v>7099</v>
      </c>
      <c r="F756" s="14">
        <v>2541</v>
      </c>
      <c r="G756" s="15">
        <v>0</v>
      </c>
      <c r="H756" s="154"/>
      <c r="I756" s="156"/>
    </row>
    <row r="757" spans="1:9" s="153" customFormat="1" ht="16.5" customHeight="1" x14ac:dyDescent="0.2">
      <c r="A757" s="21" t="s">
        <v>2964</v>
      </c>
      <c r="B757" s="22" t="s">
        <v>1721</v>
      </c>
      <c r="C757" s="23" t="s">
        <v>2965</v>
      </c>
      <c r="D757" s="13">
        <v>19280</v>
      </c>
      <c r="E757" s="14">
        <v>14197</v>
      </c>
      <c r="F757" s="14">
        <v>5083</v>
      </c>
      <c r="G757" s="15">
        <v>0</v>
      </c>
      <c r="H757" s="154"/>
      <c r="I757" s="156"/>
    </row>
    <row r="758" spans="1:9" s="153" customFormat="1" ht="16.5" customHeight="1" x14ac:dyDescent="0.2">
      <c r="A758" s="21" t="s">
        <v>2966</v>
      </c>
      <c r="B758" s="22" t="s">
        <v>1723</v>
      </c>
      <c r="C758" s="23" t="s">
        <v>2967</v>
      </c>
      <c r="D758" s="13">
        <v>28920</v>
      </c>
      <c r="E758" s="14">
        <v>21296</v>
      </c>
      <c r="F758" s="14">
        <v>7624</v>
      </c>
      <c r="G758" s="15">
        <v>0</v>
      </c>
      <c r="H758" s="154"/>
      <c r="I758" s="156"/>
    </row>
    <row r="759" spans="1:9" s="153" customFormat="1" ht="16.5" customHeight="1" x14ac:dyDescent="0.2">
      <c r="A759" s="21" t="s">
        <v>2968</v>
      </c>
      <c r="B759" s="22" t="s">
        <v>1725</v>
      </c>
      <c r="C759" s="23" t="s">
        <v>2969</v>
      </c>
      <c r="D759" s="13">
        <v>38560</v>
      </c>
      <c r="E759" s="14">
        <v>28395</v>
      </c>
      <c r="F759" s="14">
        <v>10165</v>
      </c>
      <c r="G759" s="15">
        <v>0</v>
      </c>
      <c r="H759" s="154"/>
      <c r="I759" s="156"/>
    </row>
    <row r="760" spans="1:9" s="153" customFormat="1" ht="16.5" customHeight="1" x14ac:dyDescent="0.2">
      <c r="A760" s="21" t="s">
        <v>2970</v>
      </c>
      <c r="B760" s="22" t="s">
        <v>1727</v>
      </c>
      <c r="C760" s="23" t="s">
        <v>2971</v>
      </c>
      <c r="D760" s="13">
        <v>48200</v>
      </c>
      <c r="E760" s="14">
        <v>35493</v>
      </c>
      <c r="F760" s="14">
        <v>12707</v>
      </c>
      <c r="G760" s="15">
        <v>0</v>
      </c>
      <c r="H760" s="154"/>
      <c r="I760" s="156"/>
    </row>
    <row r="761" spans="1:9" s="153" customFormat="1" ht="16.5" customHeight="1" x14ac:dyDescent="0.2">
      <c r="A761" s="21" t="s">
        <v>2972</v>
      </c>
      <c r="B761" s="22" t="s">
        <v>1729</v>
      </c>
      <c r="C761" s="23" t="s">
        <v>2973</v>
      </c>
      <c r="D761" s="13">
        <v>57840</v>
      </c>
      <c r="E761" s="14">
        <v>42592</v>
      </c>
      <c r="F761" s="14">
        <v>15248</v>
      </c>
      <c r="G761" s="15">
        <v>0</v>
      </c>
      <c r="H761" s="154"/>
      <c r="I761" s="156"/>
    </row>
    <row r="762" spans="1:9" s="153" customFormat="1" ht="16.5" customHeight="1" x14ac:dyDescent="0.2">
      <c r="A762" s="21" t="s">
        <v>2974</v>
      </c>
      <c r="B762" s="22" t="s">
        <v>1731</v>
      </c>
      <c r="C762" s="23" t="s">
        <v>2975</v>
      </c>
      <c r="D762" s="13">
        <v>67480</v>
      </c>
      <c r="E762" s="14">
        <v>49691</v>
      </c>
      <c r="F762" s="14">
        <v>17789</v>
      </c>
      <c r="G762" s="15">
        <v>0</v>
      </c>
      <c r="H762" s="154"/>
      <c r="I762" s="156"/>
    </row>
    <row r="763" spans="1:9" s="153" customFormat="1" ht="16.5" customHeight="1" x14ac:dyDescent="0.2">
      <c r="A763" s="21" t="s">
        <v>2976</v>
      </c>
      <c r="B763" s="22" t="s">
        <v>1733</v>
      </c>
      <c r="C763" s="23" t="s">
        <v>2977</v>
      </c>
      <c r="D763" s="13">
        <v>77120</v>
      </c>
      <c r="E763" s="14">
        <v>56789</v>
      </c>
      <c r="F763" s="14">
        <v>20331</v>
      </c>
      <c r="G763" s="15">
        <v>0</v>
      </c>
      <c r="H763" s="154"/>
      <c r="I763" s="156"/>
    </row>
    <row r="764" spans="1:9" s="153" customFormat="1" ht="16.5" customHeight="1" x14ac:dyDescent="0.2">
      <c r="A764" s="21" t="s">
        <v>2978</v>
      </c>
      <c r="B764" s="22" t="s">
        <v>1735</v>
      </c>
      <c r="C764" s="23" t="s">
        <v>2979</v>
      </c>
      <c r="D764" s="13">
        <v>86760</v>
      </c>
      <c r="E764" s="14">
        <v>63888</v>
      </c>
      <c r="F764" s="14">
        <v>22872</v>
      </c>
      <c r="G764" s="15">
        <v>0</v>
      </c>
      <c r="H764" s="154"/>
      <c r="I764" s="156"/>
    </row>
    <row r="765" spans="1:9" s="153" customFormat="1" ht="16.5" customHeight="1" x14ac:dyDescent="0.2">
      <c r="A765" s="21" t="s">
        <v>2980</v>
      </c>
      <c r="B765" s="22" t="s">
        <v>1737</v>
      </c>
      <c r="C765" s="23" t="s">
        <v>2981</v>
      </c>
      <c r="D765" s="13">
        <v>96400</v>
      </c>
      <c r="E765" s="14">
        <v>70987</v>
      </c>
      <c r="F765" s="14">
        <v>25413</v>
      </c>
      <c r="G765" s="15">
        <v>0</v>
      </c>
      <c r="H765" s="154"/>
      <c r="I765" s="156"/>
    </row>
    <row r="766" spans="1:9" s="153" customFormat="1" ht="16.5" customHeight="1" x14ac:dyDescent="0.2">
      <c r="A766" s="21" t="s">
        <v>2982</v>
      </c>
      <c r="B766" s="22" t="s">
        <v>1739</v>
      </c>
      <c r="C766" s="23" t="s">
        <v>2983</v>
      </c>
      <c r="D766" s="13">
        <v>106040</v>
      </c>
      <c r="E766" s="14">
        <v>78085</v>
      </c>
      <c r="F766" s="14">
        <v>27955</v>
      </c>
      <c r="G766" s="15">
        <v>0</v>
      </c>
      <c r="H766" s="154"/>
      <c r="I766" s="156"/>
    </row>
    <row r="767" spans="1:9" s="153" customFormat="1" ht="16.5" customHeight="1" x14ac:dyDescent="0.2">
      <c r="A767" s="21" t="s">
        <v>2984</v>
      </c>
      <c r="B767" s="22" t="s">
        <v>1741</v>
      </c>
      <c r="C767" s="23" t="s">
        <v>2985</v>
      </c>
      <c r="D767" s="13">
        <v>115680</v>
      </c>
      <c r="E767" s="14">
        <v>85184</v>
      </c>
      <c r="F767" s="14">
        <v>30496</v>
      </c>
      <c r="G767" s="15">
        <v>0</v>
      </c>
      <c r="H767" s="154"/>
      <c r="I767" s="156"/>
    </row>
    <row r="768" spans="1:9" s="153" customFormat="1" ht="16.5" customHeight="1" x14ac:dyDescent="0.2">
      <c r="A768" s="21" t="s">
        <v>2986</v>
      </c>
      <c r="B768" s="22" t="s">
        <v>1743</v>
      </c>
      <c r="C768" s="23" t="s">
        <v>2987</v>
      </c>
      <c r="D768" s="13">
        <v>125320</v>
      </c>
      <c r="E768" s="14">
        <v>92283</v>
      </c>
      <c r="F768" s="14">
        <v>33037</v>
      </c>
      <c r="G768" s="15">
        <v>0</v>
      </c>
      <c r="H768" s="154"/>
      <c r="I768" s="156"/>
    </row>
    <row r="769" spans="1:9" s="153" customFormat="1" ht="16.5" customHeight="1" x14ac:dyDescent="0.2">
      <c r="A769" s="21" t="s">
        <v>2988</v>
      </c>
      <c r="B769" s="22" t="s">
        <v>1745</v>
      </c>
      <c r="C769" s="23" t="s">
        <v>2989</v>
      </c>
      <c r="D769" s="13">
        <v>134960</v>
      </c>
      <c r="E769" s="14">
        <v>99381</v>
      </c>
      <c r="F769" s="14">
        <v>35579</v>
      </c>
      <c r="G769" s="15">
        <v>0</v>
      </c>
      <c r="H769" s="154"/>
      <c r="I769" s="156"/>
    </row>
    <row r="770" spans="1:9" s="153" customFormat="1" ht="16.5" customHeight="1" x14ac:dyDescent="0.2">
      <c r="A770" s="21" t="s">
        <v>2990</v>
      </c>
      <c r="B770" s="22" t="s">
        <v>1747</v>
      </c>
      <c r="C770" s="23" t="s">
        <v>2991</v>
      </c>
      <c r="D770" s="13">
        <v>144600</v>
      </c>
      <c r="E770" s="14">
        <v>106480</v>
      </c>
      <c r="F770" s="14">
        <v>38120</v>
      </c>
      <c r="G770" s="15">
        <v>0</v>
      </c>
      <c r="H770" s="154"/>
      <c r="I770" s="156"/>
    </row>
    <row r="771" spans="1:9" s="153" customFormat="1" ht="16.5" customHeight="1" x14ac:dyDescent="0.2">
      <c r="A771" s="21" t="s">
        <v>2992</v>
      </c>
      <c r="B771" s="22" t="s">
        <v>1749</v>
      </c>
      <c r="C771" s="23" t="s">
        <v>2993</v>
      </c>
      <c r="D771" s="13">
        <v>154240</v>
      </c>
      <c r="E771" s="14">
        <v>113579</v>
      </c>
      <c r="F771" s="14">
        <v>40661</v>
      </c>
      <c r="G771" s="15">
        <v>0</v>
      </c>
      <c r="H771" s="154"/>
      <c r="I771" s="156"/>
    </row>
    <row r="772" spans="1:9" s="153" customFormat="1" ht="16.5" customHeight="1" x14ac:dyDescent="0.2">
      <c r="A772" s="21" t="s">
        <v>2994</v>
      </c>
      <c r="B772" s="22" t="s">
        <v>1751</v>
      </c>
      <c r="C772" s="23" t="s">
        <v>2995</v>
      </c>
      <c r="D772" s="13">
        <v>163880</v>
      </c>
      <c r="E772" s="14">
        <v>120677</v>
      </c>
      <c r="F772" s="14">
        <v>43203</v>
      </c>
      <c r="G772" s="15">
        <v>0</v>
      </c>
      <c r="H772" s="154"/>
      <c r="I772" s="156"/>
    </row>
    <row r="773" spans="1:9" s="153" customFormat="1" ht="16.5" customHeight="1" x14ac:dyDescent="0.2">
      <c r="A773" s="21" t="s">
        <v>2996</v>
      </c>
      <c r="B773" s="22" t="s">
        <v>1753</v>
      </c>
      <c r="C773" s="23" t="s">
        <v>2997</v>
      </c>
      <c r="D773" s="13">
        <v>173520</v>
      </c>
      <c r="E773" s="14">
        <v>127776</v>
      </c>
      <c r="F773" s="14">
        <v>45744</v>
      </c>
      <c r="G773" s="15">
        <v>0</v>
      </c>
      <c r="H773" s="154"/>
      <c r="I773" s="156"/>
    </row>
    <row r="774" spans="1:9" s="153" customFormat="1" ht="16.5" customHeight="1" x14ac:dyDescent="0.2">
      <c r="A774" s="21" t="s">
        <v>2998</v>
      </c>
      <c r="B774" s="22" t="s">
        <v>1755</v>
      </c>
      <c r="C774" s="23" t="s">
        <v>2999</v>
      </c>
      <c r="D774" s="13">
        <v>183160</v>
      </c>
      <c r="E774" s="14">
        <v>134875</v>
      </c>
      <c r="F774" s="14">
        <v>48285</v>
      </c>
      <c r="G774" s="15">
        <v>0</v>
      </c>
      <c r="H774" s="154"/>
      <c r="I774" s="156"/>
    </row>
    <row r="775" spans="1:9" s="153" customFormat="1" ht="16.5" customHeight="1" x14ac:dyDescent="0.2">
      <c r="A775" s="21" t="s">
        <v>3000</v>
      </c>
      <c r="B775" s="22" t="s">
        <v>1757</v>
      </c>
      <c r="C775" s="23" t="s">
        <v>3001</v>
      </c>
      <c r="D775" s="13">
        <v>192800</v>
      </c>
      <c r="E775" s="14">
        <v>141973</v>
      </c>
      <c r="F775" s="14">
        <v>50827</v>
      </c>
      <c r="G775" s="15">
        <v>0</v>
      </c>
      <c r="H775" s="154"/>
      <c r="I775" s="156"/>
    </row>
    <row r="776" spans="1:9" s="153" customFormat="1" ht="16.5" customHeight="1" x14ac:dyDescent="0.2">
      <c r="A776" s="21" t="s">
        <v>3002</v>
      </c>
      <c r="B776" s="22" t="s">
        <v>1759</v>
      </c>
      <c r="C776" s="23" t="s">
        <v>3003</v>
      </c>
      <c r="D776" s="13">
        <v>202440</v>
      </c>
      <c r="E776" s="14">
        <v>149072</v>
      </c>
      <c r="F776" s="14">
        <v>53368</v>
      </c>
      <c r="G776" s="15">
        <v>0</v>
      </c>
      <c r="H776" s="154"/>
      <c r="I776" s="156"/>
    </row>
    <row r="777" spans="1:9" s="153" customFormat="1" ht="16.5" customHeight="1" x14ac:dyDescent="0.2">
      <c r="A777" s="21" t="s">
        <v>3004</v>
      </c>
      <c r="B777" s="22" t="s">
        <v>1761</v>
      </c>
      <c r="C777" s="23" t="s">
        <v>3005</v>
      </c>
      <c r="D777" s="13">
        <v>212080</v>
      </c>
      <c r="E777" s="14">
        <v>156171</v>
      </c>
      <c r="F777" s="14">
        <v>55909</v>
      </c>
      <c r="G777" s="15">
        <v>0</v>
      </c>
      <c r="H777" s="154"/>
      <c r="I777" s="156"/>
    </row>
    <row r="778" spans="1:9" s="153" customFormat="1" ht="16.5" customHeight="1" x14ac:dyDescent="0.2">
      <c r="A778" s="21" t="s">
        <v>3006</v>
      </c>
      <c r="B778" s="22" t="s">
        <v>1763</v>
      </c>
      <c r="C778" s="23" t="s">
        <v>3007</v>
      </c>
      <c r="D778" s="13">
        <v>221720</v>
      </c>
      <c r="E778" s="14">
        <v>163270</v>
      </c>
      <c r="F778" s="14">
        <v>58450</v>
      </c>
      <c r="G778" s="15">
        <v>0</v>
      </c>
      <c r="H778" s="154"/>
      <c r="I778" s="156"/>
    </row>
    <row r="779" spans="1:9" s="153" customFormat="1" ht="16.5" customHeight="1" x14ac:dyDescent="0.2">
      <c r="A779" s="21" t="s">
        <v>3008</v>
      </c>
      <c r="B779" s="22" t="s">
        <v>1765</v>
      </c>
      <c r="C779" s="23" t="s">
        <v>3009</v>
      </c>
      <c r="D779" s="13">
        <v>231360</v>
      </c>
      <c r="E779" s="14">
        <v>170368</v>
      </c>
      <c r="F779" s="14">
        <v>60992</v>
      </c>
      <c r="G779" s="15">
        <v>0</v>
      </c>
      <c r="H779" s="154"/>
      <c r="I779" s="156"/>
    </row>
    <row r="780" spans="1:9" s="153" customFormat="1" ht="16.5" customHeight="1" x14ac:dyDescent="0.2">
      <c r="A780" s="21" t="s">
        <v>3010</v>
      </c>
      <c r="B780" s="22" t="s">
        <v>1767</v>
      </c>
      <c r="C780" s="23" t="s">
        <v>3011</v>
      </c>
      <c r="D780" s="13">
        <v>241000</v>
      </c>
      <c r="E780" s="14">
        <v>177467</v>
      </c>
      <c r="F780" s="14">
        <v>63533</v>
      </c>
      <c r="G780" s="15">
        <v>0</v>
      </c>
      <c r="H780" s="154"/>
      <c r="I780" s="156"/>
    </row>
    <row r="781" spans="1:9" s="153" customFormat="1" ht="16.5" customHeight="1" x14ac:dyDescent="0.2">
      <c r="A781" s="21" t="s">
        <v>3012</v>
      </c>
      <c r="B781" s="22" t="s">
        <v>1769</v>
      </c>
      <c r="C781" s="23" t="s">
        <v>3013</v>
      </c>
      <c r="D781" s="13">
        <v>250640</v>
      </c>
      <c r="E781" s="14">
        <v>184566</v>
      </c>
      <c r="F781" s="14">
        <v>66074</v>
      </c>
      <c r="G781" s="15">
        <v>0</v>
      </c>
      <c r="H781" s="154"/>
      <c r="I781" s="156"/>
    </row>
    <row r="782" spans="1:9" s="153" customFormat="1" ht="16.5" customHeight="1" x14ac:dyDescent="0.2">
      <c r="A782" s="21" t="s">
        <v>3014</v>
      </c>
      <c r="B782" s="22" t="s">
        <v>1771</v>
      </c>
      <c r="C782" s="23" t="s">
        <v>3015</v>
      </c>
      <c r="D782" s="13">
        <v>260280</v>
      </c>
      <c r="E782" s="14">
        <v>191664</v>
      </c>
      <c r="F782" s="14">
        <v>68616</v>
      </c>
      <c r="G782" s="15">
        <v>0</v>
      </c>
      <c r="H782" s="154"/>
      <c r="I782" s="156"/>
    </row>
    <row r="783" spans="1:9" s="153" customFormat="1" ht="16.5" customHeight="1" x14ac:dyDescent="0.2">
      <c r="A783" s="21" t="s">
        <v>3016</v>
      </c>
      <c r="B783" s="22" t="s">
        <v>1773</v>
      </c>
      <c r="C783" s="23" t="s">
        <v>3017</v>
      </c>
      <c r="D783" s="13">
        <v>269920</v>
      </c>
      <c r="E783" s="14">
        <v>198763</v>
      </c>
      <c r="F783" s="14">
        <v>71157</v>
      </c>
      <c r="G783" s="15">
        <v>0</v>
      </c>
      <c r="H783" s="154"/>
      <c r="I783" s="156"/>
    </row>
    <row r="784" spans="1:9" s="153" customFormat="1" ht="16.5" customHeight="1" x14ac:dyDescent="0.2">
      <c r="A784" s="21" t="s">
        <v>3018</v>
      </c>
      <c r="B784" s="22" t="s">
        <v>1775</v>
      </c>
      <c r="C784" s="23" t="s">
        <v>3019</v>
      </c>
      <c r="D784" s="13">
        <v>279560</v>
      </c>
      <c r="E784" s="14">
        <v>205862</v>
      </c>
      <c r="F784" s="14">
        <v>73698</v>
      </c>
      <c r="G784" s="15">
        <v>0</v>
      </c>
      <c r="H784" s="154"/>
      <c r="I784" s="156"/>
    </row>
    <row r="785" spans="1:9" s="153" customFormat="1" ht="16.5" customHeight="1" x14ac:dyDescent="0.2">
      <c r="A785" s="21" t="s">
        <v>3020</v>
      </c>
      <c r="B785" s="22" t="s">
        <v>1777</v>
      </c>
      <c r="C785" s="23" t="s">
        <v>3021</v>
      </c>
      <c r="D785" s="13">
        <v>289200</v>
      </c>
      <c r="E785" s="14">
        <v>212960</v>
      </c>
      <c r="F785" s="14">
        <v>76240</v>
      </c>
      <c r="G785" s="15">
        <v>0</v>
      </c>
      <c r="H785" s="154"/>
      <c r="I785" s="156"/>
    </row>
    <row r="786" spans="1:9" s="153" customFormat="1" ht="16.5" customHeight="1" x14ac:dyDescent="0.2">
      <c r="A786" s="21" t="s">
        <v>3022</v>
      </c>
      <c r="B786" s="22" t="s">
        <v>1779</v>
      </c>
      <c r="C786" s="23" t="s">
        <v>3023</v>
      </c>
      <c r="D786" s="13">
        <v>298840</v>
      </c>
      <c r="E786" s="14">
        <v>220059</v>
      </c>
      <c r="F786" s="14">
        <v>78781</v>
      </c>
      <c r="G786" s="15">
        <v>0</v>
      </c>
      <c r="H786" s="154"/>
      <c r="I786" s="156"/>
    </row>
    <row r="787" spans="1:9" s="153" customFormat="1" ht="16.5" customHeight="1" x14ac:dyDescent="0.2">
      <c r="A787" s="21" t="s">
        <v>3024</v>
      </c>
      <c r="B787" s="22" t="s">
        <v>1781</v>
      </c>
      <c r="C787" s="23" t="s">
        <v>3025</v>
      </c>
      <c r="D787" s="13">
        <v>308480</v>
      </c>
      <c r="E787" s="14">
        <v>227158</v>
      </c>
      <c r="F787" s="14">
        <v>81322</v>
      </c>
      <c r="G787" s="15">
        <v>0</v>
      </c>
      <c r="H787" s="154"/>
      <c r="I787" s="156"/>
    </row>
    <row r="788" spans="1:9" s="153" customFormat="1" ht="16.5" customHeight="1" x14ac:dyDescent="0.2">
      <c r="A788" s="21" t="s">
        <v>3026</v>
      </c>
      <c r="B788" s="22" t="s">
        <v>1783</v>
      </c>
      <c r="C788" s="23" t="s">
        <v>3027</v>
      </c>
      <c r="D788" s="13">
        <v>318120</v>
      </c>
      <c r="E788" s="14">
        <v>234256</v>
      </c>
      <c r="F788" s="14">
        <v>83864</v>
      </c>
      <c r="G788" s="15">
        <v>0</v>
      </c>
      <c r="H788" s="154"/>
      <c r="I788" s="156"/>
    </row>
    <row r="789" spans="1:9" s="153" customFormat="1" ht="16.5" customHeight="1" x14ac:dyDescent="0.2">
      <c r="A789" s="21" t="s">
        <v>3028</v>
      </c>
      <c r="B789" s="22" t="s">
        <v>1785</v>
      </c>
      <c r="C789" s="23" t="s">
        <v>3029</v>
      </c>
      <c r="D789" s="13">
        <v>327760</v>
      </c>
      <c r="E789" s="14">
        <v>241355</v>
      </c>
      <c r="F789" s="14">
        <v>86405</v>
      </c>
      <c r="G789" s="15">
        <v>0</v>
      </c>
      <c r="H789" s="154"/>
      <c r="I789" s="156"/>
    </row>
    <row r="790" spans="1:9" s="153" customFormat="1" ht="16.5" customHeight="1" x14ac:dyDescent="0.2">
      <c r="A790" s="21" t="s">
        <v>3030</v>
      </c>
      <c r="B790" s="22" t="s">
        <v>1787</v>
      </c>
      <c r="C790" s="23" t="s">
        <v>3031</v>
      </c>
      <c r="D790" s="13">
        <v>337400</v>
      </c>
      <c r="E790" s="14">
        <v>248454</v>
      </c>
      <c r="F790" s="14">
        <v>88946</v>
      </c>
      <c r="G790" s="15">
        <v>0</v>
      </c>
      <c r="H790" s="154"/>
      <c r="I790" s="156"/>
    </row>
    <row r="791" spans="1:9" s="153" customFormat="1" ht="16.5" customHeight="1" x14ac:dyDescent="0.2">
      <c r="A791" s="21" t="s">
        <v>3032</v>
      </c>
      <c r="B791" s="22" t="s">
        <v>1789</v>
      </c>
      <c r="C791" s="23" t="s">
        <v>3033</v>
      </c>
      <c r="D791" s="13">
        <v>347040</v>
      </c>
      <c r="E791" s="14">
        <v>255552</v>
      </c>
      <c r="F791" s="14">
        <v>91488</v>
      </c>
      <c r="G791" s="15">
        <v>0</v>
      </c>
      <c r="H791" s="154"/>
      <c r="I791" s="156"/>
    </row>
    <row r="792" spans="1:9" s="153" customFormat="1" ht="16.5" customHeight="1" x14ac:dyDescent="0.2">
      <c r="A792" s="21" t="s">
        <v>3034</v>
      </c>
      <c r="B792" s="22" t="s">
        <v>1791</v>
      </c>
      <c r="C792" s="23" t="s">
        <v>3035</v>
      </c>
      <c r="D792" s="13">
        <v>356680</v>
      </c>
      <c r="E792" s="14">
        <v>262651</v>
      </c>
      <c r="F792" s="14">
        <v>94029</v>
      </c>
      <c r="G792" s="15">
        <v>0</v>
      </c>
      <c r="H792" s="154"/>
      <c r="I792" s="156"/>
    </row>
    <row r="793" spans="1:9" s="153" customFormat="1" ht="16.5" customHeight="1" x14ac:dyDescent="0.2">
      <c r="A793" s="21" t="s">
        <v>3036</v>
      </c>
      <c r="B793" s="22" t="s">
        <v>1793</v>
      </c>
      <c r="C793" s="23" t="s">
        <v>3037</v>
      </c>
      <c r="D793" s="13">
        <v>366320</v>
      </c>
      <c r="E793" s="14">
        <v>269750</v>
      </c>
      <c r="F793" s="14">
        <v>96570</v>
      </c>
      <c r="G793" s="15">
        <v>0</v>
      </c>
      <c r="H793" s="154"/>
      <c r="I793" s="156"/>
    </row>
    <row r="794" spans="1:9" s="153" customFormat="1" ht="16.5" customHeight="1" x14ac:dyDescent="0.2">
      <c r="A794" s="21" t="s">
        <v>3038</v>
      </c>
      <c r="B794" s="22" t="s">
        <v>1795</v>
      </c>
      <c r="C794" s="23" t="s">
        <v>3039</v>
      </c>
      <c r="D794" s="13">
        <v>375960</v>
      </c>
      <c r="E794" s="14">
        <v>276848</v>
      </c>
      <c r="F794" s="14">
        <v>99112</v>
      </c>
      <c r="G794" s="15">
        <v>0</v>
      </c>
      <c r="H794" s="154"/>
      <c r="I794" s="156"/>
    </row>
    <row r="795" spans="1:9" s="153" customFormat="1" ht="16.5" customHeight="1" x14ac:dyDescent="0.2">
      <c r="A795" s="21" t="s">
        <v>3040</v>
      </c>
      <c r="B795" s="22" t="s">
        <v>530</v>
      </c>
      <c r="C795" s="23" t="s">
        <v>3041</v>
      </c>
      <c r="D795" s="13">
        <v>385600</v>
      </c>
      <c r="E795" s="14">
        <v>283947</v>
      </c>
      <c r="F795" s="14">
        <v>101653</v>
      </c>
      <c r="G795" s="15">
        <v>0</v>
      </c>
      <c r="H795" s="154"/>
      <c r="I795" s="156"/>
    </row>
    <row r="796" spans="1:9" s="153" customFormat="1" ht="16.5" customHeight="1" x14ac:dyDescent="0.2">
      <c r="A796" s="21" t="s">
        <v>3042</v>
      </c>
      <c r="B796" s="22" t="s">
        <v>856</v>
      </c>
      <c r="C796" s="23" t="s">
        <v>3043</v>
      </c>
      <c r="D796" s="13">
        <v>9640</v>
      </c>
      <c r="E796" s="14">
        <v>7099</v>
      </c>
      <c r="F796" s="14">
        <v>2541</v>
      </c>
      <c r="G796" s="15">
        <v>0</v>
      </c>
      <c r="H796" s="154"/>
      <c r="I796" s="156"/>
    </row>
    <row r="797" spans="1:9" s="153" customFormat="1" ht="16.5" customHeight="1" x14ac:dyDescent="0.2">
      <c r="A797" s="21" t="s">
        <v>3044</v>
      </c>
      <c r="B797" s="22" t="s">
        <v>858</v>
      </c>
      <c r="C797" s="23" t="s">
        <v>3045</v>
      </c>
      <c r="D797" s="13">
        <v>19280</v>
      </c>
      <c r="E797" s="14">
        <v>14197</v>
      </c>
      <c r="F797" s="14">
        <v>5083</v>
      </c>
      <c r="G797" s="15">
        <v>0</v>
      </c>
      <c r="H797" s="154"/>
      <c r="I797" s="156"/>
    </row>
    <row r="798" spans="1:9" s="153" customFormat="1" ht="16.5" customHeight="1" x14ac:dyDescent="0.2">
      <c r="A798" s="21" t="s">
        <v>3046</v>
      </c>
      <c r="B798" s="22" t="s">
        <v>860</v>
      </c>
      <c r="C798" s="23" t="s">
        <v>3047</v>
      </c>
      <c r="D798" s="13">
        <v>28920</v>
      </c>
      <c r="E798" s="14">
        <v>21296</v>
      </c>
      <c r="F798" s="14">
        <v>7624</v>
      </c>
      <c r="G798" s="15">
        <v>0</v>
      </c>
      <c r="H798" s="154"/>
      <c r="I798" s="156"/>
    </row>
    <row r="799" spans="1:9" s="153" customFormat="1" ht="16.5" customHeight="1" x14ac:dyDescent="0.2">
      <c r="A799" s="21" t="s">
        <v>3048</v>
      </c>
      <c r="B799" s="22" t="s">
        <v>862</v>
      </c>
      <c r="C799" s="23" t="s">
        <v>3049</v>
      </c>
      <c r="D799" s="13">
        <v>38560</v>
      </c>
      <c r="E799" s="14">
        <v>28395</v>
      </c>
      <c r="F799" s="14">
        <v>10165</v>
      </c>
      <c r="G799" s="15">
        <v>0</v>
      </c>
      <c r="H799" s="154"/>
      <c r="I799" s="156"/>
    </row>
    <row r="800" spans="1:9" s="153" customFormat="1" ht="16.5" customHeight="1" x14ac:dyDescent="0.2">
      <c r="A800" s="21" t="s">
        <v>3050</v>
      </c>
      <c r="B800" s="22" t="s">
        <v>864</v>
      </c>
      <c r="C800" s="23" t="s">
        <v>3051</v>
      </c>
      <c r="D800" s="13">
        <v>48200</v>
      </c>
      <c r="E800" s="14">
        <v>35493</v>
      </c>
      <c r="F800" s="14">
        <v>12707</v>
      </c>
      <c r="G800" s="15">
        <v>0</v>
      </c>
      <c r="H800" s="154"/>
      <c r="I800" s="156"/>
    </row>
    <row r="801" spans="1:9" s="153" customFormat="1" ht="16.5" customHeight="1" x14ac:dyDescent="0.2">
      <c r="A801" s="21" t="s">
        <v>3052</v>
      </c>
      <c r="B801" s="22" t="s">
        <v>866</v>
      </c>
      <c r="C801" s="23" t="s">
        <v>3053</v>
      </c>
      <c r="D801" s="13">
        <v>57840</v>
      </c>
      <c r="E801" s="14">
        <v>42592</v>
      </c>
      <c r="F801" s="14">
        <v>15248</v>
      </c>
      <c r="G801" s="15">
        <v>0</v>
      </c>
      <c r="H801" s="154"/>
      <c r="I801" s="156"/>
    </row>
    <row r="802" spans="1:9" s="153" customFormat="1" ht="16.5" customHeight="1" x14ac:dyDescent="0.2">
      <c r="A802" s="21" t="s">
        <v>3054</v>
      </c>
      <c r="B802" s="22" t="s">
        <v>868</v>
      </c>
      <c r="C802" s="23" t="s">
        <v>3055</v>
      </c>
      <c r="D802" s="13">
        <v>67480</v>
      </c>
      <c r="E802" s="14">
        <v>49691</v>
      </c>
      <c r="F802" s="14">
        <v>17789</v>
      </c>
      <c r="G802" s="15">
        <v>0</v>
      </c>
      <c r="H802" s="154"/>
      <c r="I802" s="156"/>
    </row>
    <row r="803" spans="1:9" s="153" customFormat="1" ht="16.5" customHeight="1" x14ac:dyDescent="0.2">
      <c r="A803" s="21" t="s">
        <v>3056</v>
      </c>
      <c r="B803" s="22" t="s">
        <v>870</v>
      </c>
      <c r="C803" s="23" t="s">
        <v>3057</v>
      </c>
      <c r="D803" s="13">
        <v>77120</v>
      </c>
      <c r="E803" s="14">
        <v>56789</v>
      </c>
      <c r="F803" s="14">
        <v>20331</v>
      </c>
      <c r="G803" s="15">
        <v>0</v>
      </c>
      <c r="H803" s="154"/>
      <c r="I803" s="156"/>
    </row>
    <row r="804" spans="1:9" s="153" customFormat="1" ht="16.5" customHeight="1" x14ac:dyDescent="0.2">
      <c r="A804" s="21" t="s">
        <v>3058</v>
      </c>
      <c r="B804" s="22" t="s">
        <v>872</v>
      </c>
      <c r="C804" s="23" t="s">
        <v>3059</v>
      </c>
      <c r="D804" s="13">
        <v>86760</v>
      </c>
      <c r="E804" s="14">
        <v>63888</v>
      </c>
      <c r="F804" s="14">
        <v>22872</v>
      </c>
      <c r="G804" s="15">
        <v>0</v>
      </c>
      <c r="H804" s="154"/>
      <c r="I804" s="156"/>
    </row>
    <row r="805" spans="1:9" s="153" customFormat="1" ht="16.5" customHeight="1" x14ac:dyDescent="0.2">
      <c r="A805" s="21" t="s">
        <v>3060</v>
      </c>
      <c r="B805" s="22" t="s">
        <v>874</v>
      </c>
      <c r="C805" s="23" t="s">
        <v>3061</v>
      </c>
      <c r="D805" s="13">
        <v>96400</v>
      </c>
      <c r="E805" s="14">
        <v>70987</v>
      </c>
      <c r="F805" s="14">
        <v>25413</v>
      </c>
      <c r="G805" s="15">
        <v>0</v>
      </c>
      <c r="H805" s="154"/>
      <c r="I805" s="156"/>
    </row>
    <row r="806" spans="1:9" s="153" customFormat="1" ht="16.5" customHeight="1" x14ac:dyDescent="0.2">
      <c r="A806" s="21" t="s">
        <v>3062</v>
      </c>
      <c r="B806" s="22" t="s">
        <v>876</v>
      </c>
      <c r="C806" s="23" t="s">
        <v>3063</v>
      </c>
      <c r="D806" s="13">
        <v>106040</v>
      </c>
      <c r="E806" s="14">
        <v>78085</v>
      </c>
      <c r="F806" s="14">
        <v>27955</v>
      </c>
      <c r="G806" s="15">
        <v>0</v>
      </c>
      <c r="H806" s="154"/>
      <c r="I806" s="156"/>
    </row>
    <row r="807" spans="1:9" s="153" customFormat="1" ht="16.5" customHeight="1" x14ac:dyDescent="0.2">
      <c r="A807" s="21" t="s">
        <v>3064</v>
      </c>
      <c r="B807" s="22" t="s">
        <v>878</v>
      </c>
      <c r="C807" s="23" t="s">
        <v>3065</v>
      </c>
      <c r="D807" s="13">
        <v>115680</v>
      </c>
      <c r="E807" s="14">
        <v>85184</v>
      </c>
      <c r="F807" s="14">
        <v>30496</v>
      </c>
      <c r="G807" s="15">
        <v>0</v>
      </c>
      <c r="H807" s="154"/>
      <c r="I807" s="156"/>
    </row>
    <row r="808" spans="1:9" s="153" customFormat="1" ht="16.5" customHeight="1" x14ac:dyDescent="0.2">
      <c r="A808" s="21" t="s">
        <v>3066</v>
      </c>
      <c r="B808" s="22" t="s">
        <v>880</v>
      </c>
      <c r="C808" s="23" t="s">
        <v>3067</v>
      </c>
      <c r="D808" s="13">
        <v>125320</v>
      </c>
      <c r="E808" s="14">
        <v>92283</v>
      </c>
      <c r="F808" s="14">
        <v>33037</v>
      </c>
      <c r="G808" s="15">
        <v>0</v>
      </c>
      <c r="H808" s="154"/>
      <c r="I808" s="156"/>
    </row>
    <row r="809" spans="1:9" s="153" customFormat="1" ht="16.5" customHeight="1" x14ac:dyDescent="0.2">
      <c r="A809" s="21" t="s">
        <v>3068</v>
      </c>
      <c r="B809" s="22" t="s">
        <v>882</v>
      </c>
      <c r="C809" s="23" t="s">
        <v>3069</v>
      </c>
      <c r="D809" s="13">
        <v>134960</v>
      </c>
      <c r="E809" s="14">
        <v>99381</v>
      </c>
      <c r="F809" s="14">
        <v>35579</v>
      </c>
      <c r="G809" s="15">
        <v>0</v>
      </c>
      <c r="H809" s="154"/>
      <c r="I809" s="156"/>
    </row>
    <row r="810" spans="1:9" s="153" customFormat="1" ht="16.5" customHeight="1" x14ac:dyDescent="0.2">
      <c r="A810" s="21" t="s">
        <v>3070</v>
      </c>
      <c r="B810" s="22" t="s">
        <v>884</v>
      </c>
      <c r="C810" s="23" t="s">
        <v>3071</v>
      </c>
      <c r="D810" s="13">
        <v>144600</v>
      </c>
      <c r="E810" s="14">
        <v>106480</v>
      </c>
      <c r="F810" s="14">
        <v>38120</v>
      </c>
      <c r="G810" s="15">
        <v>0</v>
      </c>
      <c r="H810" s="154"/>
      <c r="I810" s="156"/>
    </row>
    <row r="811" spans="1:9" s="153" customFormat="1" ht="16.5" customHeight="1" x14ac:dyDescent="0.2">
      <c r="A811" s="21" t="s">
        <v>3072</v>
      </c>
      <c r="B811" s="22" t="s">
        <v>886</v>
      </c>
      <c r="C811" s="23" t="s">
        <v>3073</v>
      </c>
      <c r="D811" s="13">
        <v>154240</v>
      </c>
      <c r="E811" s="14">
        <v>113579</v>
      </c>
      <c r="F811" s="14">
        <v>40661</v>
      </c>
      <c r="G811" s="15">
        <v>0</v>
      </c>
      <c r="H811" s="154"/>
      <c r="I811" s="156"/>
    </row>
    <row r="812" spans="1:9" s="153" customFormat="1" ht="16.5" customHeight="1" x14ac:dyDescent="0.2">
      <c r="A812" s="21" t="s">
        <v>3074</v>
      </c>
      <c r="B812" s="22" t="s">
        <v>888</v>
      </c>
      <c r="C812" s="23" t="s">
        <v>3075</v>
      </c>
      <c r="D812" s="13">
        <v>163880</v>
      </c>
      <c r="E812" s="14">
        <v>120677</v>
      </c>
      <c r="F812" s="14">
        <v>43203</v>
      </c>
      <c r="G812" s="15">
        <v>0</v>
      </c>
      <c r="H812" s="154"/>
      <c r="I812" s="156"/>
    </row>
    <row r="813" spans="1:9" s="153" customFormat="1" ht="16.5" customHeight="1" x14ac:dyDescent="0.2">
      <c r="A813" s="21" t="s">
        <v>3076</v>
      </c>
      <c r="B813" s="22" t="s">
        <v>890</v>
      </c>
      <c r="C813" s="23" t="s">
        <v>3077</v>
      </c>
      <c r="D813" s="13">
        <v>173520</v>
      </c>
      <c r="E813" s="14">
        <v>127776</v>
      </c>
      <c r="F813" s="14">
        <v>45744</v>
      </c>
      <c r="G813" s="15">
        <v>0</v>
      </c>
      <c r="H813" s="154"/>
      <c r="I813" s="156"/>
    </row>
    <row r="814" spans="1:9" s="153" customFormat="1" ht="16.5" customHeight="1" x14ac:dyDescent="0.2">
      <c r="A814" s="21" t="s">
        <v>3078</v>
      </c>
      <c r="B814" s="22" t="s">
        <v>892</v>
      </c>
      <c r="C814" s="23" t="s">
        <v>3079</v>
      </c>
      <c r="D814" s="13">
        <v>183160</v>
      </c>
      <c r="E814" s="14">
        <v>134875</v>
      </c>
      <c r="F814" s="14">
        <v>48285</v>
      </c>
      <c r="G814" s="15">
        <v>0</v>
      </c>
      <c r="H814" s="154"/>
      <c r="I814" s="156"/>
    </row>
    <row r="815" spans="1:9" s="153" customFormat="1" ht="16.5" customHeight="1" x14ac:dyDescent="0.2">
      <c r="A815" s="21" t="s">
        <v>3080</v>
      </c>
      <c r="B815" s="22" t="s">
        <v>894</v>
      </c>
      <c r="C815" s="23" t="s">
        <v>3081</v>
      </c>
      <c r="D815" s="13">
        <v>192800</v>
      </c>
      <c r="E815" s="14">
        <v>141973</v>
      </c>
      <c r="F815" s="14">
        <v>50827</v>
      </c>
      <c r="G815" s="15">
        <v>0</v>
      </c>
      <c r="H815" s="154"/>
      <c r="I815" s="156"/>
    </row>
    <row r="816" spans="1:9" s="153" customFormat="1" ht="16.5" customHeight="1" x14ac:dyDescent="0.2">
      <c r="A816" s="21" t="s">
        <v>3082</v>
      </c>
      <c r="B816" s="22" t="s">
        <v>896</v>
      </c>
      <c r="C816" s="23" t="s">
        <v>3083</v>
      </c>
      <c r="D816" s="13">
        <v>202440</v>
      </c>
      <c r="E816" s="14">
        <v>149072</v>
      </c>
      <c r="F816" s="14">
        <v>53368</v>
      </c>
      <c r="G816" s="15">
        <v>0</v>
      </c>
      <c r="H816" s="154"/>
      <c r="I816" s="156"/>
    </row>
    <row r="817" spans="1:9" s="153" customFormat="1" ht="16.5" customHeight="1" x14ac:dyDescent="0.2">
      <c r="A817" s="21" t="s">
        <v>3084</v>
      </c>
      <c r="B817" s="22" t="s">
        <v>898</v>
      </c>
      <c r="C817" s="23" t="s">
        <v>3085</v>
      </c>
      <c r="D817" s="13">
        <v>212080</v>
      </c>
      <c r="E817" s="14">
        <v>156171</v>
      </c>
      <c r="F817" s="14">
        <v>55909</v>
      </c>
      <c r="G817" s="15">
        <v>0</v>
      </c>
      <c r="H817" s="154"/>
      <c r="I817" s="156"/>
    </row>
    <row r="818" spans="1:9" s="153" customFormat="1" ht="16.5" customHeight="1" x14ac:dyDescent="0.2">
      <c r="A818" s="21" t="s">
        <v>3086</v>
      </c>
      <c r="B818" s="22" t="s">
        <v>900</v>
      </c>
      <c r="C818" s="23" t="s">
        <v>3087</v>
      </c>
      <c r="D818" s="13">
        <v>221720</v>
      </c>
      <c r="E818" s="14">
        <v>163270</v>
      </c>
      <c r="F818" s="14">
        <v>58450</v>
      </c>
      <c r="G818" s="15">
        <v>0</v>
      </c>
      <c r="H818" s="154"/>
      <c r="I818" s="156"/>
    </row>
    <row r="819" spans="1:9" s="153" customFormat="1" ht="16.5" customHeight="1" x14ac:dyDescent="0.2">
      <c r="A819" s="21" t="s">
        <v>3088</v>
      </c>
      <c r="B819" s="22" t="s">
        <v>902</v>
      </c>
      <c r="C819" s="23" t="s">
        <v>3089</v>
      </c>
      <c r="D819" s="13">
        <v>231360</v>
      </c>
      <c r="E819" s="14">
        <v>170368</v>
      </c>
      <c r="F819" s="14">
        <v>60992</v>
      </c>
      <c r="G819" s="15">
        <v>0</v>
      </c>
      <c r="H819" s="154"/>
      <c r="I819" s="156"/>
    </row>
    <row r="820" spans="1:9" s="153" customFormat="1" ht="16.5" customHeight="1" x14ac:dyDescent="0.2">
      <c r="A820" s="21" t="s">
        <v>3090</v>
      </c>
      <c r="B820" s="22" t="s">
        <v>904</v>
      </c>
      <c r="C820" s="23" t="s">
        <v>3091</v>
      </c>
      <c r="D820" s="13">
        <v>241000</v>
      </c>
      <c r="E820" s="14">
        <v>177467</v>
      </c>
      <c r="F820" s="14">
        <v>63533</v>
      </c>
      <c r="G820" s="15">
        <v>0</v>
      </c>
      <c r="H820" s="154"/>
      <c r="I820" s="156"/>
    </row>
    <row r="821" spans="1:9" s="153" customFormat="1" ht="16.5" customHeight="1" x14ac:dyDescent="0.2">
      <c r="A821" s="21" t="s">
        <v>3092</v>
      </c>
      <c r="B821" s="22" t="s">
        <v>906</v>
      </c>
      <c r="C821" s="23" t="s">
        <v>3093</v>
      </c>
      <c r="D821" s="13">
        <v>250640</v>
      </c>
      <c r="E821" s="14">
        <v>184566</v>
      </c>
      <c r="F821" s="14">
        <v>66074</v>
      </c>
      <c r="G821" s="15">
        <v>0</v>
      </c>
      <c r="H821" s="154"/>
      <c r="I821" s="156"/>
    </row>
    <row r="822" spans="1:9" s="153" customFormat="1" ht="16.5" customHeight="1" x14ac:dyDescent="0.2">
      <c r="A822" s="21" t="s">
        <v>3094</v>
      </c>
      <c r="B822" s="22" t="s">
        <v>908</v>
      </c>
      <c r="C822" s="23" t="s">
        <v>3095</v>
      </c>
      <c r="D822" s="13">
        <v>260280</v>
      </c>
      <c r="E822" s="14">
        <v>191664</v>
      </c>
      <c r="F822" s="14">
        <v>68616</v>
      </c>
      <c r="G822" s="15">
        <v>0</v>
      </c>
      <c r="H822" s="154"/>
      <c r="I822" s="156"/>
    </row>
    <row r="823" spans="1:9" s="153" customFormat="1" ht="16.5" customHeight="1" x14ac:dyDescent="0.2">
      <c r="A823" s="21" t="s">
        <v>3096</v>
      </c>
      <c r="B823" s="22" t="s">
        <v>910</v>
      </c>
      <c r="C823" s="23" t="s">
        <v>3097</v>
      </c>
      <c r="D823" s="13">
        <v>269920</v>
      </c>
      <c r="E823" s="14">
        <v>198763</v>
      </c>
      <c r="F823" s="14">
        <v>71157</v>
      </c>
      <c r="G823" s="15">
        <v>0</v>
      </c>
      <c r="H823" s="154"/>
      <c r="I823" s="156"/>
    </row>
    <row r="824" spans="1:9" s="153" customFormat="1" ht="16.5" customHeight="1" x14ac:dyDescent="0.2">
      <c r="A824" s="21" t="s">
        <v>3098</v>
      </c>
      <c r="B824" s="22" t="s">
        <v>912</v>
      </c>
      <c r="C824" s="23" t="s">
        <v>3099</v>
      </c>
      <c r="D824" s="13">
        <v>279560</v>
      </c>
      <c r="E824" s="14">
        <v>205862</v>
      </c>
      <c r="F824" s="14">
        <v>73698</v>
      </c>
      <c r="G824" s="15">
        <v>0</v>
      </c>
      <c r="H824" s="154"/>
      <c r="I824" s="156"/>
    </row>
    <row r="825" spans="1:9" s="153" customFormat="1" ht="16.5" customHeight="1" x14ac:dyDescent="0.2">
      <c r="A825" s="21" t="s">
        <v>3100</v>
      </c>
      <c r="B825" s="22" t="s">
        <v>914</v>
      </c>
      <c r="C825" s="23" t="s">
        <v>3101</v>
      </c>
      <c r="D825" s="13">
        <v>289200</v>
      </c>
      <c r="E825" s="14">
        <v>212960</v>
      </c>
      <c r="F825" s="14">
        <v>76240</v>
      </c>
      <c r="G825" s="15">
        <v>0</v>
      </c>
      <c r="H825" s="154"/>
      <c r="I825" s="156"/>
    </row>
    <row r="826" spans="1:9" s="153" customFormat="1" ht="16.5" customHeight="1" x14ac:dyDescent="0.2">
      <c r="A826" s="21" t="s">
        <v>3102</v>
      </c>
      <c r="B826" s="22" t="s">
        <v>916</v>
      </c>
      <c r="C826" s="23" t="s">
        <v>3103</v>
      </c>
      <c r="D826" s="13">
        <v>298840</v>
      </c>
      <c r="E826" s="14">
        <v>220059</v>
      </c>
      <c r="F826" s="14">
        <v>78781</v>
      </c>
      <c r="G826" s="15">
        <v>0</v>
      </c>
      <c r="H826" s="154"/>
      <c r="I826" s="156"/>
    </row>
    <row r="827" spans="1:9" s="153" customFormat="1" ht="16.5" customHeight="1" x14ac:dyDescent="0.2">
      <c r="A827" s="21" t="s">
        <v>3104</v>
      </c>
      <c r="B827" s="22" t="s">
        <v>918</v>
      </c>
      <c r="C827" s="23" t="s">
        <v>3105</v>
      </c>
      <c r="D827" s="13">
        <v>308480</v>
      </c>
      <c r="E827" s="14">
        <v>227158</v>
      </c>
      <c r="F827" s="14">
        <v>81322</v>
      </c>
      <c r="G827" s="15">
        <v>0</v>
      </c>
      <c r="H827" s="154"/>
      <c r="I827" s="156"/>
    </row>
    <row r="828" spans="1:9" s="153" customFormat="1" ht="16.5" customHeight="1" x14ac:dyDescent="0.2">
      <c r="A828" s="21" t="s">
        <v>3106</v>
      </c>
      <c r="B828" s="22" t="s">
        <v>920</v>
      </c>
      <c r="C828" s="23" t="s">
        <v>3107</v>
      </c>
      <c r="D828" s="13">
        <v>318120</v>
      </c>
      <c r="E828" s="14">
        <v>234256</v>
      </c>
      <c r="F828" s="14">
        <v>83864</v>
      </c>
      <c r="G828" s="15">
        <v>0</v>
      </c>
      <c r="H828" s="154"/>
      <c r="I828" s="156"/>
    </row>
    <row r="829" spans="1:9" s="153" customFormat="1" ht="16.5" customHeight="1" x14ac:dyDescent="0.2">
      <c r="A829" s="21" t="s">
        <v>3108</v>
      </c>
      <c r="B829" s="22" t="s">
        <v>922</v>
      </c>
      <c r="C829" s="23" t="s">
        <v>3109</v>
      </c>
      <c r="D829" s="13">
        <v>327760</v>
      </c>
      <c r="E829" s="14">
        <v>241355</v>
      </c>
      <c r="F829" s="14">
        <v>86405</v>
      </c>
      <c r="G829" s="15">
        <v>0</v>
      </c>
      <c r="H829" s="154"/>
      <c r="I829" s="156"/>
    </row>
    <row r="830" spans="1:9" s="153" customFormat="1" ht="16.5" customHeight="1" x14ac:dyDescent="0.2">
      <c r="A830" s="21" t="s">
        <v>3110</v>
      </c>
      <c r="B830" s="22" t="s">
        <v>924</v>
      </c>
      <c r="C830" s="23" t="s">
        <v>3111</v>
      </c>
      <c r="D830" s="13">
        <v>337400</v>
      </c>
      <c r="E830" s="14">
        <v>248454</v>
      </c>
      <c r="F830" s="14">
        <v>88946</v>
      </c>
      <c r="G830" s="15">
        <v>0</v>
      </c>
      <c r="H830" s="154"/>
      <c r="I830" s="156"/>
    </row>
    <row r="831" spans="1:9" s="153" customFormat="1" ht="16.5" customHeight="1" x14ac:dyDescent="0.2">
      <c r="A831" s="21" t="s">
        <v>3112</v>
      </c>
      <c r="B831" s="22" t="s">
        <v>926</v>
      </c>
      <c r="C831" s="23" t="s">
        <v>3113</v>
      </c>
      <c r="D831" s="13">
        <v>347040</v>
      </c>
      <c r="E831" s="14">
        <v>255552</v>
      </c>
      <c r="F831" s="14">
        <v>91488</v>
      </c>
      <c r="G831" s="15">
        <v>0</v>
      </c>
      <c r="H831" s="154"/>
      <c r="I831" s="156"/>
    </row>
    <row r="832" spans="1:9" s="153" customFormat="1" ht="16.5" customHeight="1" x14ac:dyDescent="0.2">
      <c r="A832" s="21" t="s">
        <v>3114</v>
      </c>
      <c r="B832" s="22" t="s">
        <v>928</v>
      </c>
      <c r="C832" s="23" t="s">
        <v>3115</v>
      </c>
      <c r="D832" s="13">
        <v>356680</v>
      </c>
      <c r="E832" s="14">
        <v>262651</v>
      </c>
      <c r="F832" s="14">
        <v>94029</v>
      </c>
      <c r="G832" s="15">
        <v>0</v>
      </c>
      <c r="H832" s="154"/>
      <c r="I832" s="156"/>
    </row>
    <row r="833" spans="1:9" s="153" customFormat="1" ht="16.5" customHeight="1" x14ac:dyDescent="0.2">
      <c r="A833" s="21" t="s">
        <v>3116</v>
      </c>
      <c r="B833" s="22" t="s">
        <v>930</v>
      </c>
      <c r="C833" s="23" t="s">
        <v>3117</v>
      </c>
      <c r="D833" s="13">
        <v>366320</v>
      </c>
      <c r="E833" s="14">
        <v>269750</v>
      </c>
      <c r="F833" s="14">
        <v>96570</v>
      </c>
      <c r="G833" s="15">
        <v>0</v>
      </c>
      <c r="H833" s="154"/>
      <c r="I833" s="156"/>
    </row>
    <row r="834" spans="1:9" s="153" customFormat="1" ht="16.5" customHeight="1" x14ac:dyDescent="0.2">
      <c r="A834" s="21" t="s">
        <v>3118</v>
      </c>
      <c r="B834" s="22" t="s">
        <v>932</v>
      </c>
      <c r="C834" s="23" t="s">
        <v>3119</v>
      </c>
      <c r="D834" s="13">
        <v>375960</v>
      </c>
      <c r="E834" s="14">
        <v>276848</v>
      </c>
      <c r="F834" s="14">
        <v>99112</v>
      </c>
      <c r="G834" s="15">
        <v>0</v>
      </c>
      <c r="H834" s="154"/>
      <c r="I834" s="156"/>
    </row>
    <row r="835" spans="1:9" s="153" customFormat="1" ht="16.5" customHeight="1" x14ac:dyDescent="0.2">
      <c r="A835" s="21" t="s">
        <v>3120</v>
      </c>
      <c r="B835" s="22" t="s">
        <v>596</v>
      </c>
      <c r="C835" s="23" t="s">
        <v>3121</v>
      </c>
      <c r="D835" s="13">
        <v>385600</v>
      </c>
      <c r="E835" s="14">
        <v>283947</v>
      </c>
      <c r="F835" s="14">
        <v>101653</v>
      </c>
      <c r="G835" s="15">
        <v>0</v>
      </c>
      <c r="H835" s="154"/>
      <c r="I835" s="156"/>
    </row>
    <row r="836" spans="1:9" s="153" customFormat="1" ht="16.5" customHeight="1" x14ac:dyDescent="0.2">
      <c r="A836" s="21" t="s">
        <v>3122</v>
      </c>
      <c r="B836" s="22" t="s">
        <v>2767</v>
      </c>
      <c r="C836" s="23" t="s">
        <v>3123</v>
      </c>
      <c r="D836" s="13">
        <v>115295</v>
      </c>
      <c r="E836" s="14">
        <v>84901</v>
      </c>
      <c r="F836" s="14">
        <v>30394</v>
      </c>
      <c r="G836" s="15">
        <v>0</v>
      </c>
      <c r="H836" s="154"/>
      <c r="I836" s="156"/>
    </row>
    <row r="837" spans="1:9" s="153" customFormat="1" ht="16.5" customHeight="1" x14ac:dyDescent="0.2">
      <c r="A837" s="21" t="s">
        <v>3124</v>
      </c>
      <c r="B837" s="22" t="s">
        <v>2506</v>
      </c>
      <c r="C837" s="23" t="s">
        <v>3125</v>
      </c>
      <c r="D837" s="13">
        <v>84538</v>
      </c>
      <c r="E837" s="14">
        <v>62252</v>
      </c>
      <c r="F837" s="14">
        <v>22286</v>
      </c>
      <c r="G837" s="15">
        <v>0</v>
      </c>
      <c r="H837" s="154"/>
      <c r="I837" s="156"/>
    </row>
    <row r="838" spans="1:9" s="153" customFormat="1" ht="16.5" customHeight="1" x14ac:dyDescent="0.2">
      <c r="A838" s="21" t="s">
        <v>3126</v>
      </c>
      <c r="B838" s="22" t="s">
        <v>599</v>
      </c>
      <c r="C838" s="23" t="s">
        <v>3127</v>
      </c>
      <c r="D838" s="13">
        <v>9640</v>
      </c>
      <c r="E838" s="14">
        <v>7099</v>
      </c>
      <c r="F838" s="14">
        <v>2541</v>
      </c>
      <c r="G838" s="15">
        <v>0</v>
      </c>
      <c r="H838" s="154"/>
      <c r="I838" s="156"/>
    </row>
    <row r="839" spans="1:9" ht="16.5" customHeight="1" x14ac:dyDescent="0.2">
      <c r="A839" s="21" t="s">
        <v>3128</v>
      </c>
      <c r="B839" s="22" t="s">
        <v>601</v>
      </c>
      <c r="C839" s="23" t="s">
        <v>3129</v>
      </c>
      <c r="D839" s="13">
        <v>19280</v>
      </c>
      <c r="E839" s="14">
        <v>14197</v>
      </c>
      <c r="F839" s="14">
        <v>5083</v>
      </c>
      <c r="G839" s="15">
        <v>0</v>
      </c>
      <c r="H839" s="154"/>
      <c r="I839" s="156"/>
    </row>
    <row r="840" spans="1:9" ht="16.5" customHeight="1" x14ac:dyDescent="0.2">
      <c r="A840" s="21" t="s">
        <v>3130</v>
      </c>
      <c r="B840" s="22" t="s">
        <v>603</v>
      </c>
      <c r="C840" s="23" t="s">
        <v>3131</v>
      </c>
      <c r="D840" s="13">
        <v>28920</v>
      </c>
      <c r="E840" s="14">
        <v>21296</v>
      </c>
      <c r="F840" s="14">
        <v>7624</v>
      </c>
      <c r="G840" s="15">
        <v>0</v>
      </c>
      <c r="I840" s="156"/>
    </row>
    <row r="841" spans="1:9" ht="16.5" customHeight="1" x14ac:dyDescent="0.2">
      <c r="A841" s="21" t="s">
        <v>3132</v>
      </c>
      <c r="B841" s="22" t="s">
        <v>605</v>
      </c>
      <c r="C841" s="23" t="s">
        <v>3133</v>
      </c>
      <c r="D841" s="13">
        <v>38560</v>
      </c>
      <c r="E841" s="14">
        <v>28395</v>
      </c>
      <c r="F841" s="14">
        <v>10165</v>
      </c>
      <c r="G841" s="15">
        <v>0</v>
      </c>
      <c r="I841" s="156"/>
    </row>
    <row r="842" spans="1:9" ht="16.5" customHeight="1" x14ac:dyDescent="0.2">
      <c r="A842" s="21" t="s">
        <v>3134</v>
      </c>
      <c r="B842" s="22" t="s">
        <v>607</v>
      </c>
      <c r="C842" s="23" t="s">
        <v>3135</v>
      </c>
      <c r="D842" s="13">
        <v>48200</v>
      </c>
      <c r="E842" s="14">
        <v>35493</v>
      </c>
      <c r="F842" s="14">
        <v>12707</v>
      </c>
      <c r="G842" s="15">
        <v>0</v>
      </c>
      <c r="I842" s="156"/>
    </row>
    <row r="843" spans="1:9" ht="16.5" customHeight="1" x14ac:dyDescent="0.2">
      <c r="A843" s="21" t="s">
        <v>3136</v>
      </c>
      <c r="B843" s="22" t="s">
        <v>609</v>
      </c>
      <c r="C843" s="23" t="s">
        <v>3137</v>
      </c>
      <c r="D843" s="13">
        <v>57840</v>
      </c>
      <c r="E843" s="14">
        <v>42592</v>
      </c>
      <c r="F843" s="14">
        <v>15248</v>
      </c>
      <c r="G843" s="15">
        <v>0</v>
      </c>
      <c r="I843" s="156"/>
    </row>
    <row r="844" spans="1:9" ht="16.5" customHeight="1" x14ac:dyDescent="0.2">
      <c r="A844" s="21" t="s">
        <v>3138</v>
      </c>
      <c r="B844" s="22" t="s">
        <v>611</v>
      </c>
      <c r="C844" s="23" t="s">
        <v>3139</v>
      </c>
      <c r="D844" s="13">
        <v>67480</v>
      </c>
      <c r="E844" s="14">
        <v>49691</v>
      </c>
      <c r="F844" s="14">
        <v>17789</v>
      </c>
      <c r="G844" s="15">
        <v>0</v>
      </c>
      <c r="I844" s="156"/>
    </row>
    <row r="845" spans="1:9" ht="16.5" customHeight="1" x14ac:dyDescent="0.2">
      <c r="A845" s="21" t="s">
        <v>3140</v>
      </c>
      <c r="B845" s="22" t="s">
        <v>613</v>
      </c>
      <c r="C845" s="23" t="s">
        <v>3141</v>
      </c>
      <c r="D845" s="13">
        <v>77120</v>
      </c>
      <c r="E845" s="14">
        <v>56789</v>
      </c>
      <c r="F845" s="14">
        <v>20331</v>
      </c>
      <c r="G845" s="15">
        <v>0</v>
      </c>
      <c r="I845" s="156"/>
    </row>
    <row r="846" spans="1:9" ht="16.5" customHeight="1" x14ac:dyDescent="0.2">
      <c r="A846" s="21" t="s">
        <v>3142</v>
      </c>
      <c r="B846" s="22" t="s">
        <v>615</v>
      </c>
      <c r="C846" s="23" t="s">
        <v>3143</v>
      </c>
      <c r="D846" s="13">
        <v>86760</v>
      </c>
      <c r="E846" s="14">
        <v>63888</v>
      </c>
      <c r="F846" s="14">
        <v>22872</v>
      </c>
      <c r="G846" s="15">
        <v>0</v>
      </c>
      <c r="I846" s="156"/>
    </row>
    <row r="847" spans="1:9" ht="16.5" customHeight="1" x14ac:dyDescent="0.2">
      <c r="A847" s="21" t="s">
        <v>3144</v>
      </c>
      <c r="B847" s="22" t="s">
        <v>617</v>
      </c>
      <c r="C847" s="23" t="s">
        <v>3145</v>
      </c>
      <c r="D847" s="13">
        <v>96400</v>
      </c>
      <c r="E847" s="14">
        <v>70987</v>
      </c>
      <c r="F847" s="14">
        <v>25413</v>
      </c>
      <c r="G847" s="15">
        <v>0</v>
      </c>
      <c r="I847" s="156"/>
    </row>
    <row r="848" spans="1:9" ht="16.5" customHeight="1" x14ac:dyDescent="0.2">
      <c r="A848" s="21" t="s">
        <v>3146</v>
      </c>
      <c r="B848" s="22" t="s">
        <v>619</v>
      </c>
      <c r="C848" s="23" t="s">
        <v>3147</v>
      </c>
      <c r="D848" s="13">
        <v>106040</v>
      </c>
      <c r="E848" s="14">
        <v>78085</v>
      </c>
      <c r="F848" s="14">
        <v>27955</v>
      </c>
      <c r="G848" s="15">
        <v>0</v>
      </c>
      <c r="I848" s="156"/>
    </row>
    <row r="849" spans="1:9" ht="16.5" customHeight="1" x14ac:dyDescent="0.2">
      <c r="A849" s="21" t="s">
        <v>3148</v>
      </c>
      <c r="B849" s="22" t="s">
        <v>621</v>
      </c>
      <c r="C849" s="23" t="s">
        <v>3149</v>
      </c>
      <c r="D849" s="13">
        <v>115680</v>
      </c>
      <c r="E849" s="14">
        <v>85184</v>
      </c>
      <c r="F849" s="14">
        <v>30496</v>
      </c>
      <c r="G849" s="15">
        <v>0</v>
      </c>
      <c r="I849" s="156"/>
    </row>
    <row r="850" spans="1:9" ht="16.5" customHeight="1" x14ac:dyDescent="0.2">
      <c r="A850" s="21" t="s">
        <v>3150</v>
      </c>
      <c r="B850" s="22" t="s">
        <v>623</v>
      </c>
      <c r="C850" s="23" t="s">
        <v>3151</v>
      </c>
      <c r="D850" s="13">
        <v>125320</v>
      </c>
      <c r="E850" s="14">
        <v>92283</v>
      </c>
      <c r="F850" s="14">
        <v>33037</v>
      </c>
      <c r="G850" s="15">
        <v>0</v>
      </c>
      <c r="I850" s="156"/>
    </row>
    <row r="851" spans="1:9" ht="16.5" customHeight="1" x14ac:dyDescent="0.2">
      <c r="A851" s="21" t="s">
        <v>3152</v>
      </c>
      <c r="B851" s="22" t="s">
        <v>625</v>
      </c>
      <c r="C851" s="23" t="s">
        <v>3153</v>
      </c>
      <c r="D851" s="13">
        <v>134960</v>
      </c>
      <c r="E851" s="14">
        <v>99381</v>
      </c>
      <c r="F851" s="14">
        <v>35579</v>
      </c>
      <c r="G851" s="15">
        <v>0</v>
      </c>
      <c r="I851" s="156"/>
    </row>
    <row r="852" spans="1:9" ht="16.5" customHeight="1" x14ac:dyDescent="0.2">
      <c r="A852" s="21" t="s">
        <v>3154</v>
      </c>
      <c r="B852" s="22" t="s">
        <v>627</v>
      </c>
      <c r="C852" s="23" t="s">
        <v>3155</v>
      </c>
      <c r="D852" s="13">
        <v>144600</v>
      </c>
      <c r="E852" s="14">
        <v>106480</v>
      </c>
      <c r="F852" s="14">
        <v>38120</v>
      </c>
      <c r="G852" s="15">
        <v>0</v>
      </c>
      <c r="I852" s="156"/>
    </row>
    <row r="853" spans="1:9" ht="16.5" customHeight="1" x14ac:dyDescent="0.2">
      <c r="A853" s="21" t="s">
        <v>3156</v>
      </c>
      <c r="B853" s="22" t="s">
        <v>629</v>
      </c>
      <c r="C853" s="23" t="s">
        <v>3157</v>
      </c>
      <c r="D853" s="13">
        <v>154240</v>
      </c>
      <c r="E853" s="14">
        <v>113579</v>
      </c>
      <c r="F853" s="14">
        <v>40661</v>
      </c>
      <c r="G853" s="15">
        <v>0</v>
      </c>
      <c r="I853" s="156"/>
    </row>
    <row r="854" spans="1:9" ht="16.5" customHeight="1" x14ac:dyDescent="0.2">
      <c r="A854" s="21" t="s">
        <v>3158</v>
      </c>
      <c r="B854" s="22" t="s">
        <v>631</v>
      </c>
      <c r="C854" s="23" t="s">
        <v>3159</v>
      </c>
      <c r="D854" s="13">
        <v>163880</v>
      </c>
      <c r="E854" s="14">
        <v>120677</v>
      </c>
      <c r="F854" s="14">
        <v>43203</v>
      </c>
      <c r="G854" s="15">
        <v>0</v>
      </c>
      <c r="I854" s="156"/>
    </row>
    <row r="855" spans="1:9" ht="16.5" customHeight="1" x14ac:dyDescent="0.2">
      <c r="A855" s="21" t="s">
        <v>3160</v>
      </c>
      <c r="B855" s="22" t="s">
        <v>633</v>
      </c>
      <c r="C855" s="23" t="s">
        <v>3161</v>
      </c>
      <c r="D855" s="13">
        <v>173520</v>
      </c>
      <c r="E855" s="14">
        <v>127776</v>
      </c>
      <c r="F855" s="14">
        <v>45744</v>
      </c>
      <c r="G855" s="15">
        <v>0</v>
      </c>
      <c r="I855" s="156"/>
    </row>
    <row r="856" spans="1:9" ht="16.5" customHeight="1" x14ac:dyDescent="0.2">
      <c r="A856" s="21" t="s">
        <v>3162</v>
      </c>
      <c r="B856" s="22" t="s">
        <v>635</v>
      </c>
      <c r="C856" s="23" t="s">
        <v>3163</v>
      </c>
      <c r="D856" s="13">
        <v>183160</v>
      </c>
      <c r="E856" s="14">
        <v>134875</v>
      </c>
      <c r="F856" s="14">
        <v>48285</v>
      </c>
      <c r="G856" s="15">
        <v>0</v>
      </c>
      <c r="I856" s="156"/>
    </row>
    <row r="857" spans="1:9" ht="16.5" customHeight="1" x14ac:dyDescent="0.2">
      <c r="A857" s="21" t="s">
        <v>3164</v>
      </c>
      <c r="B857" s="22" t="s">
        <v>637</v>
      </c>
      <c r="C857" s="23" t="s">
        <v>3165</v>
      </c>
      <c r="D857" s="13">
        <v>192800</v>
      </c>
      <c r="E857" s="14">
        <v>141973</v>
      </c>
      <c r="F857" s="14">
        <v>50827</v>
      </c>
      <c r="G857" s="15">
        <v>0</v>
      </c>
      <c r="I857" s="156"/>
    </row>
    <row r="858" spans="1:9" ht="16.5" customHeight="1" x14ac:dyDescent="0.2">
      <c r="A858" s="21" t="s">
        <v>3166</v>
      </c>
      <c r="B858" s="22" t="s">
        <v>639</v>
      </c>
      <c r="C858" s="23" t="s">
        <v>3167</v>
      </c>
      <c r="D858" s="13">
        <v>202440</v>
      </c>
      <c r="E858" s="14">
        <v>149072</v>
      </c>
      <c r="F858" s="14">
        <v>53368</v>
      </c>
      <c r="G858" s="15">
        <v>0</v>
      </c>
      <c r="I858" s="156"/>
    </row>
    <row r="859" spans="1:9" ht="16.5" customHeight="1" x14ac:dyDescent="0.2">
      <c r="A859" s="21" t="s">
        <v>3168</v>
      </c>
      <c r="B859" s="22" t="s">
        <v>641</v>
      </c>
      <c r="C859" s="23" t="s">
        <v>3169</v>
      </c>
      <c r="D859" s="13">
        <v>212080</v>
      </c>
      <c r="E859" s="14">
        <v>156171</v>
      </c>
      <c r="F859" s="14">
        <v>55909</v>
      </c>
      <c r="G859" s="15">
        <v>0</v>
      </c>
      <c r="I859" s="156"/>
    </row>
    <row r="860" spans="1:9" ht="16.5" customHeight="1" x14ac:dyDescent="0.2">
      <c r="A860" s="21" t="s">
        <v>3170</v>
      </c>
      <c r="B860" s="22" t="s">
        <v>643</v>
      </c>
      <c r="C860" s="23" t="s">
        <v>3171</v>
      </c>
      <c r="D860" s="13">
        <v>221720</v>
      </c>
      <c r="E860" s="14">
        <v>163270</v>
      </c>
      <c r="F860" s="14">
        <v>58450</v>
      </c>
      <c r="G860" s="15">
        <v>0</v>
      </c>
      <c r="I860" s="156"/>
    </row>
    <row r="861" spans="1:9" ht="16.5" customHeight="1" x14ac:dyDescent="0.2">
      <c r="A861" s="21" t="s">
        <v>3172</v>
      </c>
      <c r="B861" s="22" t="s">
        <v>645</v>
      </c>
      <c r="C861" s="23" t="s">
        <v>3173</v>
      </c>
      <c r="D861" s="13">
        <v>231360</v>
      </c>
      <c r="E861" s="14">
        <v>170368</v>
      </c>
      <c r="F861" s="14">
        <v>60992</v>
      </c>
      <c r="G861" s="15">
        <v>0</v>
      </c>
      <c r="I861" s="156"/>
    </row>
    <row r="862" spans="1:9" ht="16.5" customHeight="1" x14ac:dyDescent="0.2">
      <c r="A862" s="21" t="s">
        <v>3174</v>
      </c>
      <c r="B862" s="22" t="s">
        <v>647</v>
      </c>
      <c r="C862" s="23" t="s">
        <v>3175</v>
      </c>
      <c r="D862" s="13">
        <v>241000</v>
      </c>
      <c r="E862" s="14">
        <v>177467</v>
      </c>
      <c r="F862" s="14">
        <v>63533</v>
      </c>
      <c r="G862" s="15">
        <v>0</v>
      </c>
      <c r="I862" s="156"/>
    </row>
    <row r="863" spans="1:9" ht="16.5" customHeight="1" x14ac:dyDescent="0.2">
      <c r="A863" s="21" t="s">
        <v>3176</v>
      </c>
      <c r="B863" s="22" t="s">
        <v>649</v>
      </c>
      <c r="C863" s="23" t="s">
        <v>3177</v>
      </c>
      <c r="D863" s="13">
        <v>9640</v>
      </c>
      <c r="E863" s="14">
        <v>7099</v>
      </c>
      <c r="F863" s="14">
        <v>2541</v>
      </c>
      <c r="G863" s="15">
        <v>0</v>
      </c>
      <c r="I863" s="156"/>
    </row>
    <row r="864" spans="1:9" ht="16.5" customHeight="1" x14ac:dyDescent="0.2">
      <c r="A864" s="21" t="s">
        <v>3178</v>
      </c>
      <c r="B864" s="22" t="s">
        <v>651</v>
      </c>
      <c r="C864" s="23" t="s">
        <v>3179</v>
      </c>
      <c r="D864" s="13">
        <v>19280</v>
      </c>
      <c r="E864" s="14">
        <v>14197</v>
      </c>
      <c r="F864" s="14">
        <v>5083</v>
      </c>
      <c r="G864" s="15">
        <v>0</v>
      </c>
      <c r="I864" s="156"/>
    </row>
    <row r="865" spans="1:9" ht="16.5" customHeight="1" x14ac:dyDescent="0.2">
      <c r="A865" s="21" t="s">
        <v>3180</v>
      </c>
      <c r="B865" s="22" t="s">
        <v>653</v>
      </c>
      <c r="C865" s="23" t="s">
        <v>3181</v>
      </c>
      <c r="D865" s="13">
        <v>28920</v>
      </c>
      <c r="E865" s="14">
        <v>21296</v>
      </c>
      <c r="F865" s="14">
        <v>7624</v>
      </c>
      <c r="G865" s="15">
        <v>0</v>
      </c>
      <c r="I865" s="156"/>
    </row>
    <row r="866" spans="1:9" ht="16.5" customHeight="1" x14ac:dyDescent="0.2">
      <c r="A866" s="21" t="s">
        <v>3182</v>
      </c>
      <c r="B866" s="22" t="s">
        <v>655</v>
      </c>
      <c r="C866" s="23" t="s">
        <v>3183</v>
      </c>
      <c r="D866" s="13">
        <v>38560</v>
      </c>
      <c r="E866" s="14">
        <v>28395</v>
      </c>
      <c r="F866" s="14">
        <v>10165</v>
      </c>
      <c r="G866" s="15">
        <v>0</v>
      </c>
      <c r="I866" s="156"/>
    </row>
    <row r="867" spans="1:9" ht="16.5" customHeight="1" x14ac:dyDescent="0.2">
      <c r="A867" s="21" t="s">
        <v>3184</v>
      </c>
      <c r="B867" s="22" t="s">
        <v>657</v>
      </c>
      <c r="C867" s="23" t="s">
        <v>3185</v>
      </c>
      <c r="D867" s="13">
        <v>48200</v>
      </c>
      <c r="E867" s="14">
        <v>35493</v>
      </c>
      <c r="F867" s="14">
        <v>12707</v>
      </c>
      <c r="G867" s="15">
        <v>0</v>
      </c>
      <c r="I867" s="156"/>
    </row>
    <row r="868" spans="1:9" ht="16.5" customHeight="1" x14ac:dyDescent="0.2">
      <c r="A868" s="21" t="s">
        <v>3186</v>
      </c>
      <c r="B868" s="22" t="s">
        <v>659</v>
      </c>
      <c r="C868" s="23" t="s">
        <v>3187</v>
      </c>
      <c r="D868" s="13">
        <v>57840</v>
      </c>
      <c r="E868" s="14">
        <v>42592</v>
      </c>
      <c r="F868" s="14">
        <v>15248</v>
      </c>
      <c r="G868" s="15">
        <v>0</v>
      </c>
      <c r="I868" s="156"/>
    </row>
    <row r="869" spans="1:9" ht="16.5" customHeight="1" x14ac:dyDescent="0.2">
      <c r="A869" s="21" t="s">
        <v>3188</v>
      </c>
      <c r="B869" s="22" t="s">
        <v>661</v>
      </c>
      <c r="C869" s="23" t="s">
        <v>3189</v>
      </c>
      <c r="D869" s="13">
        <v>67480</v>
      </c>
      <c r="E869" s="14">
        <v>49691</v>
      </c>
      <c r="F869" s="14">
        <v>17789</v>
      </c>
      <c r="G869" s="15">
        <v>0</v>
      </c>
      <c r="I869" s="156"/>
    </row>
    <row r="870" spans="1:9" ht="16.5" customHeight="1" x14ac:dyDescent="0.2">
      <c r="A870" s="21" t="s">
        <v>3190</v>
      </c>
      <c r="B870" s="22" t="s">
        <v>663</v>
      </c>
      <c r="C870" s="23" t="s">
        <v>3191</v>
      </c>
      <c r="D870" s="13">
        <v>77120</v>
      </c>
      <c r="E870" s="14">
        <v>56789</v>
      </c>
      <c r="F870" s="14">
        <v>20331</v>
      </c>
      <c r="G870" s="15">
        <v>0</v>
      </c>
      <c r="I870" s="156"/>
    </row>
    <row r="871" spans="1:9" ht="16.5" customHeight="1" x14ac:dyDescent="0.2">
      <c r="A871" s="21" t="s">
        <v>3192</v>
      </c>
      <c r="B871" s="22" t="s">
        <v>665</v>
      </c>
      <c r="C871" s="23" t="s">
        <v>3193</v>
      </c>
      <c r="D871" s="13">
        <v>86760</v>
      </c>
      <c r="E871" s="14">
        <v>63888</v>
      </c>
      <c r="F871" s="14">
        <v>22872</v>
      </c>
      <c r="G871" s="15">
        <v>0</v>
      </c>
      <c r="I871" s="156"/>
    </row>
    <row r="872" spans="1:9" ht="16.5" customHeight="1" x14ac:dyDescent="0.2">
      <c r="A872" s="21" t="s">
        <v>3194</v>
      </c>
      <c r="B872" s="22" t="s">
        <v>667</v>
      </c>
      <c r="C872" s="23" t="s">
        <v>3195</v>
      </c>
      <c r="D872" s="13">
        <v>96400</v>
      </c>
      <c r="E872" s="14">
        <v>70987</v>
      </c>
      <c r="F872" s="14">
        <v>25413</v>
      </c>
      <c r="G872" s="15">
        <v>0</v>
      </c>
      <c r="I872" s="156"/>
    </row>
    <row r="873" spans="1:9" ht="16.5" customHeight="1" x14ac:dyDescent="0.2">
      <c r="A873" s="21" t="s">
        <v>3196</v>
      </c>
      <c r="B873" s="22" t="s">
        <v>669</v>
      </c>
      <c r="C873" s="23" t="s">
        <v>3197</v>
      </c>
      <c r="D873" s="13">
        <v>106040</v>
      </c>
      <c r="E873" s="14">
        <v>78085</v>
      </c>
      <c r="F873" s="14">
        <v>27955</v>
      </c>
      <c r="G873" s="15">
        <v>0</v>
      </c>
      <c r="I873" s="156"/>
    </row>
    <row r="874" spans="1:9" ht="16.5" customHeight="1" x14ac:dyDescent="0.2">
      <c r="A874" s="21" t="s">
        <v>3198</v>
      </c>
      <c r="B874" s="22" t="s">
        <v>671</v>
      </c>
      <c r="C874" s="23" t="s">
        <v>3199</v>
      </c>
      <c r="D874" s="13">
        <v>115680</v>
      </c>
      <c r="E874" s="14">
        <v>85184</v>
      </c>
      <c r="F874" s="14">
        <v>30496</v>
      </c>
      <c r="G874" s="15">
        <v>0</v>
      </c>
      <c r="I874" s="156"/>
    </row>
    <row r="875" spans="1:9" ht="16.5" customHeight="1" x14ac:dyDescent="0.2">
      <c r="A875" s="24" t="s">
        <v>3200</v>
      </c>
      <c r="B875" s="25" t="s">
        <v>673</v>
      </c>
      <c r="C875" s="26" t="s">
        <v>3201</v>
      </c>
      <c r="D875" s="13">
        <v>125320</v>
      </c>
      <c r="E875" s="14">
        <v>92283</v>
      </c>
      <c r="F875" s="14">
        <v>33037</v>
      </c>
      <c r="G875" s="15">
        <v>0</v>
      </c>
      <c r="I875" s="156"/>
    </row>
    <row r="876" spans="1:9" ht="16.5" customHeight="1" x14ac:dyDescent="0.2">
      <c r="A876" s="24" t="s">
        <v>3202</v>
      </c>
      <c r="B876" s="25" t="s">
        <v>675</v>
      </c>
      <c r="C876" s="26" t="s">
        <v>3203</v>
      </c>
      <c r="D876" s="13">
        <v>134960</v>
      </c>
      <c r="E876" s="14">
        <v>99381</v>
      </c>
      <c r="F876" s="14">
        <v>35579</v>
      </c>
      <c r="G876" s="15">
        <v>0</v>
      </c>
      <c r="I876" s="156"/>
    </row>
    <row r="877" spans="1:9" ht="16.5" customHeight="1" x14ac:dyDescent="0.2">
      <c r="A877" s="24" t="s">
        <v>3204</v>
      </c>
      <c r="B877" s="25" t="s">
        <v>677</v>
      </c>
      <c r="C877" s="26" t="s">
        <v>3205</v>
      </c>
      <c r="D877" s="13">
        <v>144600</v>
      </c>
      <c r="E877" s="14">
        <v>106480</v>
      </c>
      <c r="F877" s="14">
        <v>38120</v>
      </c>
      <c r="G877" s="15">
        <v>0</v>
      </c>
      <c r="I877" s="156"/>
    </row>
    <row r="878" spans="1:9" ht="16.5" customHeight="1" x14ac:dyDescent="0.2">
      <c r="A878" s="24" t="s">
        <v>3206</v>
      </c>
      <c r="B878" s="25" t="s">
        <v>679</v>
      </c>
      <c r="C878" s="26" t="s">
        <v>3207</v>
      </c>
      <c r="D878" s="13">
        <v>154240</v>
      </c>
      <c r="E878" s="14">
        <v>113579</v>
      </c>
      <c r="F878" s="14">
        <v>40661</v>
      </c>
      <c r="G878" s="15">
        <v>0</v>
      </c>
      <c r="I878" s="156"/>
    </row>
    <row r="879" spans="1:9" ht="16.5" customHeight="1" x14ac:dyDescent="0.2">
      <c r="A879" s="24" t="s">
        <v>3208</v>
      </c>
      <c r="B879" s="25" t="s">
        <v>681</v>
      </c>
      <c r="C879" s="26" t="s">
        <v>3209</v>
      </c>
      <c r="D879" s="13">
        <v>163880</v>
      </c>
      <c r="E879" s="14">
        <v>120677</v>
      </c>
      <c r="F879" s="14">
        <v>43203</v>
      </c>
      <c r="G879" s="15">
        <v>0</v>
      </c>
      <c r="I879" s="156"/>
    </row>
    <row r="880" spans="1:9" ht="16.5" customHeight="1" x14ac:dyDescent="0.2">
      <c r="A880" s="24" t="s">
        <v>3210</v>
      </c>
      <c r="B880" s="25" t="s">
        <v>683</v>
      </c>
      <c r="C880" s="26" t="s">
        <v>3211</v>
      </c>
      <c r="D880" s="13">
        <v>173520</v>
      </c>
      <c r="E880" s="14">
        <v>127776</v>
      </c>
      <c r="F880" s="14">
        <v>45744</v>
      </c>
      <c r="G880" s="15">
        <v>0</v>
      </c>
      <c r="I880" s="156"/>
    </row>
    <row r="881" spans="1:9" ht="16.5" customHeight="1" x14ac:dyDescent="0.2">
      <c r="A881" s="24" t="s">
        <v>3212</v>
      </c>
      <c r="B881" s="25" t="s">
        <v>685</v>
      </c>
      <c r="C881" s="26" t="s">
        <v>3213</v>
      </c>
      <c r="D881" s="13">
        <v>183160</v>
      </c>
      <c r="E881" s="14">
        <v>134875</v>
      </c>
      <c r="F881" s="14">
        <v>48285</v>
      </c>
      <c r="G881" s="15">
        <v>0</v>
      </c>
      <c r="I881" s="156"/>
    </row>
    <row r="882" spans="1:9" ht="16.5" customHeight="1" x14ac:dyDescent="0.2">
      <c r="A882" s="24" t="s">
        <v>3214</v>
      </c>
      <c r="B882" s="25" t="s">
        <v>687</v>
      </c>
      <c r="C882" s="26" t="s">
        <v>3215</v>
      </c>
      <c r="D882" s="13">
        <v>192800</v>
      </c>
      <c r="E882" s="14">
        <v>141973</v>
      </c>
      <c r="F882" s="14">
        <v>50827</v>
      </c>
      <c r="G882" s="15">
        <v>0</v>
      </c>
      <c r="I882" s="156"/>
    </row>
    <row r="883" spans="1:9" ht="16.5" customHeight="1" x14ac:dyDescent="0.2">
      <c r="A883" s="24" t="s">
        <v>3216</v>
      </c>
      <c r="B883" s="25" t="s">
        <v>689</v>
      </c>
      <c r="C883" s="26" t="s">
        <v>3217</v>
      </c>
      <c r="D883" s="13">
        <v>202440</v>
      </c>
      <c r="E883" s="14">
        <v>149072</v>
      </c>
      <c r="F883" s="14">
        <v>53368</v>
      </c>
      <c r="G883" s="15">
        <v>0</v>
      </c>
      <c r="I883" s="156"/>
    </row>
    <row r="884" spans="1:9" ht="16.5" customHeight="1" x14ac:dyDescent="0.2">
      <c r="A884" s="24" t="s">
        <v>3218</v>
      </c>
      <c r="B884" s="25" t="s">
        <v>691</v>
      </c>
      <c r="C884" s="26" t="s">
        <v>3219</v>
      </c>
      <c r="D884" s="13">
        <v>212080</v>
      </c>
      <c r="E884" s="14">
        <v>156171</v>
      </c>
      <c r="F884" s="14">
        <v>55909</v>
      </c>
      <c r="G884" s="15">
        <v>0</v>
      </c>
      <c r="I884" s="156"/>
    </row>
    <row r="885" spans="1:9" ht="16.5" customHeight="1" x14ac:dyDescent="0.2">
      <c r="A885" s="24" t="s">
        <v>3220</v>
      </c>
      <c r="B885" s="25" t="s">
        <v>693</v>
      </c>
      <c r="C885" s="26" t="s">
        <v>3221</v>
      </c>
      <c r="D885" s="13">
        <v>221720</v>
      </c>
      <c r="E885" s="14">
        <v>163270</v>
      </c>
      <c r="F885" s="14">
        <v>58450</v>
      </c>
      <c r="G885" s="15">
        <v>0</v>
      </c>
      <c r="I885" s="156"/>
    </row>
    <row r="886" spans="1:9" ht="16.5" customHeight="1" x14ac:dyDescent="0.2">
      <c r="A886" s="24" t="s">
        <v>3222</v>
      </c>
      <c r="B886" s="25" t="s">
        <v>695</v>
      </c>
      <c r="C886" s="26" t="s">
        <v>3223</v>
      </c>
      <c r="D886" s="13">
        <v>231360</v>
      </c>
      <c r="E886" s="14">
        <v>170368</v>
      </c>
      <c r="F886" s="14">
        <v>60992</v>
      </c>
      <c r="G886" s="15">
        <v>0</v>
      </c>
      <c r="I886" s="156"/>
    </row>
    <row r="887" spans="1:9" ht="16.5" customHeight="1" x14ac:dyDescent="0.2">
      <c r="A887" s="24" t="s">
        <v>3224</v>
      </c>
      <c r="B887" s="25" t="s">
        <v>697</v>
      </c>
      <c r="C887" s="26" t="s">
        <v>3225</v>
      </c>
      <c r="D887" s="13">
        <v>241000</v>
      </c>
      <c r="E887" s="14">
        <v>177467</v>
      </c>
      <c r="F887" s="14">
        <v>63533</v>
      </c>
      <c r="G887" s="15">
        <v>0</v>
      </c>
      <c r="I887" s="156"/>
    </row>
    <row r="888" spans="1:9" ht="16.5" customHeight="1" x14ac:dyDescent="0.2">
      <c r="A888" s="24" t="s">
        <v>3503</v>
      </c>
      <c r="B888" s="25" t="s">
        <v>716</v>
      </c>
      <c r="C888" s="26" t="s">
        <v>2887</v>
      </c>
      <c r="D888" s="13">
        <v>48200</v>
      </c>
      <c r="E888" s="14">
        <v>35493</v>
      </c>
      <c r="F888" s="14">
        <v>12707</v>
      </c>
      <c r="G888" s="15">
        <v>0</v>
      </c>
      <c r="I888" s="156"/>
    </row>
    <row r="889" spans="1:9" ht="16.5" customHeight="1" x14ac:dyDescent="0.2">
      <c r="A889" s="24" t="s">
        <v>3504</v>
      </c>
      <c r="B889" s="25" t="s">
        <v>726</v>
      </c>
      <c r="C889" s="26" t="s">
        <v>2897</v>
      </c>
      <c r="D889" s="13">
        <v>96400</v>
      </c>
      <c r="E889" s="14">
        <v>70987</v>
      </c>
      <c r="F889" s="14">
        <v>25413</v>
      </c>
      <c r="G889" s="15">
        <v>0</v>
      </c>
      <c r="I889" s="156"/>
    </row>
    <row r="890" spans="1:9" ht="16.5" customHeight="1" x14ac:dyDescent="0.2">
      <c r="A890" s="24" t="s">
        <v>3505</v>
      </c>
      <c r="B890" s="25" t="s">
        <v>736</v>
      </c>
      <c r="C890" s="26" t="s">
        <v>2907</v>
      </c>
      <c r="D890" s="13">
        <v>144600</v>
      </c>
      <c r="E890" s="14">
        <v>106480</v>
      </c>
      <c r="F890" s="14">
        <v>38120</v>
      </c>
      <c r="G890" s="15">
        <v>0</v>
      </c>
      <c r="I890" s="156"/>
    </row>
    <row r="891" spans="1:9" ht="16.5" customHeight="1" x14ac:dyDescent="0.2">
      <c r="A891" s="24" t="s">
        <v>3506</v>
      </c>
      <c r="B891" s="25" t="s">
        <v>746</v>
      </c>
      <c r="C891" s="26" t="s">
        <v>2917</v>
      </c>
      <c r="D891" s="13">
        <v>192800</v>
      </c>
      <c r="E891" s="14">
        <v>141973</v>
      </c>
      <c r="F891" s="14">
        <v>50827</v>
      </c>
      <c r="G891" s="15">
        <v>0</v>
      </c>
      <c r="I891" s="156"/>
    </row>
    <row r="892" spans="1:9" ht="16.5" customHeight="1" x14ac:dyDescent="0.2">
      <c r="A892" s="24" t="s">
        <v>3507</v>
      </c>
      <c r="B892" s="25" t="s">
        <v>756</v>
      </c>
      <c r="C892" s="26" t="s">
        <v>2927</v>
      </c>
      <c r="D892" s="13">
        <v>241000</v>
      </c>
      <c r="E892" s="14">
        <v>177467</v>
      </c>
      <c r="F892" s="14">
        <v>63533</v>
      </c>
      <c r="G892" s="15">
        <v>0</v>
      </c>
      <c r="I892" s="156"/>
    </row>
    <row r="893" spans="1:9" ht="16.5" customHeight="1" x14ac:dyDescent="0.2">
      <c r="A893" s="24" t="s">
        <v>3508</v>
      </c>
      <c r="B893" s="25" t="s">
        <v>766</v>
      </c>
      <c r="C893" s="26" t="s">
        <v>2937</v>
      </c>
      <c r="D893" s="13">
        <v>289200</v>
      </c>
      <c r="E893" s="14">
        <v>212960</v>
      </c>
      <c r="F893" s="14">
        <v>76240</v>
      </c>
      <c r="G893" s="15">
        <v>0</v>
      </c>
      <c r="I893" s="156"/>
    </row>
    <row r="894" spans="1:9" ht="16.5" customHeight="1" x14ac:dyDescent="0.2">
      <c r="A894" s="24" t="s">
        <v>3509</v>
      </c>
      <c r="B894" s="25" t="s">
        <v>776</v>
      </c>
      <c r="C894" s="26" t="s">
        <v>2947</v>
      </c>
      <c r="D894" s="13">
        <v>337400</v>
      </c>
      <c r="E894" s="14">
        <v>248454</v>
      </c>
      <c r="F894" s="14">
        <v>88946</v>
      </c>
      <c r="G894" s="15">
        <v>0</v>
      </c>
      <c r="I894" s="156"/>
    </row>
    <row r="895" spans="1:9" ht="16.5" customHeight="1" x14ac:dyDescent="0.2">
      <c r="A895" s="24" t="s">
        <v>3510</v>
      </c>
      <c r="B895" s="25" t="s">
        <v>786</v>
      </c>
      <c r="C895" s="26" t="s">
        <v>2957</v>
      </c>
      <c r="D895" s="13">
        <v>385600</v>
      </c>
      <c r="E895" s="14">
        <v>283947</v>
      </c>
      <c r="F895" s="14">
        <v>101653</v>
      </c>
      <c r="G895" s="15">
        <v>0</v>
      </c>
      <c r="I895" s="156"/>
    </row>
    <row r="896" spans="1:9" ht="16.5" customHeight="1" x14ac:dyDescent="0.2">
      <c r="A896" s="24" t="s">
        <v>3511</v>
      </c>
      <c r="B896" s="25" t="s">
        <v>1727</v>
      </c>
      <c r="C896" s="26" t="s">
        <v>2971</v>
      </c>
      <c r="D896" s="13">
        <v>48200</v>
      </c>
      <c r="E896" s="14">
        <v>35493</v>
      </c>
      <c r="F896" s="14">
        <v>12707</v>
      </c>
      <c r="G896" s="15">
        <v>0</v>
      </c>
      <c r="I896" s="156"/>
    </row>
    <row r="897" spans="1:9" ht="16.5" customHeight="1" x14ac:dyDescent="0.2">
      <c r="A897" s="24" t="s">
        <v>3512</v>
      </c>
      <c r="B897" s="25" t="s">
        <v>1737</v>
      </c>
      <c r="C897" s="26" t="s">
        <v>2981</v>
      </c>
      <c r="D897" s="13">
        <v>96400</v>
      </c>
      <c r="E897" s="14">
        <v>70987</v>
      </c>
      <c r="F897" s="14">
        <v>25413</v>
      </c>
      <c r="G897" s="15">
        <v>0</v>
      </c>
      <c r="I897" s="156"/>
    </row>
    <row r="898" spans="1:9" ht="16.5" customHeight="1" x14ac:dyDescent="0.2">
      <c r="A898" s="24" t="s">
        <v>3513</v>
      </c>
      <c r="B898" s="25" t="s">
        <v>1747</v>
      </c>
      <c r="C898" s="26" t="s">
        <v>2991</v>
      </c>
      <c r="D898" s="13">
        <v>144600</v>
      </c>
      <c r="E898" s="14">
        <v>106480</v>
      </c>
      <c r="F898" s="14">
        <v>38120</v>
      </c>
      <c r="G898" s="15">
        <v>0</v>
      </c>
      <c r="I898" s="156"/>
    </row>
    <row r="899" spans="1:9" ht="16.5" customHeight="1" x14ac:dyDescent="0.2">
      <c r="A899" s="24" t="s">
        <v>3514</v>
      </c>
      <c r="B899" s="25" t="s">
        <v>1757</v>
      </c>
      <c r="C899" s="26" t="s">
        <v>3001</v>
      </c>
      <c r="D899" s="13">
        <v>192800</v>
      </c>
      <c r="E899" s="14">
        <v>141973</v>
      </c>
      <c r="F899" s="14">
        <v>50827</v>
      </c>
      <c r="G899" s="15">
        <v>0</v>
      </c>
      <c r="I899" s="156"/>
    </row>
    <row r="900" spans="1:9" ht="16.5" customHeight="1" x14ac:dyDescent="0.2">
      <c r="A900" s="24" t="s">
        <v>3515</v>
      </c>
      <c r="B900" s="25" t="s">
        <v>1767</v>
      </c>
      <c r="C900" s="26" t="s">
        <v>3011</v>
      </c>
      <c r="D900" s="13">
        <v>241000</v>
      </c>
      <c r="E900" s="14">
        <v>177467</v>
      </c>
      <c r="F900" s="14">
        <v>63533</v>
      </c>
      <c r="G900" s="15">
        <v>0</v>
      </c>
      <c r="I900" s="156"/>
    </row>
    <row r="901" spans="1:9" ht="16.5" customHeight="1" x14ac:dyDescent="0.2">
      <c r="A901" s="24" t="s">
        <v>3516</v>
      </c>
      <c r="B901" s="25" t="s">
        <v>1777</v>
      </c>
      <c r="C901" s="26" t="s">
        <v>3021</v>
      </c>
      <c r="D901" s="13">
        <v>289200</v>
      </c>
      <c r="E901" s="14">
        <v>212960</v>
      </c>
      <c r="F901" s="14">
        <v>76240</v>
      </c>
      <c r="G901" s="15">
        <v>0</v>
      </c>
      <c r="I901" s="156"/>
    </row>
    <row r="902" spans="1:9" ht="16.5" customHeight="1" x14ac:dyDescent="0.2">
      <c r="A902" s="24" t="s">
        <v>3517</v>
      </c>
      <c r="B902" s="25" t="s">
        <v>1787</v>
      </c>
      <c r="C902" s="26" t="s">
        <v>3031</v>
      </c>
      <c r="D902" s="13">
        <v>337400</v>
      </c>
      <c r="E902" s="14">
        <v>248454</v>
      </c>
      <c r="F902" s="14">
        <v>88946</v>
      </c>
      <c r="G902" s="15">
        <v>0</v>
      </c>
      <c r="I902" s="156"/>
    </row>
    <row r="903" spans="1:9" ht="16.5" customHeight="1" x14ac:dyDescent="0.2">
      <c r="A903" s="24" t="s">
        <v>3518</v>
      </c>
      <c r="B903" s="25" t="s">
        <v>530</v>
      </c>
      <c r="C903" s="26" t="s">
        <v>3041</v>
      </c>
      <c r="D903" s="13">
        <v>385600</v>
      </c>
      <c r="E903" s="14">
        <v>283947</v>
      </c>
      <c r="F903" s="14">
        <v>101653</v>
      </c>
      <c r="G903" s="15">
        <v>0</v>
      </c>
      <c r="I903" s="156"/>
    </row>
    <row r="904" spans="1:9" ht="16.5" customHeight="1" x14ac:dyDescent="0.2">
      <c r="A904" s="24" t="s">
        <v>3519</v>
      </c>
      <c r="B904" s="25" t="s">
        <v>864</v>
      </c>
      <c r="C904" s="26" t="s">
        <v>3051</v>
      </c>
      <c r="D904" s="13">
        <v>48200</v>
      </c>
      <c r="E904" s="14">
        <v>35493</v>
      </c>
      <c r="F904" s="14">
        <v>12707</v>
      </c>
      <c r="G904" s="15">
        <v>0</v>
      </c>
      <c r="I904" s="156"/>
    </row>
    <row r="905" spans="1:9" ht="16.5" customHeight="1" x14ac:dyDescent="0.2">
      <c r="A905" s="24" t="s">
        <v>3520</v>
      </c>
      <c r="B905" s="25" t="s">
        <v>874</v>
      </c>
      <c r="C905" s="26" t="s">
        <v>3061</v>
      </c>
      <c r="D905" s="13">
        <v>96400</v>
      </c>
      <c r="E905" s="14">
        <v>70987</v>
      </c>
      <c r="F905" s="14">
        <v>25413</v>
      </c>
      <c r="G905" s="15">
        <v>0</v>
      </c>
      <c r="I905" s="156"/>
    </row>
    <row r="906" spans="1:9" ht="16.5" customHeight="1" x14ac:dyDescent="0.2">
      <c r="A906" s="24" t="s">
        <v>3521</v>
      </c>
      <c r="B906" s="25" t="s">
        <v>884</v>
      </c>
      <c r="C906" s="26" t="s">
        <v>3071</v>
      </c>
      <c r="D906" s="13">
        <v>144600</v>
      </c>
      <c r="E906" s="14">
        <v>106480</v>
      </c>
      <c r="F906" s="14">
        <v>38120</v>
      </c>
      <c r="G906" s="15">
        <v>0</v>
      </c>
      <c r="I906" s="156"/>
    </row>
    <row r="907" spans="1:9" ht="16.5" customHeight="1" x14ac:dyDescent="0.2">
      <c r="A907" s="24" t="s">
        <v>3522</v>
      </c>
      <c r="B907" s="25" t="s">
        <v>894</v>
      </c>
      <c r="C907" s="26" t="s">
        <v>3081</v>
      </c>
      <c r="D907" s="13">
        <v>192800</v>
      </c>
      <c r="E907" s="14">
        <v>141973</v>
      </c>
      <c r="F907" s="14">
        <v>50827</v>
      </c>
      <c r="G907" s="15">
        <v>0</v>
      </c>
      <c r="I907" s="156"/>
    </row>
    <row r="908" spans="1:9" ht="16.5" customHeight="1" x14ac:dyDescent="0.2">
      <c r="A908" s="24" t="s">
        <v>3523</v>
      </c>
      <c r="B908" s="25" t="s">
        <v>904</v>
      </c>
      <c r="C908" s="26" t="s">
        <v>3091</v>
      </c>
      <c r="D908" s="13">
        <v>241000</v>
      </c>
      <c r="E908" s="14">
        <v>177467</v>
      </c>
      <c r="F908" s="14">
        <v>63533</v>
      </c>
      <c r="G908" s="15">
        <v>0</v>
      </c>
      <c r="I908" s="156"/>
    </row>
    <row r="909" spans="1:9" ht="16.5" customHeight="1" x14ac:dyDescent="0.2">
      <c r="A909" s="24" t="s">
        <v>3524</v>
      </c>
      <c r="B909" s="25" t="s">
        <v>914</v>
      </c>
      <c r="C909" s="26" t="s">
        <v>3101</v>
      </c>
      <c r="D909" s="13">
        <v>289200</v>
      </c>
      <c r="E909" s="14">
        <v>212960</v>
      </c>
      <c r="F909" s="14">
        <v>76240</v>
      </c>
      <c r="G909" s="15">
        <v>0</v>
      </c>
      <c r="I909" s="156"/>
    </row>
    <row r="910" spans="1:9" ht="16.5" customHeight="1" x14ac:dyDescent="0.2">
      <c r="A910" s="24" t="s">
        <v>3525</v>
      </c>
      <c r="B910" s="25" t="s">
        <v>924</v>
      </c>
      <c r="C910" s="26" t="s">
        <v>3111</v>
      </c>
      <c r="D910" s="13">
        <v>337400</v>
      </c>
      <c r="E910" s="14">
        <v>248454</v>
      </c>
      <c r="F910" s="14">
        <v>88946</v>
      </c>
      <c r="G910" s="15">
        <v>0</v>
      </c>
      <c r="I910" s="156"/>
    </row>
    <row r="911" spans="1:9" ht="16.5" customHeight="1" x14ac:dyDescent="0.2">
      <c r="A911" s="24" t="s">
        <v>3526</v>
      </c>
      <c r="B911" s="25" t="s">
        <v>596</v>
      </c>
      <c r="C911" s="26" t="s">
        <v>3121</v>
      </c>
      <c r="D911" s="13">
        <v>385600</v>
      </c>
      <c r="E911" s="14">
        <v>283947</v>
      </c>
      <c r="F911" s="14">
        <v>101653</v>
      </c>
      <c r="G911" s="15">
        <v>0</v>
      </c>
      <c r="I911" s="156"/>
    </row>
    <row r="912" spans="1:9" ht="16.5" customHeight="1" x14ac:dyDescent="0.2">
      <c r="A912" s="24" t="s">
        <v>3527</v>
      </c>
      <c r="B912" s="25" t="s">
        <v>607</v>
      </c>
      <c r="C912" s="26" t="s">
        <v>3135</v>
      </c>
      <c r="D912" s="13">
        <v>48200</v>
      </c>
      <c r="E912" s="14">
        <v>35493</v>
      </c>
      <c r="F912" s="14">
        <v>12707</v>
      </c>
      <c r="G912" s="15">
        <v>0</v>
      </c>
      <c r="I912" s="156"/>
    </row>
    <row r="913" spans="1:9" ht="16.5" customHeight="1" x14ac:dyDescent="0.2">
      <c r="A913" s="24" t="s">
        <v>3528</v>
      </c>
      <c r="B913" s="25" t="s">
        <v>617</v>
      </c>
      <c r="C913" s="26" t="s">
        <v>3145</v>
      </c>
      <c r="D913" s="13">
        <v>96400</v>
      </c>
      <c r="E913" s="14">
        <v>70987</v>
      </c>
      <c r="F913" s="14">
        <v>25413</v>
      </c>
      <c r="G913" s="15">
        <v>0</v>
      </c>
      <c r="I913" s="156"/>
    </row>
    <row r="914" spans="1:9" ht="16.5" customHeight="1" x14ac:dyDescent="0.2">
      <c r="A914" s="24" t="s">
        <v>3529</v>
      </c>
      <c r="B914" s="25" t="s">
        <v>627</v>
      </c>
      <c r="C914" s="26" t="s">
        <v>3155</v>
      </c>
      <c r="D914" s="13">
        <v>144600</v>
      </c>
      <c r="E914" s="14">
        <v>106480</v>
      </c>
      <c r="F914" s="14">
        <v>38120</v>
      </c>
      <c r="G914" s="15">
        <v>0</v>
      </c>
      <c r="I914" s="156"/>
    </row>
    <row r="915" spans="1:9" ht="16.5" customHeight="1" x14ac:dyDescent="0.2">
      <c r="A915" s="24" t="s">
        <v>3530</v>
      </c>
      <c r="B915" s="25" t="s">
        <v>637</v>
      </c>
      <c r="C915" s="26" t="s">
        <v>3165</v>
      </c>
      <c r="D915" s="13">
        <v>192800</v>
      </c>
      <c r="E915" s="14">
        <v>141973</v>
      </c>
      <c r="F915" s="14">
        <v>50827</v>
      </c>
      <c r="G915" s="15">
        <v>0</v>
      </c>
      <c r="I915" s="156"/>
    </row>
    <row r="916" spans="1:9" ht="16.5" customHeight="1" x14ac:dyDescent="0.2">
      <c r="A916" s="24" t="s">
        <v>3531</v>
      </c>
      <c r="B916" s="25" t="s">
        <v>647</v>
      </c>
      <c r="C916" s="26" t="s">
        <v>3175</v>
      </c>
      <c r="D916" s="13">
        <v>241000</v>
      </c>
      <c r="E916" s="14">
        <v>177467</v>
      </c>
      <c r="F916" s="14">
        <v>63533</v>
      </c>
      <c r="G916" s="15">
        <v>0</v>
      </c>
      <c r="I916" s="156"/>
    </row>
    <row r="917" spans="1:9" ht="16.5" customHeight="1" x14ac:dyDescent="0.2">
      <c r="A917" s="24" t="s">
        <v>3532</v>
      </c>
      <c r="B917" s="25" t="s">
        <v>657</v>
      </c>
      <c r="C917" s="26" t="s">
        <v>3185</v>
      </c>
      <c r="D917" s="13">
        <v>48200</v>
      </c>
      <c r="E917" s="14">
        <v>35493</v>
      </c>
      <c r="F917" s="14">
        <v>12707</v>
      </c>
      <c r="G917" s="15">
        <v>0</v>
      </c>
      <c r="I917" s="156"/>
    </row>
    <row r="918" spans="1:9" ht="16.5" customHeight="1" x14ac:dyDescent="0.2">
      <c r="A918" s="24" t="s">
        <v>3533</v>
      </c>
      <c r="B918" s="25" t="s">
        <v>667</v>
      </c>
      <c r="C918" s="26" t="s">
        <v>3195</v>
      </c>
      <c r="D918" s="13">
        <v>96400</v>
      </c>
      <c r="E918" s="14">
        <v>70987</v>
      </c>
      <c r="F918" s="14">
        <v>25413</v>
      </c>
      <c r="G918" s="15">
        <v>0</v>
      </c>
      <c r="I918" s="156"/>
    </row>
    <row r="919" spans="1:9" ht="16.5" customHeight="1" x14ac:dyDescent="0.2">
      <c r="A919" s="24" t="s">
        <v>3534</v>
      </c>
      <c r="B919" s="25" t="s">
        <v>677</v>
      </c>
      <c r="C919" s="26" t="s">
        <v>3205</v>
      </c>
      <c r="D919" s="13">
        <v>144600</v>
      </c>
      <c r="E919" s="14">
        <v>106480</v>
      </c>
      <c r="F919" s="14">
        <v>38120</v>
      </c>
      <c r="G919" s="15">
        <v>0</v>
      </c>
      <c r="I919" s="156"/>
    </row>
    <row r="920" spans="1:9" ht="16.5" customHeight="1" x14ac:dyDescent="0.2">
      <c r="A920" s="24" t="s">
        <v>3535</v>
      </c>
      <c r="B920" s="25" t="s">
        <v>687</v>
      </c>
      <c r="C920" s="26" t="s">
        <v>3215</v>
      </c>
      <c r="D920" s="13">
        <v>192800</v>
      </c>
      <c r="E920" s="14">
        <v>141973</v>
      </c>
      <c r="F920" s="14">
        <v>50827</v>
      </c>
      <c r="G920" s="15">
        <v>0</v>
      </c>
      <c r="I920" s="156"/>
    </row>
    <row r="921" spans="1:9" ht="16.5" customHeight="1" thickBot="1" x14ac:dyDescent="0.25">
      <c r="A921" s="35" t="s">
        <v>3536</v>
      </c>
      <c r="B921" s="36" t="s">
        <v>697</v>
      </c>
      <c r="C921" s="37" t="s">
        <v>3225</v>
      </c>
      <c r="D921" s="38">
        <v>241000</v>
      </c>
      <c r="E921" s="39">
        <v>177467</v>
      </c>
      <c r="F921" s="39">
        <v>63533</v>
      </c>
      <c r="G921" s="40">
        <v>0</v>
      </c>
      <c r="I921" s="156"/>
    </row>
  </sheetData>
  <sheetProtection password="CC6B" sheet="1" objects="1" scenarios="1"/>
  <mergeCells count="3">
    <mergeCell ref="A2:G2"/>
    <mergeCell ref="A3:G3"/>
    <mergeCell ref="A1:B1"/>
  </mergeCells>
  <pageMargins left="0.70866141732283472" right="0.70866141732283472" top="0.78740157480314965" bottom="0.78740157480314965" header="0.31496062992125984" footer="0.31496062992125984"/>
  <pageSetup paperSize="9" scale="69" fitToHeight="20" orientation="portrait" r:id="rId1"/>
  <headerFooter>
    <oddHeader>&amp;RPříloha str.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4"/>
  <sheetViews>
    <sheetView zoomScale="90" zoomScaleNormal="90" workbookViewId="0">
      <selection activeCell="A3" sqref="A3:G3"/>
    </sheetView>
  </sheetViews>
  <sheetFormatPr defaultRowHeight="16.5" customHeight="1" x14ac:dyDescent="0.2"/>
  <cols>
    <col min="1" max="1" width="12" style="152" bestFit="1" customWidth="1"/>
    <col min="2" max="2" width="76.5703125" style="170" bestFit="1" customWidth="1"/>
    <col min="3" max="3" width="12" style="152" hidden="1" customWidth="1"/>
    <col min="4" max="7" width="9.85546875" style="152" customWidth="1"/>
    <col min="8" max="16384" width="9.140625" style="152"/>
  </cols>
  <sheetData>
    <row r="1" spans="1:9" ht="24" customHeight="1" thickBot="1" x14ac:dyDescent="0.25">
      <c r="A1" s="302" t="str">
        <f>'I.-V. Školy a šz, příplatky'!A1</f>
        <v>Příloha k č.j. MSMT-64/2021</v>
      </c>
      <c r="B1" s="302"/>
      <c r="C1" s="34"/>
      <c r="D1" s="34"/>
      <c r="E1" s="34"/>
      <c r="F1" s="34"/>
      <c r="G1" s="34"/>
    </row>
    <row r="2" spans="1:9" s="153" customFormat="1" ht="21" customHeight="1" thickBot="1" x14ac:dyDescent="0.25">
      <c r="A2" s="296" t="s">
        <v>4693</v>
      </c>
      <c r="B2" s="297"/>
      <c r="C2" s="297"/>
      <c r="D2" s="297"/>
      <c r="E2" s="297"/>
      <c r="F2" s="297"/>
      <c r="G2" s="298"/>
    </row>
    <row r="3" spans="1:9" s="153" customFormat="1" ht="28.5" customHeight="1" thickBot="1" x14ac:dyDescent="0.25">
      <c r="A3" s="299" t="s">
        <v>4640</v>
      </c>
      <c r="B3" s="300"/>
      <c r="C3" s="300"/>
      <c r="D3" s="300"/>
      <c r="E3" s="300"/>
      <c r="F3" s="300"/>
      <c r="G3" s="301"/>
    </row>
    <row r="4" spans="1:9" s="153" customFormat="1" ht="53.25" customHeight="1" thickBot="1" x14ac:dyDescent="0.25">
      <c r="A4" s="5" t="s">
        <v>4581</v>
      </c>
      <c r="B4" s="131" t="s">
        <v>4580</v>
      </c>
      <c r="C4" s="8" t="s">
        <v>3226</v>
      </c>
      <c r="D4" s="9" t="s">
        <v>342</v>
      </c>
      <c r="E4" s="6" t="s">
        <v>93</v>
      </c>
      <c r="F4" s="6" t="s">
        <v>68</v>
      </c>
      <c r="G4" s="7" t="s">
        <v>182</v>
      </c>
    </row>
    <row r="5" spans="1:9" s="153" customFormat="1" ht="16.5" customHeight="1" x14ac:dyDescent="0.25">
      <c r="A5" s="18" t="s">
        <v>993</v>
      </c>
      <c r="B5" s="19" t="s">
        <v>2099</v>
      </c>
      <c r="C5" s="20" t="s">
        <v>2100</v>
      </c>
      <c r="D5" s="157">
        <v>1000</v>
      </c>
      <c r="E5" s="158">
        <v>0</v>
      </c>
      <c r="F5" s="11">
        <v>0</v>
      </c>
      <c r="G5" s="165">
        <v>1000</v>
      </c>
      <c r="H5" s="41"/>
      <c r="I5" s="168"/>
    </row>
    <row r="6" spans="1:9" s="153" customFormat="1" ht="16.5" customHeight="1" x14ac:dyDescent="0.25">
      <c r="A6" s="21" t="s">
        <v>994</v>
      </c>
      <c r="B6" s="22" t="s">
        <v>995</v>
      </c>
      <c r="C6" s="23" t="s">
        <v>2100</v>
      </c>
      <c r="D6" s="159">
        <v>1000</v>
      </c>
      <c r="E6" s="160">
        <v>0</v>
      </c>
      <c r="F6" s="27">
        <v>0</v>
      </c>
      <c r="G6" s="166">
        <v>1000</v>
      </c>
      <c r="H6" s="41"/>
      <c r="I6" s="168"/>
    </row>
    <row r="7" spans="1:9" s="153" customFormat="1" ht="16.5" customHeight="1" x14ac:dyDescent="0.25">
      <c r="A7" s="21" t="s">
        <v>996</v>
      </c>
      <c r="B7" s="22" t="s">
        <v>997</v>
      </c>
      <c r="C7" s="23" t="s">
        <v>2101</v>
      </c>
      <c r="D7" s="159">
        <v>5000</v>
      </c>
      <c r="E7" s="160">
        <v>0</v>
      </c>
      <c r="F7" s="27">
        <v>0</v>
      </c>
      <c r="G7" s="166">
        <v>5000</v>
      </c>
      <c r="H7" s="41"/>
      <c r="I7" s="168"/>
    </row>
    <row r="8" spans="1:9" s="153" customFormat="1" ht="16.5" customHeight="1" x14ac:dyDescent="0.25">
      <c r="A8" s="21" t="s">
        <v>998</v>
      </c>
      <c r="B8" s="22" t="s">
        <v>2102</v>
      </c>
      <c r="C8" s="23" t="s">
        <v>2101</v>
      </c>
      <c r="D8" s="159">
        <v>5000</v>
      </c>
      <c r="E8" s="160">
        <v>0</v>
      </c>
      <c r="F8" s="27">
        <v>0</v>
      </c>
      <c r="G8" s="166">
        <v>5000</v>
      </c>
      <c r="H8" s="41"/>
      <c r="I8" s="168"/>
    </row>
    <row r="9" spans="1:9" s="153" customFormat="1" ht="16.5" customHeight="1" x14ac:dyDescent="0.25">
      <c r="A9" s="21" t="s">
        <v>999</v>
      </c>
      <c r="B9" s="22" t="s">
        <v>2103</v>
      </c>
      <c r="C9" s="23" t="s">
        <v>2104</v>
      </c>
      <c r="D9" s="159">
        <v>2000</v>
      </c>
      <c r="E9" s="160">
        <v>0</v>
      </c>
      <c r="F9" s="27">
        <v>0</v>
      </c>
      <c r="G9" s="166">
        <v>2000</v>
      </c>
      <c r="H9" s="41"/>
      <c r="I9" s="168"/>
    </row>
    <row r="10" spans="1:9" s="153" customFormat="1" ht="16.5" customHeight="1" x14ac:dyDescent="0.25">
      <c r="A10" s="21" t="s">
        <v>1000</v>
      </c>
      <c r="B10" s="22" t="s">
        <v>1001</v>
      </c>
      <c r="C10" s="23" t="s">
        <v>2104</v>
      </c>
      <c r="D10" s="159">
        <v>2000</v>
      </c>
      <c r="E10" s="160">
        <v>0</v>
      </c>
      <c r="F10" s="27">
        <v>0</v>
      </c>
      <c r="G10" s="166">
        <v>2000</v>
      </c>
      <c r="H10" s="41"/>
      <c r="I10" s="168"/>
    </row>
    <row r="11" spans="1:9" s="153" customFormat="1" ht="16.5" customHeight="1" x14ac:dyDescent="0.25">
      <c r="A11" s="21" t="s">
        <v>1002</v>
      </c>
      <c r="B11" s="22" t="s">
        <v>2105</v>
      </c>
      <c r="C11" s="23" t="s">
        <v>2106</v>
      </c>
      <c r="D11" s="159">
        <v>3000</v>
      </c>
      <c r="E11" s="160">
        <v>0</v>
      </c>
      <c r="F11" s="27">
        <v>0</v>
      </c>
      <c r="G11" s="166">
        <v>3000</v>
      </c>
      <c r="H11" s="41"/>
      <c r="I11" s="168"/>
    </row>
    <row r="12" spans="1:9" s="153" customFormat="1" ht="16.5" customHeight="1" x14ac:dyDescent="0.25">
      <c r="A12" s="21" t="s">
        <v>1003</v>
      </c>
      <c r="B12" s="22" t="s">
        <v>1004</v>
      </c>
      <c r="C12" s="23" t="s">
        <v>2106</v>
      </c>
      <c r="D12" s="159">
        <v>3000</v>
      </c>
      <c r="E12" s="160">
        <v>0</v>
      </c>
      <c r="F12" s="27">
        <v>0</v>
      </c>
      <c r="G12" s="166">
        <v>3000</v>
      </c>
      <c r="H12" s="41"/>
      <c r="I12" s="168"/>
    </row>
    <row r="13" spans="1:9" s="153" customFormat="1" ht="16.5" customHeight="1" x14ac:dyDescent="0.25">
      <c r="A13" s="21" t="s">
        <v>1005</v>
      </c>
      <c r="B13" s="22" t="s">
        <v>2107</v>
      </c>
      <c r="C13" s="23" t="s">
        <v>2108</v>
      </c>
      <c r="D13" s="159">
        <v>2000</v>
      </c>
      <c r="E13" s="160">
        <v>0</v>
      </c>
      <c r="F13" s="27">
        <v>0</v>
      </c>
      <c r="G13" s="166">
        <v>2000</v>
      </c>
      <c r="H13" s="41"/>
      <c r="I13" s="168"/>
    </row>
    <row r="14" spans="1:9" s="153" customFormat="1" ht="16.5" customHeight="1" x14ac:dyDescent="0.25">
      <c r="A14" s="21" t="s">
        <v>1006</v>
      </c>
      <c r="B14" s="22" t="s">
        <v>1007</v>
      </c>
      <c r="C14" s="23" t="s">
        <v>2108</v>
      </c>
      <c r="D14" s="159">
        <v>2000</v>
      </c>
      <c r="E14" s="160">
        <v>0</v>
      </c>
      <c r="F14" s="27">
        <v>0</v>
      </c>
      <c r="G14" s="166">
        <v>2000</v>
      </c>
      <c r="H14" s="41"/>
      <c r="I14" s="168"/>
    </row>
    <row r="15" spans="1:9" s="153" customFormat="1" ht="16.5" customHeight="1" x14ac:dyDescent="0.25">
      <c r="A15" s="21" t="s">
        <v>2109</v>
      </c>
      <c r="B15" s="22" t="s">
        <v>1335</v>
      </c>
      <c r="C15" s="23" t="s">
        <v>2110</v>
      </c>
      <c r="D15" s="159">
        <v>4000</v>
      </c>
      <c r="E15" s="160">
        <v>0</v>
      </c>
      <c r="F15" s="27">
        <v>0</v>
      </c>
      <c r="G15" s="166">
        <v>4000</v>
      </c>
      <c r="H15" s="41"/>
      <c r="I15" s="168"/>
    </row>
    <row r="16" spans="1:9" s="153" customFormat="1" ht="16.5" customHeight="1" x14ac:dyDescent="0.25">
      <c r="A16" s="21" t="s">
        <v>2111</v>
      </c>
      <c r="B16" s="22" t="s">
        <v>1337</v>
      </c>
      <c r="C16" s="23" t="s">
        <v>2110</v>
      </c>
      <c r="D16" s="159">
        <v>4000</v>
      </c>
      <c r="E16" s="160">
        <v>0</v>
      </c>
      <c r="F16" s="27">
        <v>0</v>
      </c>
      <c r="G16" s="166">
        <v>4000</v>
      </c>
      <c r="H16" s="41"/>
      <c r="I16" s="168"/>
    </row>
    <row r="17" spans="1:9" s="153" customFormat="1" ht="16.5" customHeight="1" x14ac:dyDescent="0.25">
      <c r="A17" s="21" t="s">
        <v>1008</v>
      </c>
      <c r="B17" s="22" t="s">
        <v>2112</v>
      </c>
      <c r="C17" s="23" t="s">
        <v>2113</v>
      </c>
      <c r="D17" s="159">
        <v>5000</v>
      </c>
      <c r="E17" s="160">
        <v>0</v>
      </c>
      <c r="F17" s="27">
        <v>0</v>
      </c>
      <c r="G17" s="166">
        <v>5000</v>
      </c>
      <c r="H17" s="41"/>
      <c r="I17" s="168"/>
    </row>
    <row r="18" spans="1:9" s="153" customFormat="1" ht="16.5" customHeight="1" x14ac:dyDescent="0.25">
      <c r="A18" s="21" t="s">
        <v>1009</v>
      </c>
      <c r="B18" s="22" t="s">
        <v>1010</v>
      </c>
      <c r="C18" s="23" t="s">
        <v>2113</v>
      </c>
      <c r="D18" s="159">
        <v>5000</v>
      </c>
      <c r="E18" s="160">
        <v>0</v>
      </c>
      <c r="F18" s="27">
        <v>0</v>
      </c>
      <c r="G18" s="166">
        <v>5000</v>
      </c>
      <c r="H18" s="41"/>
      <c r="I18" s="168"/>
    </row>
    <row r="19" spans="1:9" s="153" customFormat="1" ht="16.5" customHeight="1" x14ac:dyDescent="0.25">
      <c r="A19" s="21" t="s">
        <v>3537</v>
      </c>
      <c r="B19" s="22" t="s">
        <v>3538</v>
      </c>
      <c r="C19" s="23" t="s">
        <v>2101</v>
      </c>
      <c r="D19" s="159">
        <v>1300</v>
      </c>
      <c r="E19" s="160">
        <v>0</v>
      </c>
      <c r="F19" s="27">
        <v>0</v>
      </c>
      <c r="G19" s="166">
        <v>1300</v>
      </c>
      <c r="H19" s="41"/>
      <c r="I19" s="168"/>
    </row>
    <row r="20" spans="1:9" s="153" customFormat="1" ht="16.5" customHeight="1" x14ac:dyDescent="0.25">
      <c r="A20" s="21" t="s">
        <v>3539</v>
      </c>
      <c r="B20" s="22" t="s">
        <v>3540</v>
      </c>
      <c r="C20" s="23" t="s">
        <v>2101</v>
      </c>
      <c r="D20" s="159">
        <v>1300</v>
      </c>
      <c r="E20" s="160">
        <v>0</v>
      </c>
      <c r="F20" s="27">
        <v>0</v>
      </c>
      <c r="G20" s="166">
        <v>1300</v>
      </c>
      <c r="H20" s="41"/>
      <c r="I20" s="168"/>
    </row>
    <row r="21" spans="1:9" s="153" customFormat="1" ht="16.5" customHeight="1" x14ac:dyDescent="0.25">
      <c r="A21" s="21" t="s">
        <v>3541</v>
      </c>
      <c r="B21" s="22" t="s">
        <v>3542</v>
      </c>
      <c r="C21" s="23" t="s">
        <v>2113</v>
      </c>
      <c r="D21" s="159">
        <v>3000</v>
      </c>
      <c r="E21" s="160">
        <v>0</v>
      </c>
      <c r="F21" s="27">
        <v>0</v>
      </c>
      <c r="G21" s="166">
        <v>3000</v>
      </c>
      <c r="H21" s="41"/>
      <c r="I21" s="168"/>
    </row>
    <row r="22" spans="1:9" s="153" customFormat="1" ht="16.5" customHeight="1" x14ac:dyDescent="0.25">
      <c r="A22" s="21" t="s">
        <v>3543</v>
      </c>
      <c r="B22" s="22" t="s">
        <v>3544</v>
      </c>
      <c r="C22" s="23" t="s">
        <v>2113</v>
      </c>
      <c r="D22" s="159">
        <v>3000</v>
      </c>
      <c r="E22" s="160">
        <v>0</v>
      </c>
      <c r="F22" s="27">
        <v>0</v>
      </c>
      <c r="G22" s="166">
        <v>3000</v>
      </c>
      <c r="H22" s="41"/>
      <c r="I22" s="168"/>
    </row>
    <row r="23" spans="1:9" s="153" customFormat="1" ht="16.5" customHeight="1" x14ac:dyDescent="0.25">
      <c r="A23" s="21" t="s">
        <v>1011</v>
      </c>
      <c r="B23" s="22" t="s">
        <v>2114</v>
      </c>
      <c r="C23" s="23" t="s">
        <v>2115</v>
      </c>
      <c r="D23" s="159">
        <v>1000</v>
      </c>
      <c r="E23" s="160">
        <v>0</v>
      </c>
      <c r="F23" s="27">
        <v>0</v>
      </c>
      <c r="G23" s="166">
        <v>1000</v>
      </c>
      <c r="H23" s="41"/>
      <c r="I23" s="168"/>
    </row>
    <row r="24" spans="1:9" s="153" customFormat="1" ht="16.5" customHeight="1" x14ac:dyDescent="0.25">
      <c r="A24" s="21" t="s">
        <v>1012</v>
      </c>
      <c r="B24" s="22" t="s">
        <v>1013</v>
      </c>
      <c r="C24" s="23" t="s">
        <v>2115</v>
      </c>
      <c r="D24" s="159">
        <v>1000</v>
      </c>
      <c r="E24" s="160">
        <v>0</v>
      </c>
      <c r="F24" s="27">
        <v>0</v>
      </c>
      <c r="G24" s="166">
        <v>1000</v>
      </c>
      <c r="H24" s="41"/>
      <c r="I24" s="168"/>
    </row>
    <row r="25" spans="1:9" s="153" customFormat="1" ht="16.5" customHeight="1" x14ac:dyDescent="0.25">
      <c r="A25" s="21" t="s">
        <v>1014</v>
      </c>
      <c r="B25" s="22" t="s">
        <v>997</v>
      </c>
      <c r="C25" s="23" t="s">
        <v>2116</v>
      </c>
      <c r="D25" s="159">
        <v>5000</v>
      </c>
      <c r="E25" s="160">
        <v>0</v>
      </c>
      <c r="F25" s="27">
        <v>0</v>
      </c>
      <c r="G25" s="166">
        <v>5000</v>
      </c>
      <c r="H25" s="41"/>
      <c r="I25" s="168"/>
    </row>
    <row r="26" spans="1:9" s="153" customFormat="1" ht="16.5" customHeight="1" x14ac:dyDescent="0.25">
      <c r="A26" s="21" t="s">
        <v>1015</v>
      </c>
      <c r="B26" s="22" t="s">
        <v>2102</v>
      </c>
      <c r="C26" s="23" t="s">
        <v>2116</v>
      </c>
      <c r="D26" s="159">
        <v>5000</v>
      </c>
      <c r="E26" s="160">
        <v>0</v>
      </c>
      <c r="F26" s="27">
        <v>0</v>
      </c>
      <c r="G26" s="166">
        <v>5000</v>
      </c>
      <c r="H26" s="41"/>
      <c r="I26" s="168"/>
    </row>
    <row r="27" spans="1:9" s="153" customFormat="1" ht="16.5" customHeight="1" x14ac:dyDescent="0.25">
      <c r="A27" s="21" t="s">
        <v>1016</v>
      </c>
      <c r="B27" s="22" t="s">
        <v>2117</v>
      </c>
      <c r="C27" s="23" t="s">
        <v>2118</v>
      </c>
      <c r="D27" s="159">
        <v>2000</v>
      </c>
      <c r="E27" s="160">
        <v>0</v>
      </c>
      <c r="F27" s="27">
        <v>0</v>
      </c>
      <c r="G27" s="166">
        <v>2000</v>
      </c>
      <c r="H27" s="41"/>
      <c r="I27" s="168"/>
    </row>
    <row r="28" spans="1:9" s="153" customFormat="1" ht="16.5" customHeight="1" x14ac:dyDescent="0.25">
      <c r="A28" s="21" t="s">
        <v>1017</v>
      </c>
      <c r="B28" s="22" t="s">
        <v>1018</v>
      </c>
      <c r="C28" s="23" t="s">
        <v>2118</v>
      </c>
      <c r="D28" s="159">
        <v>2000</v>
      </c>
      <c r="E28" s="160">
        <v>0</v>
      </c>
      <c r="F28" s="27">
        <v>0</v>
      </c>
      <c r="G28" s="166">
        <v>2000</v>
      </c>
      <c r="H28" s="41"/>
      <c r="I28" s="168"/>
    </row>
    <row r="29" spans="1:9" s="153" customFormat="1" ht="16.5" customHeight="1" x14ac:dyDescent="0.25">
      <c r="A29" s="21" t="s">
        <v>1019</v>
      </c>
      <c r="B29" s="22" t="s">
        <v>2119</v>
      </c>
      <c r="C29" s="23" t="s">
        <v>2120</v>
      </c>
      <c r="D29" s="159">
        <v>3000</v>
      </c>
      <c r="E29" s="160">
        <v>0</v>
      </c>
      <c r="F29" s="27">
        <v>0</v>
      </c>
      <c r="G29" s="166">
        <v>3000</v>
      </c>
      <c r="H29" s="41"/>
      <c r="I29" s="168"/>
    </row>
    <row r="30" spans="1:9" s="153" customFormat="1" ht="16.5" customHeight="1" x14ac:dyDescent="0.25">
      <c r="A30" s="21" t="s">
        <v>1020</v>
      </c>
      <c r="B30" s="22" t="s">
        <v>1021</v>
      </c>
      <c r="C30" s="23" t="s">
        <v>2120</v>
      </c>
      <c r="D30" s="159">
        <v>3000</v>
      </c>
      <c r="E30" s="160">
        <v>0</v>
      </c>
      <c r="F30" s="27">
        <v>0</v>
      </c>
      <c r="G30" s="166">
        <v>3000</v>
      </c>
      <c r="H30" s="41"/>
      <c r="I30" s="168"/>
    </row>
    <row r="31" spans="1:9" s="153" customFormat="1" ht="16.5" customHeight="1" x14ac:dyDescent="0.25">
      <c r="A31" s="21" t="s">
        <v>1022</v>
      </c>
      <c r="B31" s="22" t="s">
        <v>2121</v>
      </c>
      <c r="C31" s="23" t="s">
        <v>2122</v>
      </c>
      <c r="D31" s="159">
        <v>2000</v>
      </c>
      <c r="E31" s="160">
        <v>0</v>
      </c>
      <c r="F31" s="27">
        <v>0</v>
      </c>
      <c r="G31" s="166">
        <v>2000</v>
      </c>
      <c r="H31" s="41"/>
      <c r="I31" s="168"/>
    </row>
    <row r="32" spans="1:9" s="153" customFormat="1" ht="16.5" customHeight="1" x14ac:dyDescent="0.25">
      <c r="A32" s="21" t="s">
        <v>1023</v>
      </c>
      <c r="B32" s="22" t="s">
        <v>1024</v>
      </c>
      <c r="C32" s="23" t="s">
        <v>2122</v>
      </c>
      <c r="D32" s="159">
        <v>2000</v>
      </c>
      <c r="E32" s="160">
        <v>0</v>
      </c>
      <c r="F32" s="27">
        <v>0</v>
      </c>
      <c r="G32" s="166">
        <v>2000</v>
      </c>
      <c r="H32" s="41"/>
      <c r="I32" s="168"/>
    </row>
    <row r="33" spans="1:9" s="153" customFormat="1" ht="16.5" customHeight="1" x14ac:dyDescent="0.25">
      <c r="A33" s="21" t="s">
        <v>1025</v>
      </c>
      <c r="B33" s="22" t="s">
        <v>2123</v>
      </c>
      <c r="C33" s="23" t="s">
        <v>2124</v>
      </c>
      <c r="D33" s="159">
        <v>5000</v>
      </c>
      <c r="E33" s="160">
        <v>0</v>
      </c>
      <c r="F33" s="27">
        <v>0</v>
      </c>
      <c r="G33" s="166">
        <v>5000</v>
      </c>
      <c r="H33" s="41"/>
      <c r="I33" s="168"/>
    </row>
    <row r="34" spans="1:9" s="153" customFormat="1" ht="16.5" customHeight="1" x14ac:dyDescent="0.25">
      <c r="A34" s="21" t="s">
        <v>1026</v>
      </c>
      <c r="B34" s="22" t="s">
        <v>1027</v>
      </c>
      <c r="C34" s="23" t="s">
        <v>2124</v>
      </c>
      <c r="D34" s="159">
        <v>5000</v>
      </c>
      <c r="E34" s="160">
        <v>0</v>
      </c>
      <c r="F34" s="27">
        <v>0</v>
      </c>
      <c r="G34" s="166">
        <v>5000</v>
      </c>
      <c r="H34" s="41"/>
      <c r="I34" s="168"/>
    </row>
    <row r="35" spans="1:9" s="153" customFormat="1" ht="16.5" customHeight="1" x14ac:dyDescent="0.25">
      <c r="A35" s="21" t="s">
        <v>1028</v>
      </c>
      <c r="B35" s="22" t="s">
        <v>2125</v>
      </c>
      <c r="C35" s="23" t="s">
        <v>2126</v>
      </c>
      <c r="D35" s="159">
        <v>2000</v>
      </c>
      <c r="E35" s="160">
        <v>0</v>
      </c>
      <c r="F35" s="27">
        <v>0</v>
      </c>
      <c r="G35" s="166">
        <v>2000</v>
      </c>
      <c r="H35" s="41"/>
      <c r="I35" s="168"/>
    </row>
    <row r="36" spans="1:9" s="153" customFormat="1" ht="16.5" customHeight="1" x14ac:dyDescent="0.25">
      <c r="A36" s="21" t="s">
        <v>1029</v>
      </c>
      <c r="B36" s="22" t="s">
        <v>2127</v>
      </c>
      <c r="C36" s="23" t="s">
        <v>2126</v>
      </c>
      <c r="D36" s="159">
        <v>2000</v>
      </c>
      <c r="E36" s="160">
        <v>0</v>
      </c>
      <c r="F36" s="27">
        <v>0</v>
      </c>
      <c r="G36" s="166">
        <v>2000</v>
      </c>
      <c r="H36" s="41"/>
      <c r="I36" s="168"/>
    </row>
    <row r="37" spans="1:9" s="153" customFormat="1" ht="16.5" customHeight="1" x14ac:dyDescent="0.25">
      <c r="A37" s="21" t="s">
        <v>1030</v>
      </c>
      <c r="B37" s="22" t="s">
        <v>2128</v>
      </c>
      <c r="C37" s="23" t="s">
        <v>2129</v>
      </c>
      <c r="D37" s="159">
        <v>5000</v>
      </c>
      <c r="E37" s="160">
        <v>0</v>
      </c>
      <c r="F37" s="27">
        <v>0</v>
      </c>
      <c r="G37" s="166">
        <v>5000</v>
      </c>
      <c r="H37" s="41"/>
      <c r="I37" s="168"/>
    </row>
    <row r="38" spans="1:9" s="153" customFormat="1" ht="16.5" customHeight="1" x14ac:dyDescent="0.25">
      <c r="A38" s="21" t="s">
        <v>1031</v>
      </c>
      <c r="B38" s="22" t="s">
        <v>1032</v>
      </c>
      <c r="C38" s="23" t="s">
        <v>2129</v>
      </c>
      <c r="D38" s="159">
        <v>5000</v>
      </c>
      <c r="E38" s="160">
        <v>0</v>
      </c>
      <c r="F38" s="27">
        <v>0</v>
      </c>
      <c r="G38" s="166">
        <v>5000</v>
      </c>
      <c r="H38" s="41"/>
      <c r="I38" s="168"/>
    </row>
    <row r="39" spans="1:9" s="153" customFormat="1" ht="16.5" customHeight="1" x14ac:dyDescent="0.25">
      <c r="A39" s="21" t="s">
        <v>1033</v>
      </c>
      <c r="B39" s="22" t="s">
        <v>2130</v>
      </c>
      <c r="C39" s="23" t="s">
        <v>2131</v>
      </c>
      <c r="D39" s="159">
        <v>8000</v>
      </c>
      <c r="E39" s="160">
        <v>0</v>
      </c>
      <c r="F39" s="27">
        <v>0</v>
      </c>
      <c r="G39" s="166">
        <v>8000</v>
      </c>
      <c r="H39" s="41"/>
      <c r="I39" s="168"/>
    </row>
    <row r="40" spans="1:9" s="153" customFormat="1" ht="16.5" customHeight="1" x14ac:dyDescent="0.25">
      <c r="A40" s="21" t="s">
        <v>1034</v>
      </c>
      <c r="B40" s="22" t="s">
        <v>2132</v>
      </c>
      <c r="C40" s="23" t="s">
        <v>2131</v>
      </c>
      <c r="D40" s="159">
        <v>8000</v>
      </c>
      <c r="E40" s="160">
        <v>0</v>
      </c>
      <c r="F40" s="27">
        <v>0</v>
      </c>
      <c r="G40" s="166">
        <v>8000</v>
      </c>
      <c r="H40" s="41"/>
      <c r="I40" s="168"/>
    </row>
    <row r="41" spans="1:9" s="153" customFormat="1" ht="16.5" customHeight="1" x14ac:dyDescent="0.25">
      <c r="A41" s="21" t="s">
        <v>1035</v>
      </c>
      <c r="B41" s="22" t="s">
        <v>2133</v>
      </c>
      <c r="C41" s="23" t="s">
        <v>2134</v>
      </c>
      <c r="D41" s="159">
        <v>5000</v>
      </c>
      <c r="E41" s="160">
        <v>0</v>
      </c>
      <c r="F41" s="27">
        <v>0</v>
      </c>
      <c r="G41" s="166">
        <v>5000</v>
      </c>
      <c r="H41" s="41"/>
      <c r="I41" s="168"/>
    </row>
    <row r="42" spans="1:9" s="153" customFormat="1" ht="16.5" customHeight="1" x14ac:dyDescent="0.25">
      <c r="A42" s="21" t="s">
        <v>1036</v>
      </c>
      <c r="B42" s="22" t="s">
        <v>1037</v>
      </c>
      <c r="C42" s="23" t="s">
        <v>2134</v>
      </c>
      <c r="D42" s="159">
        <v>5000</v>
      </c>
      <c r="E42" s="160">
        <v>0</v>
      </c>
      <c r="F42" s="27">
        <v>0</v>
      </c>
      <c r="G42" s="166">
        <v>5000</v>
      </c>
      <c r="H42" s="41"/>
      <c r="I42" s="168"/>
    </row>
    <row r="43" spans="1:9" s="153" customFormat="1" ht="16.5" customHeight="1" x14ac:dyDescent="0.25">
      <c r="A43" s="21" t="s">
        <v>1038</v>
      </c>
      <c r="B43" s="22" t="s">
        <v>2114</v>
      </c>
      <c r="C43" s="23" t="s">
        <v>2135</v>
      </c>
      <c r="D43" s="159">
        <v>1000</v>
      </c>
      <c r="E43" s="160">
        <v>0</v>
      </c>
      <c r="F43" s="27">
        <v>0</v>
      </c>
      <c r="G43" s="166">
        <v>1000</v>
      </c>
      <c r="H43" s="41"/>
      <c r="I43" s="168"/>
    </row>
    <row r="44" spans="1:9" s="153" customFormat="1" ht="16.5" customHeight="1" x14ac:dyDescent="0.25">
      <c r="A44" s="21" t="s">
        <v>1039</v>
      </c>
      <c r="B44" s="22" t="s">
        <v>1013</v>
      </c>
      <c r="C44" s="23" t="s">
        <v>2135</v>
      </c>
      <c r="D44" s="159">
        <v>1000</v>
      </c>
      <c r="E44" s="160">
        <v>0</v>
      </c>
      <c r="F44" s="27">
        <v>0</v>
      </c>
      <c r="G44" s="166">
        <v>1000</v>
      </c>
      <c r="H44" s="41"/>
      <c r="I44" s="168"/>
    </row>
    <row r="45" spans="1:9" s="153" customFormat="1" ht="16.5" customHeight="1" x14ac:dyDescent="0.25">
      <c r="A45" s="21" t="s">
        <v>1040</v>
      </c>
      <c r="B45" s="22" t="s">
        <v>2136</v>
      </c>
      <c r="C45" s="23" t="s">
        <v>2137</v>
      </c>
      <c r="D45" s="159">
        <v>8000</v>
      </c>
      <c r="E45" s="160">
        <v>0</v>
      </c>
      <c r="F45" s="27">
        <v>0</v>
      </c>
      <c r="G45" s="166">
        <v>8000</v>
      </c>
      <c r="H45" s="41"/>
      <c r="I45" s="168"/>
    </row>
    <row r="46" spans="1:9" s="153" customFormat="1" ht="16.5" customHeight="1" x14ac:dyDescent="0.25">
      <c r="A46" s="21" t="s">
        <v>1041</v>
      </c>
      <c r="B46" s="22" t="s">
        <v>1042</v>
      </c>
      <c r="C46" s="23" t="s">
        <v>2137</v>
      </c>
      <c r="D46" s="159">
        <v>8000</v>
      </c>
      <c r="E46" s="160">
        <v>0</v>
      </c>
      <c r="F46" s="27">
        <v>0</v>
      </c>
      <c r="G46" s="166">
        <v>8000</v>
      </c>
      <c r="H46" s="41"/>
      <c r="I46" s="168"/>
    </row>
    <row r="47" spans="1:9" s="153" customFormat="1" ht="16.5" customHeight="1" x14ac:dyDescent="0.25">
      <c r="A47" s="21" t="s">
        <v>1043</v>
      </c>
      <c r="B47" s="22" t="s">
        <v>2138</v>
      </c>
      <c r="C47" s="23" t="s">
        <v>2139</v>
      </c>
      <c r="D47" s="159">
        <v>3000</v>
      </c>
      <c r="E47" s="160">
        <v>0</v>
      </c>
      <c r="F47" s="27">
        <v>0</v>
      </c>
      <c r="G47" s="166">
        <v>3000</v>
      </c>
      <c r="H47" s="41"/>
      <c r="I47" s="168"/>
    </row>
    <row r="48" spans="1:9" s="153" customFormat="1" ht="16.5" customHeight="1" x14ac:dyDescent="0.25">
      <c r="A48" s="21" t="s">
        <v>1044</v>
      </c>
      <c r="B48" s="22" t="s">
        <v>1045</v>
      </c>
      <c r="C48" s="23" t="s">
        <v>2139</v>
      </c>
      <c r="D48" s="159">
        <v>3000</v>
      </c>
      <c r="E48" s="160">
        <v>0</v>
      </c>
      <c r="F48" s="27">
        <v>0</v>
      </c>
      <c r="G48" s="166">
        <v>3000</v>
      </c>
      <c r="H48" s="41"/>
      <c r="I48" s="168"/>
    </row>
    <row r="49" spans="1:9" s="153" customFormat="1" ht="16.5" customHeight="1" x14ac:dyDescent="0.25">
      <c r="A49" s="21" t="s">
        <v>1046</v>
      </c>
      <c r="B49" s="22" t="s">
        <v>2140</v>
      </c>
      <c r="C49" s="23" t="s">
        <v>2141</v>
      </c>
      <c r="D49" s="159">
        <v>5000</v>
      </c>
      <c r="E49" s="160">
        <v>0</v>
      </c>
      <c r="F49" s="27">
        <v>0</v>
      </c>
      <c r="G49" s="166">
        <v>5000</v>
      </c>
      <c r="H49" s="41"/>
      <c r="I49" s="168"/>
    </row>
    <row r="50" spans="1:9" s="153" customFormat="1" ht="16.5" customHeight="1" x14ac:dyDescent="0.25">
      <c r="A50" s="21" t="s">
        <v>1047</v>
      </c>
      <c r="B50" s="22" t="s">
        <v>1048</v>
      </c>
      <c r="C50" s="23" t="s">
        <v>2141</v>
      </c>
      <c r="D50" s="159">
        <v>5000</v>
      </c>
      <c r="E50" s="160">
        <v>0</v>
      </c>
      <c r="F50" s="27">
        <v>0</v>
      </c>
      <c r="G50" s="166">
        <v>5000</v>
      </c>
      <c r="H50" s="41"/>
      <c r="I50" s="168"/>
    </row>
    <row r="51" spans="1:9" s="153" customFormat="1" ht="16.5" customHeight="1" x14ac:dyDescent="0.25">
      <c r="A51" s="21" t="s">
        <v>1049</v>
      </c>
      <c r="B51" s="22" t="s">
        <v>2121</v>
      </c>
      <c r="C51" s="23" t="s">
        <v>2142</v>
      </c>
      <c r="D51" s="159">
        <v>2000</v>
      </c>
      <c r="E51" s="160">
        <v>0</v>
      </c>
      <c r="F51" s="27">
        <v>0</v>
      </c>
      <c r="G51" s="166">
        <v>2000</v>
      </c>
      <c r="H51" s="41"/>
      <c r="I51" s="168"/>
    </row>
    <row r="52" spans="1:9" s="153" customFormat="1" ht="16.5" customHeight="1" x14ac:dyDescent="0.25">
      <c r="A52" s="21" t="s">
        <v>1050</v>
      </c>
      <c r="B52" s="22" t="s">
        <v>1024</v>
      </c>
      <c r="C52" s="23" t="s">
        <v>2142</v>
      </c>
      <c r="D52" s="159">
        <v>2000</v>
      </c>
      <c r="E52" s="160">
        <v>0</v>
      </c>
      <c r="F52" s="27">
        <v>0</v>
      </c>
      <c r="G52" s="166">
        <v>2000</v>
      </c>
      <c r="H52" s="41"/>
      <c r="I52" s="168"/>
    </row>
    <row r="53" spans="1:9" s="153" customFormat="1" ht="16.5" customHeight="1" x14ac:dyDescent="0.25">
      <c r="A53" s="21" t="s">
        <v>1051</v>
      </c>
      <c r="B53" s="22" t="s">
        <v>2143</v>
      </c>
      <c r="C53" s="23" t="s">
        <v>2144</v>
      </c>
      <c r="D53" s="159">
        <v>2000</v>
      </c>
      <c r="E53" s="160">
        <v>0</v>
      </c>
      <c r="F53" s="27">
        <v>0</v>
      </c>
      <c r="G53" s="166">
        <v>2000</v>
      </c>
      <c r="H53" s="41"/>
      <c r="I53" s="168"/>
    </row>
    <row r="54" spans="1:9" s="153" customFormat="1" ht="16.5" customHeight="1" x14ac:dyDescent="0.25">
      <c r="A54" s="21" t="s">
        <v>1052</v>
      </c>
      <c r="B54" s="22" t="s">
        <v>1053</v>
      </c>
      <c r="C54" s="23" t="s">
        <v>2144</v>
      </c>
      <c r="D54" s="159">
        <v>2000</v>
      </c>
      <c r="E54" s="160">
        <v>0</v>
      </c>
      <c r="F54" s="27">
        <v>0</v>
      </c>
      <c r="G54" s="166">
        <v>2000</v>
      </c>
      <c r="H54" s="41"/>
      <c r="I54" s="168"/>
    </row>
    <row r="55" spans="1:9" s="153" customFormat="1" ht="16.5" customHeight="1" x14ac:dyDescent="0.25">
      <c r="A55" s="21" t="s">
        <v>1054</v>
      </c>
      <c r="B55" s="22" t="s">
        <v>1600</v>
      </c>
      <c r="C55" s="23" t="s">
        <v>2145</v>
      </c>
      <c r="D55" s="159">
        <v>15000</v>
      </c>
      <c r="E55" s="160">
        <v>0</v>
      </c>
      <c r="F55" s="27">
        <v>0</v>
      </c>
      <c r="G55" s="166">
        <v>15000</v>
      </c>
      <c r="H55" s="41"/>
      <c r="I55" s="168"/>
    </row>
    <row r="56" spans="1:9" s="153" customFormat="1" ht="16.5" customHeight="1" x14ac:dyDescent="0.25">
      <c r="A56" s="21" t="s">
        <v>1055</v>
      </c>
      <c r="B56" s="22" t="s">
        <v>1056</v>
      </c>
      <c r="C56" s="23" t="s">
        <v>2145</v>
      </c>
      <c r="D56" s="159">
        <v>15000</v>
      </c>
      <c r="E56" s="160">
        <v>0</v>
      </c>
      <c r="F56" s="27">
        <v>0</v>
      </c>
      <c r="G56" s="166">
        <v>15000</v>
      </c>
      <c r="H56" s="41"/>
      <c r="I56" s="168"/>
    </row>
    <row r="57" spans="1:9" s="153" customFormat="1" ht="16.5" customHeight="1" x14ac:dyDescent="0.25">
      <c r="A57" s="21" t="s">
        <v>1057</v>
      </c>
      <c r="B57" s="22" t="s">
        <v>1310</v>
      </c>
      <c r="C57" s="23" t="s">
        <v>2146</v>
      </c>
      <c r="D57" s="159">
        <v>5000</v>
      </c>
      <c r="E57" s="160">
        <v>0</v>
      </c>
      <c r="F57" s="27">
        <v>0</v>
      </c>
      <c r="G57" s="166">
        <v>5000</v>
      </c>
      <c r="H57" s="41"/>
      <c r="I57" s="168"/>
    </row>
    <row r="58" spans="1:9" s="153" customFormat="1" ht="16.5" customHeight="1" x14ac:dyDescent="0.25">
      <c r="A58" s="21" t="s">
        <v>1058</v>
      </c>
      <c r="B58" s="22" t="s">
        <v>1059</v>
      </c>
      <c r="C58" s="23" t="s">
        <v>2146</v>
      </c>
      <c r="D58" s="159">
        <v>5000</v>
      </c>
      <c r="E58" s="160">
        <v>0</v>
      </c>
      <c r="F58" s="27">
        <v>0</v>
      </c>
      <c r="G58" s="166">
        <v>5000</v>
      </c>
      <c r="H58" s="41"/>
      <c r="I58" s="168"/>
    </row>
    <row r="59" spans="1:9" s="153" customFormat="1" ht="16.5" customHeight="1" x14ac:dyDescent="0.25">
      <c r="A59" s="21" t="s">
        <v>1060</v>
      </c>
      <c r="B59" s="22" t="s">
        <v>2130</v>
      </c>
      <c r="C59" s="23" t="s">
        <v>2147</v>
      </c>
      <c r="D59" s="159">
        <v>16000</v>
      </c>
      <c r="E59" s="160">
        <v>0</v>
      </c>
      <c r="F59" s="27">
        <v>0</v>
      </c>
      <c r="G59" s="166">
        <v>16000</v>
      </c>
      <c r="H59" s="41"/>
      <c r="I59" s="168"/>
    </row>
    <row r="60" spans="1:9" s="153" customFormat="1" ht="16.5" customHeight="1" x14ac:dyDescent="0.25">
      <c r="A60" s="21" t="s">
        <v>1061</v>
      </c>
      <c r="B60" s="22" t="s">
        <v>2132</v>
      </c>
      <c r="C60" s="23" t="s">
        <v>2147</v>
      </c>
      <c r="D60" s="159">
        <v>16000</v>
      </c>
      <c r="E60" s="160">
        <v>0</v>
      </c>
      <c r="F60" s="27">
        <v>0</v>
      </c>
      <c r="G60" s="166">
        <v>16000</v>
      </c>
      <c r="H60" s="41"/>
      <c r="I60" s="168"/>
    </row>
    <row r="61" spans="1:9" s="153" customFormat="1" ht="16.5" customHeight="1" x14ac:dyDescent="0.25">
      <c r="A61" s="21" t="s">
        <v>3545</v>
      </c>
      <c r="B61" s="22" t="s">
        <v>2133</v>
      </c>
      <c r="C61" s="23" t="s">
        <v>2134</v>
      </c>
      <c r="D61" s="159">
        <v>3000</v>
      </c>
      <c r="E61" s="160">
        <v>0</v>
      </c>
      <c r="F61" s="27">
        <v>0</v>
      </c>
      <c r="G61" s="166">
        <v>3000</v>
      </c>
      <c r="H61" s="41"/>
      <c r="I61" s="168"/>
    </row>
    <row r="62" spans="1:9" s="153" customFormat="1" ht="16.5" customHeight="1" x14ac:dyDescent="0.25">
      <c r="A62" s="21" t="s">
        <v>3546</v>
      </c>
      <c r="B62" s="22" t="s">
        <v>1037</v>
      </c>
      <c r="C62" s="23" t="s">
        <v>2134</v>
      </c>
      <c r="D62" s="159">
        <v>3000</v>
      </c>
      <c r="E62" s="160">
        <v>0</v>
      </c>
      <c r="F62" s="27">
        <v>0</v>
      </c>
      <c r="G62" s="166">
        <v>3000</v>
      </c>
      <c r="H62" s="41"/>
      <c r="I62" s="168"/>
    </row>
    <row r="63" spans="1:9" s="153" customFormat="1" ht="16.5" customHeight="1" x14ac:dyDescent="0.25">
      <c r="A63" s="21" t="s">
        <v>3547</v>
      </c>
      <c r="B63" s="22" t="s">
        <v>1600</v>
      </c>
      <c r="C63" s="23" t="s">
        <v>2145</v>
      </c>
      <c r="D63" s="159">
        <v>7500</v>
      </c>
      <c r="E63" s="160">
        <v>0</v>
      </c>
      <c r="F63" s="27">
        <v>0</v>
      </c>
      <c r="G63" s="166">
        <v>7500</v>
      </c>
      <c r="H63" s="41"/>
      <c r="I63" s="168"/>
    </row>
    <row r="64" spans="1:9" s="153" customFormat="1" ht="16.5" customHeight="1" x14ac:dyDescent="0.25">
      <c r="A64" s="21" t="s">
        <v>3548</v>
      </c>
      <c r="B64" s="22" t="s">
        <v>1056</v>
      </c>
      <c r="C64" s="23" t="s">
        <v>2145</v>
      </c>
      <c r="D64" s="159">
        <v>7500</v>
      </c>
      <c r="E64" s="160">
        <v>0</v>
      </c>
      <c r="F64" s="27">
        <v>0</v>
      </c>
      <c r="G64" s="166">
        <v>7500</v>
      </c>
      <c r="H64" s="41"/>
      <c r="I64" s="168"/>
    </row>
    <row r="65" spans="1:9" s="153" customFormat="1" ht="16.5" customHeight="1" x14ac:dyDescent="0.25">
      <c r="A65" s="21" t="s">
        <v>1062</v>
      </c>
      <c r="B65" s="22" t="s">
        <v>2133</v>
      </c>
      <c r="C65" s="23" t="s">
        <v>2148</v>
      </c>
      <c r="D65" s="159">
        <v>5000</v>
      </c>
      <c r="E65" s="160">
        <v>0</v>
      </c>
      <c r="F65" s="27">
        <v>0</v>
      </c>
      <c r="G65" s="166">
        <v>5000</v>
      </c>
      <c r="H65" s="41"/>
      <c r="I65" s="168"/>
    </row>
    <row r="66" spans="1:9" s="153" customFormat="1" ht="16.5" customHeight="1" x14ac:dyDescent="0.25">
      <c r="A66" s="21" t="s">
        <v>1063</v>
      </c>
      <c r="B66" s="22" t="s">
        <v>1037</v>
      </c>
      <c r="C66" s="23" t="s">
        <v>2148</v>
      </c>
      <c r="D66" s="159">
        <v>5000</v>
      </c>
      <c r="E66" s="160">
        <v>0</v>
      </c>
      <c r="F66" s="27">
        <v>0</v>
      </c>
      <c r="G66" s="166">
        <v>5000</v>
      </c>
      <c r="H66" s="41"/>
      <c r="I66" s="168"/>
    </row>
    <row r="67" spans="1:9" s="153" customFormat="1" ht="16.5" customHeight="1" x14ac:dyDescent="0.25">
      <c r="A67" s="21" t="s">
        <v>1064</v>
      </c>
      <c r="B67" s="22" t="s">
        <v>2149</v>
      </c>
      <c r="C67" s="23" t="s">
        <v>2150</v>
      </c>
      <c r="D67" s="159">
        <v>1000</v>
      </c>
      <c r="E67" s="160">
        <v>0</v>
      </c>
      <c r="F67" s="27">
        <v>0</v>
      </c>
      <c r="G67" s="166">
        <v>1000</v>
      </c>
      <c r="H67" s="41"/>
      <c r="I67" s="168"/>
    </row>
    <row r="68" spans="1:9" s="153" customFormat="1" ht="16.5" customHeight="1" x14ac:dyDescent="0.25">
      <c r="A68" s="21" t="s">
        <v>1065</v>
      </c>
      <c r="B68" s="22" t="s">
        <v>1066</v>
      </c>
      <c r="C68" s="23" t="s">
        <v>2150</v>
      </c>
      <c r="D68" s="159">
        <v>1000</v>
      </c>
      <c r="E68" s="160">
        <v>0</v>
      </c>
      <c r="F68" s="27">
        <v>0</v>
      </c>
      <c r="G68" s="166">
        <v>1000</v>
      </c>
      <c r="H68" s="41"/>
      <c r="I68" s="168"/>
    </row>
    <row r="69" spans="1:9" s="153" customFormat="1" ht="16.5" customHeight="1" x14ac:dyDescent="0.25">
      <c r="A69" s="21" t="s">
        <v>1067</v>
      </c>
      <c r="B69" s="22" t="s">
        <v>2136</v>
      </c>
      <c r="C69" s="23" t="s">
        <v>2151</v>
      </c>
      <c r="D69" s="159">
        <v>10000</v>
      </c>
      <c r="E69" s="160">
        <v>0</v>
      </c>
      <c r="F69" s="27">
        <v>0</v>
      </c>
      <c r="G69" s="166">
        <v>10000</v>
      </c>
      <c r="H69" s="41"/>
      <c r="I69" s="168"/>
    </row>
    <row r="70" spans="1:9" s="153" customFormat="1" ht="16.5" customHeight="1" x14ac:dyDescent="0.25">
      <c r="A70" s="21" t="s">
        <v>1068</v>
      </c>
      <c r="B70" s="22" t="s">
        <v>1042</v>
      </c>
      <c r="C70" s="23" t="s">
        <v>2151</v>
      </c>
      <c r="D70" s="159">
        <v>10000</v>
      </c>
      <c r="E70" s="160">
        <v>0</v>
      </c>
      <c r="F70" s="27">
        <v>0</v>
      </c>
      <c r="G70" s="166">
        <v>10000</v>
      </c>
      <c r="H70" s="41"/>
      <c r="I70" s="168"/>
    </row>
    <row r="71" spans="1:9" s="153" customFormat="1" ht="16.5" customHeight="1" x14ac:dyDescent="0.25">
      <c r="A71" s="21" t="s">
        <v>1069</v>
      </c>
      <c r="B71" s="22" t="s">
        <v>2152</v>
      </c>
      <c r="C71" s="23" t="s">
        <v>2153</v>
      </c>
      <c r="D71" s="159">
        <v>3000</v>
      </c>
      <c r="E71" s="160">
        <v>0</v>
      </c>
      <c r="F71" s="27">
        <v>0</v>
      </c>
      <c r="G71" s="166">
        <v>3000</v>
      </c>
      <c r="H71" s="41"/>
      <c r="I71" s="168"/>
    </row>
    <row r="72" spans="1:9" s="153" customFormat="1" ht="16.5" customHeight="1" x14ac:dyDescent="0.25">
      <c r="A72" s="21" t="s">
        <v>1070</v>
      </c>
      <c r="B72" s="22" t="s">
        <v>1071</v>
      </c>
      <c r="C72" s="23" t="s">
        <v>2153</v>
      </c>
      <c r="D72" s="159">
        <v>3000</v>
      </c>
      <c r="E72" s="160">
        <v>0</v>
      </c>
      <c r="F72" s="27">
        <v>0</v>
      </c>
      <c r="G72" s="166">
        <v>3000</v>
      </c>
      <c r="H72" s="41"/>
      <c r="I72" s="168"/>
    </row>
    <row r="73" spans="1:9" s="153" customFormat="1" ht="16.5" customHeight="1" x14ac:dyDescent="0.25">
      <c r="A73" s="21" t="s">
        <v>1072</v>
      </c>
      <c r="B73" s="22" t="s">
        <v>2154</v>
      </c>
      <c r="C73" s="23" t="s">
        <v>2155</v>
      </c>
      <c r="D73" s="159">
        <v>5000</v>
      </c>
      <c r="E73" s="160">
        <v>0</v>
      </c>
      <c r="F73" s="27">
        <v>0</v>
      </c>
      <c r="G73" s="166">
        <v>5000</v>
      </c>
      <c r="H73" s="41"/>
      <c r="I73" s="168"/>
    </row>
    <row r="74" spans="1:9" s="153" customFormat="1" ht="16.5" customHeight="1" x14ac:dyDescent="0.25">
      <c r="A74" s="21" t="s">
        <v>1073</v>
      </c>
      <c r="B74" s="22" t="s">
        <v>1074</v>
      </c>
      <c r="C74" s="23" t="s">
        <v>2155</v>
      </c>
      <c r="D74" s="159">
        <v>5000</v>
      </c>
      <c r="E74" s="160">
        <v>0</v>
      </c>
      <c r="F74" s="27">
        <v>0</v>
      </c>
      <c r="G74" s="166">
        <v>5000</v>
      </c>
      <c r="H74" s="41"/>
      <c r="I74" s="168"/>
    </row>
    <row r="75" spans="1:9" s="153" customFormat="1" ht="16.5" customHeight="1" x14ac:dyDescent="0.25">
      <c r="A75" s="21" t="s">
        <v>1075</v>
      </c>
      <c r="B75" s="22" t="s">
        <v>2121</v>
      </c>
      <c r="C75" s="23" t="s">
        <v>2156</v>
      </c>
      <c r="D75" s="159">
        <v>2000</v>
      </c>
      <c r="E75" s="160">
        <v>0</v>
      </c>
      <c r="F75" s="27">
        <v>0</v>
      </c>
      <c r="G75" s="166">
        <v>2000</v>
      </c>
      <c r="H75" s="41"/>
      <c r="I75" s="168"/>
    </row>
    <row r="76" spans="1:9" s="153" customFormat="1" ht="16.5" customHeight="1" x14ac:dyDescent="0.25">
      <c r="A76" s="21" t="s">
        <v>1076</v>
      </c>
      <c r="B76" s="22" t="s">
        <v>1024</v>
      </c>
      <c r="C76" s="23" t="s">
        <v>2156</v>
      </c>
      <c r="D76" s="159">
        <v>2000</v>
      </c>
      <c r="E76" s="160">
        <v>0</v>
      </c>
      <c r="F76" s="27">
        <v>0</v>
      </c>
      <c r="G76" s="166">
        <v>2000</v>
      </c>
      <c r="H76" s="41"/>
      <c r="I76" s="168"/>
    </row>
    <row r="77" spans="1:9" s="153" customFormat="1" ht="16.5" customHeight="1" x14ac:dyDescent="0.25">
      <c r="A77" s="21" t="s">
        <v>1077</v>
      </c>
      <c r="B77" s="22" t="s">
        <v>2143</v>
      </c>
      <c r="C77" s="23" t="s">
        <v>2157</v>
      </c>
      <c r="D77" s="159">
        <v>2000</v>
      </c>
      <c r="E77" s="160">
        <v>0</v>
      </c>
      <c r="F77" s="27">
        <v>0</v>
      </c>
      <c r="G77" s="166">
        <v>2000</v>
      </c>
      <c r="H77" s="41"/>
      <c r="I77" s="168"/>
    </row>
    <row r="78" spans="1:9" s="153" customFormat="1" ht="16.5" customHeight="1" x14ac:dyDescent="0.25">
      <c r="A78" s="21" t="s">
        <v>1078</v>
      </c>
      <c r="B78" s="22" t="s">
        <v>1053</v>
      </c>
      <c r="C78" s="23" t="s">
        <v>2157</v>
      </c>
      <c r="D78" s="159">
        <v>2000</v>
      </c>
      <c r="E78" s="160">
        <v>0</v>
      </c>
      <c r="F78" s="27">
        <v>0</v>
      </c>
      <c r="G78" s="166">
        <v>2000</v>
      </c>
      <c r="H78" s="41"/>
      <c r="I78" s="168"/>
    </row>
    <row r="79" spans="1:9" s="153" customFormat="1" ht="16.5" customHeight="1" x14ac:dyDescent="0.25">
      <c r="A79" s="21" t="s">
        <v>1079</v>
      </c>
      <c r="B79" s="22" t="s">
        <v>2158</v>
      </c>
      <c r="C79" s="23" t="s">
        <v>2159</v>
      </c>
      <c r="D79" s="159">
        <v>7000</v>
      </c>
      <c r="E79" s="160">
        <v>0</v>
      </c>
      <c r="F79" s="27">
        <v>0</v>
      </c>
      <c r="G79" s="166">
        <v>7000</v>
      </c>
      <c r="H79" s="41"/>
      <c r="I79" s="168"/>
    </row>
    <row r="80" spans="1:9" s="153" customFormat="1" ht="16.5" customHeight="1" x14ac:dyDescent="0.25">
      <c r="A80" s="21" t="s">
        <v>1080</v>
      </c>
      <c r="B80" s="22" t="s">
        <v>2160</v>
      </c>
      <c r="C80" s="23" t="s">
        <v>2159</v>
      </c>
      <c r="D80" s="159">
        <v>7000</v>
      </c>
      <c r="E80" s="160">
        <v>0</v>
      </c>
      <c r="F80" s="27">
        <v>0</v>
      </c>
      <c r="G80" s="166">
        <v>7000</v>
      </c>
      <c r="H80" s="41"/>
      <c r="I80" s="168"/>
    </row>
    <row r="81" spans="1:9" s="153" customFormat="1" ht="16.5" customHeight="1" x14ac:dyDescent="0.25">
      <c r="A81" s="21" t="s">
        <v>1081</v>
      </c>
      <c r="B81" s="22" t="s">
        <v>1600</v>
      </c>
      <c r="C81" s="23" t="s">
        <v>2161</v>
      </c>
      <c r="D81" s="159">
        <v>15000</v>
      </c>
      <c r="E81" s="160">
        <v>0</v>
      </c>
      <c r="F81" s="27">
        <v>0</v>
      </c>
      <c r="G81" s="166">
        <v>15000</v>
      </c>
      <c r="H81" s="41"/>
      <c r="I81" s="168"/>
    </row>
    <row r="82" spans="1:9" s="153" customFormat="1" ht="16.5" customHeight="1" x14ac:dyDescent="0.25">
      <c r="A82" s="21" t="s">
        <v>1082</v>
      </c>
      <c r="B82" s="22" t="s">
        <v>1056</v>
      </c>
      <c r="C82" s="23" t="s">
        <v>2161</v>
      </c>
      <c r="D82" s="159">
        <v>15000</v>
      </c>
      <c r="E82" s="160">
        <v>0</v>
      </c>
      <c r="F82" s="27">
        <v>0</v>
      </c>
      <c r="G82" s="166">
        <v>15000</v>
      </c>
      <c r="H82" s="41"/>
      <c r="I82" s="168"/>
    </row>
    <row r="83" spans="1:9" s="153" customFormat="1" ht="16.5" customHeight="1" x14ac:dyDescent="0.25">
      <c r="A83" s="21" t="s">
        <v>1083</v>
      </c>
      <c r="B83" s="22" t="s">
        <v>2162</v>
      </c>
      <c r="C83" s="23" t="s">
        <v>2163</v>
      </c>
      <c r="D83" s="159">
        <v>5000</v>
      </c>
      <c r="E83" s="160">
        <v>0</v>
      </c>
      <c r="F83" s="27">
        <v>0</v>
      </c>
      <c r="G83" s="166">
        <v>5000</v>
      </c>
      <c r="H83" s="41"/>
      <c r="I83" s="168"/>
    </row>
    <row r="84" spans="1:9" s="153" customFormat="1" ht="16.5" customHeight="1" x14ac:dyDescent="0.25">
      <c r="A84" s="21" t="s">
        <v>1084</v>
      </c>
      <c r="B84" s="22" t="s">
        <v>1085</v>
      </c>
      <c r="C84" s="23" t="s">
        <v>2163</v>
      </c>
      <c r="D84" s="159">
        <v>5000</v>
      </c>
      <c r="E84" s="160">
        <v>0</v>
      </c>
      <c r="F84" s="27">
        <v>0</v>
      </c>
      <c r="G84" s="166">
        <v>5000</v>
      </c>
      <c r="H84" s="41"/>
      <c r="I84" s="168"/>
    </row>
    <row r="85" spans="1:9" s="153" customFormat="1" ht="16.5" customHeight="1" x14ac:dyDescent="0.25">
      <c r="A85" s="21" t="s">
        <v>1086</v>
      </c>
      <c r="B85" s="22" t="s">
        <v>2130</v>
      </c>
      <c r="C85" s="23" t="s">
        <v>2164</v>
      </c>
      <c r="D85" s="159">
        <v>16000</v>
      </c>
      <c r="E85" s="160">
        <v>0</v>
      </c>
      <c r="F85" s="27">
        <v>0</v>
      </c>
      <c r="G85" s="166">
        <v>16000</v>
      </c>
      <c r="H85" s="41"/>
      <c r="I85" s="168"/>
    </row>
    <row r="86" spans="1:9" s="153" customFormat="1" ht="16.5" customHeight="1" x14ac:dyDescent="0.25">
      <c r="A86" s="21" t="s">
        <v>1087</v>
      </c>
      <c r="B86" s="22" t="s">
        <v>2132</v>
      </c>
      <c r="C86" s="23" t="s">
        <v>2164</v>
      </c>
      <c r="D86" s="159">
        <v>16000</v>
      </c>
      <c r="E86" s="160">
        <v>0</v>
      </c>
      <c r="F86" s="27">
        <v>0</v>
      </c>
      <c r="G86" s="166">
        <v>16000</v>
      </c>
      <c r="H86" s="41"/>
      <c r="I86" s="168"/>
    </row>
    <row r="87" spans="1:9" s="153" customFormat="1" ht="16.5" customHeight="1" x14ac:dyDescent="0.25">
      <c r="A87" s="21" t="s">
        <v>3549</v>
      </c>
      <c r="B87" s="22" t="s">
        <v>3550</v>
      </c>
      <c r="C87" s="23" t="s">
        <v>2148</v>
      </c>
      <c r="D87" s="159">
        <v>2000</v>
      </c>
      <c r="E87" s="160">
        <v>0</v>
      </c>
      <c r="F87" s="27">
        <v>0</v>
      </c>
      <c r="G87" s="166">
        <v>2000</v>
      </c>
      <c r="H87" s="41"/>
      <c r="I87" s="168"/>
    </row>
    <row r="88" spans="1:9" s="153" customFormat="1" ht="16.5" customHeight="1" x14ac:dyDescent="0.25">
      <c r="A88" s="21" t="s">
        <v>3551</v>
      </c>
      <c r="B88" s="22" t="s">
        <v>3552</v>
      </c>
      <c r="C88" s="23" t="s">
        <v>2148</v>
      </c>
      <c r="D88" s="159">
        <v>2000</v>
      </c>
      <c r="E88" s="160">
        <v>0</v>
      </c>
      <c r="F88" s="27">
        <v>0</v>
      </c>
      <c r="G88" s="166">
        <v>2000</v>
      </c>
      <c r="H88" s="41"/>
      <c r="I88" s="168"/>
    </row>
    <row r="89" spans="1:9" s="153" customFormat="1" ht="16.5" customHeight="1" x14ac:dyDescent="0.25">
      <c r="A89" s="21" t="s">
        <v>1088</v>
      </c>
      <c r="B89" s="22" t="s">
        <v>2165</v>
      </c>
      <c r="C89" s="23" t="s">
        <v>2166</v>
      </c>
      <c r="D89" s="159">
        <v>1000</v>
      </c>
      <c r="E89" s="160">
        <v>0</v>
      </c>
      <c r="F89" s="27">
        <v>0</v>
      </c>
      <c r="G89" s="166">
        <v>1000</v>
      </c>
      <c r="H89" s="41"/>
      <c r="I89" s="168"/>
    </row>
    <row r="90" spans="1:9" s="153" customFormat="1" ht="16.5" customHeight="1" x14ac:dyDescent="0.25">
      <c r="A90" s="21" t="s">
        <v>1089</v>
      </c>
      <c r="B90" s="22" t="s">
        <v>1090</v>
      </c>
      <c r="C90" s="23" t="s">
        <v>2166</v>
      </c>
      <c r="D90" s="159">
        <v>1000</v>
      </c>
      <c r="E90" s="160">
        <v>0</v>
      </c>
      <c r="F90" s="27">
        <v>0</v>
      </c>
      <c r="G90" s="166">
        <v>1000</v>
      </c>
      <c r="H90" s="41"/>
      <c r="I90" s="168"/>
    </row>
    <row r="91" spans="1:9" s="153" customFormat="1" ht="16.5" customHeight="1" x14ac:dyDescent="0.25">
      <c r="A91" s="21" t="s">
        <v>1091</v>
      </c>
      <c r="B91" s="22" t="s">
        <v>2167</v>
      </c>
      <c r="C91" s="23" t="s">
        <v>2168</v>
      </c>
      <c r="D91" s="159">
        <v>1000</v>
      </c>
      <c r="E91" s="160">
        <v>0</v>
      </c>
      <c r="F91" s="27">
        <v>0</v>
      </c>
      <c r="G91" s="166">
        <v>1000</v>
      </c>
      <c r="H91" s="41"/>
      <c r="I91" s="168"/>
    </row>
    <row r="92" spans="1:9" s="153" customFormat="1" ht="16.5" customHeight="1" x14ac:dyDescent="0.25">
      <c r="A92" s="21" t="s">
        <v>1092</v>
      </c>
      <c r="B92" s="22" t="s">
        <v>1093</v>
      </c>
      <c r="C92" s="23" t="s">
        <v>2168</v>
      </c>
      <c r="D92" s="159">
        <v>1000</v>
      </c>
      <c r="E92" s="160">
        <v>0</v>
      </c>
      <c r="F92" s="27">
        <v>0</v>
      </c>
      <c r="G92" s="166">
        <v>1000</v>
      </c>
      <c r="H92" s="41"/>
      <c r="I92" s="168"/>
    </row>
    <row r="93" spans="1:9" s="153" customFormat="1" ht="16.5" customHeight="1" x14ac:dyDescent="0.25">
      <c r="A93" s="21" t="s">
        <v>1094</v>
      </c>
      <c r="B93" s="22" t="s">
        <v>2169</v>
      </c>
      <c r="C93" s="23" t="s">
        <v>2170</v>
      </c>
      <c r="D93" s="159">
        <v>2000</v>
      </c>
      <c r="E93" s="160">
        <v>0</v>
      </c>
      <c r="F93" s="27">
        <v>0</v>
      </c>
      <c r="G93" s="166">
        <v>2000</v>
      </c>
      <c r="H93" s="41"/>
      <c r="I93" s="168"/>
    </row>
    <row r="94" spans="1:9" s="153" customFormat="1" ht="16.5" customHeight="1" x14ac:dyDescent="0.25">
      <c r="A94" s="21" t="s">
        <v>1095</v>
      </c>
      <c r="B94" s="22" t="s">
        <v>1096</v>
      </c>
      <c r="C94" s="23" t="s">
        <v>2170</v>
      </c>
      <c r="D94" s="159">
        <v>2000</v>
      </c>
      <c r="E94" s="160">
        <v>0</v>
      </c>
      <c r="F94" s="27">
        <v>0</v>
      </c>
      <c r="G94" s="166">
        <v>2000</v>
      </c>
      <c r="H94" s="41"/>
      <c r="I94" s="168"/>
    </row>
    <row r="95" spans="1:9" s="153" customFormat="1" ht="16.5" customHeight="1" x14ac:dyDescent="0.25">
      <c r="A95" s="21" t="s">
        <v>1097</v>
      </c>
      <c r="B95" s="22" t="s">
        <v>2171</v>
      </c>
      <c r="C95" s="23" t="s">
        <v>2172</v>
      </c>
      <c r="D95" s="159">
        <v>2000</v>
      </c>
      <c r="E95" s="160">
        <v>0</v>
      </c>
      <c r="F95" s="27">
        <v>0</v>
      </c>
      <c r="G95" s="166">
        <v>2000</v>
      </c>
      <c r="H95" s="41"/>
      <c r="I95" s="168"/>
    </row>
    <row r="96" spans="1:9" s="153" customFormat="1" ht="16.5" customHeight="1" x14ac:dyDescent="0.25">
      <c r="A96" s="21" t="s">
        <v>1098</v>
      </c>
      <c r="B96" s="22" t="s">
        <v>1099</v>
      </c>
      <c r="C96" s="23" t="s">
        <v>2172</v>
      </c>
      <c r="D96" s="159">
        <v>2000</v>
      </c>
      <c r="E96" s="160">
        <v>0</v>
      </c>
      <c r="F96" s="27">
        <v>0</v>
      </c>
      <c r="G96" s="166">
        <v>2000</v>
      </c>
      <c r="H96" s="41"/>
      <c r="I96" s="168"/>
    </row>
    <row r="97" spans="1:9" s="153" customFormat="1" ht="16.5" customHeight="1" x14ac:dyDescent="0.25">
      <c r="A97" s="21" t="s">
        <v>1100</v>
      </c>
      <c r="B97" s="22" t="s">
        <v>2173</v>
      </c>
      <c r="C97" s="23" t="s">
        <v>2174</v>
      </c>
      <c r="D97" s="159">
        <v>1000</v>
      </c>
      <c r="E97" s="160">
        <v>0</v>
      </c>
      <c r="F97" s="27">
        <v>0</v>
      </c>
      <c r="G97" s="166">
        <v>1000</v>
      </c>
      <c r="H97" s="41"/>
      <c r="I97" s="168"/>
    </row>
    <row r="98" spans="1:9" s="153" customFormat="1" ht="16.5" customHeight="1" x14ac:dyDescent="0.25">
      <c r="A98" s="21" t="s">
        <v>1101</v>
      </c>
      <c r="B98" s="22" t="s">
        <v>1102</v>
      </c>
      <c r="C98" s="23" t="s">
        <v>2174</v>
      </c>
      <c r="D98" s="159">
        <v>1000</v>
      </c>
      <c r="E98" s="160">
        <v>0</v>
      </c>
      <c r="F98" s="27">
        <v>0</v>
      </c>
      <c r="G98" s="166">
        <v>1000</v>
      </c>
      <c r="H98" s="41"/>
      <c r="I98" s="168"/>
    </row>
    <row r="99" spans="1:9" s="153" customFormat="1" ht="16.5" customHeight="1" x14ac:dyDescent="0.25">
      <c r="A99" s="21" t="s">
        <v>1103</v>
      </c>
      <c r="B99" s="22" t="s">
        <v>1104</v>
      </c>
      <c r="C99" s="23" t="s">
        <v>2175</v>
      </c>
      <c r="D99" s="159">
        <v>2000</v>
      </c>
      <c r="E99" s="160">
        <v>0</v>
      </c>
      <c r="F99" s="27">
        <v>0</v>
      </c>
      <c r="G99" s="166">
        <v>2000</v>
      </c>
      <c r="H99" s="41"/>
      <c r="I99" s="168"/>
    </row>
    <row r="100" spans="1:9" s="153" customFormat="1" ht="16.5" customHeight="1" x14ac:dyDescent="0.25">
      <c r="A100" s="21" t="s">
        <v>1105</v>
      </c>
      <c r="B100" s="22" t="s">
        <v>2176</v>
      </c>
      <c r="C100" s="23" t="s">
        <v>2175</v>
      </c>
      <c r="D100" s="159">
        <v>2000</v>
      </c>
      <c r="E100" s="160">
        <v>0</v>
      </c>
      <c r="F100" s="27">
        <v>0</v>
      </c>
      <c r="G100" s="166">
        <v>2000</v>
      </c>
      <c r="H100" s="41"/>
      <c r="I100" s="168"/>
    </row>
    <row r="101" spans="1:9" s="153" customFormat="1" ht="16.5" customHeight="1" x14ac:dyDescent="0.25">
      <c r="A101" s="21" t="s">
        <v>1106</v>
      </c>
      <c r="B101" s="22" t="s">
        <v>2177</v>
      </c>
      <c r="C101" s="23" t="s">
        <v>2178</v>
      </c>
      <c r="D101" s="159">
        <v>2000</v>
      </c>
      <c r="E101" s="160">
        <v>0</v>
      </c>
      <c r="F101" s="27">
        <v>0</v>
      </c>
      <c r="G101" s="166">
        <v>2000</v>
      </c>
      <c r="H101" s="41"/>
      <c r="I101" s="168"/>
    </row>
    <row r="102" spans="1:9" s="153" customFormat="1" ht="16.5" customHeight="1" x14ac:dyDescent="0.25">
      <c r="A102" s="21" t="s">
        <v>1107</v>
      </c>
      <c r="B102" s="22" t="s">
        <v>1108</v>
      </c>
      <c r="C102" s="23" t="s">
        <v>2178</v>
      </c>
      <c r="D102" s="159">
        <v>2000</v>
      </c>
      <c r="E102" s="160">
        <v>0</v>
      </c>
      <c r="F102" s="27">
        <v>0</v>
      </c>
      <c r="G102" s="166">
        <v>2000</v>
      </c>
      <c r="H102" s="41"/>
      <c r="I102" s="168"/>
    </row>
    <row r="103" spans="1:9" s="153" customFormat="1" ht="16.5" customHeight="1" x14ac:dyDescent="0.25">
      <c r="A103" s="21" t="s">
        <v>1109</v>
      </c>
      <c r="B103" s="22" t="s">
        <v>2179</v>
      </c>
      <c r="C103" s="23" t="s">
        <v>2180</v>
      </c>
      <c r="D103" s="159">
        <v>3000</v>
      </c>
      <c r="E103" s="160">
        <v>0</v>
      </c>
      <c r="F103" s="27">
        <v>0</v>
      </c>
      <c r="G103" s="166">
        <v>3000</v>
      </c>
      <c r="H103" s="41"/>
      <c r="I103" s="168"/>
    </row>
    <row r="104" spans="1:9" s="153" customFormat="1" ht="16.5" customHeight="1" x14ac:dyDescent="0.25">
      <c r="A104" s="21" t="s">
        <v>1110</v>
      </c>
      <c r="B104" s="22" t="s">
        <v>1111</v>
      </c>
      <c r="C104" s="23" t="s">
        <v>2180</v>
      </c>
      <c r="D104" s="159">
        <v>3000</v>
      </c>
      <c r="E104" s="160">
        <v>0</v>
      </c>
      <c r="F104" s="27">
        <v>0</v>
      </c>
      <c r="G104" s="166">
        <v>3000</v>
      </c>
      <c r="H104" s="41"/>
      <c r="I104" s="168"/>
    </row>
    <row r="105" spans="1:9" s="153" customFormat="1" ht="16.5" customHeight="1" x14ac:dyDescent="0.25">
      <c r="A105" s="21" t="s">
        <v>1112</v>
      </c>
      <c r="B105" s="22" t="s">
        <v>2181</v>
      </c>
      <c r="C105" s="23" t="s">
        <v>2182</v>
      </c>
      <c r="D105" s="159">
        <v>2000</v>
      </c>
      <c r="E105" s="160">
        <v>0</v>
      </c>
      <c r="F105" s="27">
        <v>0</v>
      </c>
      <c r="G105" s="166">
        <v>2000</v>
      </c>
      <c r="H105" s="41"/>
      <c r="I105" s="168"/>
    </row>
    <row r="106" spans="1:9" s="153" customFormat="1" ht="16.5" customHeight="1" x14ac:dyDescent="0.25">
      <c r="A106" s="21" t="s">
        <v>1113</v>
      </c>
      <c r="B106" s="22" t="s">
        <v>1114</v>
      </c>
      <c r="C106" s="23" t="s">
        <v>2182</v>
      </c>
      <c r="D106" s="159">
        <v>2000</v>
      </c>
      <c r="E106" s="160">
        <v>0</v>
      </c>
      <c r="F106" s="27">
        <v>0</v>
      </c>
      <c r="G106" s="166">
        <v>2000</v>
      </c>
      <c r="H106" s="41"/>
      <c r="I106" s="168"/>
    </row>
    <row r="107" spans="1:9" s="153" customFormat="1" ht="16.5" customHeight="1" x14ac:dyDescent="0.25">
      <c r="A107" s="21" t="s">
        <v>1115</v>
      </c>
      <c r="B107" s="22" t="s">
        <v>2183</v>
      </c>
      <c r="C107" s="23" t="s">
        <v>2184</v>
      </c>
      <c r="D107" s="159">
        <v>3000</v>
      </c>
      <c r="E107" s="160">
        <v>0</v>
      </c>
      <c r="F107" s="27">
        <v>0</v>
      </c>
      <c r="G107" s="166">
        <v>3000</v>
      </c>
      <c r="H107" s="41"/>
      <c r="I107" s="168"/>
    </row>
    <row r="108" spans="1:9" s="153" customFormat="1" ht="16.5" customHeight="1" x14ac:dyDescent="0.25">
      <c r="A108" s="21" t="s">
        <v>1116</v>
      </c>
      <c r="B108" s="22" t="s">
        <v>1117</v>
      </c>
      <c r="C108" s="23" t="s">
        <v>2184</v>
      </c>
      <c r="D108" s="159">
        <v>3000</v>
      </c>
      <c r="E108" s="160">
        <v>0</v>
      </c>
      <c r="F108" s="27">
        <v>0</v>
      </c>
      <c r="G108" s="166">
        <v>3000</v>
      </c>
      <c r="H108" s="41"/>
      <c r="I108" s="168"/>
    </row>
    <row r="109" spans="1:9" s="153" customFormat="1" ht="16.5" customHeight="1" x14ac:dyDescent="0.25">
      <c r="A109" s="21" t="s">
        <v>1118</v>
      </c>
      <c r="B109" s="22" t="s">
        <v>2185</v>
      </c>
      <c r="C109" s="23" t="s">
        <v>2186</v>
      </c>
      <c r="D109" s="159">
        <v>5000</v>
      </c>
      <c r="E109" s="160">
        <v>0</v>
      </c>
      <c r="F109" s="27">
        <v>0</v>
      </c>
      <c r="G109" s="166">
        <v>5000</v>
      </c>
      <c r="H109" s="41"/>
      <c r="I109" s="168"/>
    </row>
    <row r="110" spans="1:9" s="153" customFormat="1" ht="16.5" customHeight="1" x14ac:dyDescent="0.25">
      <c r="A110" s="21" t="s">
        <v>1119</v>
      </c>
      <c r="B110" s="22" t="s">
        <v>1120</v>
      </c>
      <c r="C110" s="23" t="s">
        <v>2186</v>
      </c>
      <c r="D110" s="159">
        <v>5000</v>
      </c>
      <c r="E110" s="160">
        <v>0</v>
      </c>
      <c r="F110" s="27">
        <v>0</v>
      </c>
      <c r="G110" s="166">
        <v>5000</v>
      </c>
      <c r="H110" s="41"/>
      <c r="I110" s="168"/>
    </row>
    <row r="111" spans="1:9" s="153" customFormat="1" ht="16.5" customHeight="1" x14ac:dyDescent="0.25">
      <c r="A111" s="21" t="s">
        <v>1121</v>
      </c>
      <c r="B111" s="22" t="s">
        <v>1257</v>
      </c>
      <c r="C111" s="23" t="s">
        <v>2187</v>
      </c>
      <c r="D111" s="159">
        <v>5000</v>
      </c>
      <c r="E111" s="160">
        <v>0</v>
      </c>
      <c r="F111" s="27">
        <v>0</v>
      </c>
      <c r="G111" s="166">
        <v>5000</v>
      </c>
      <c r="H111" s="41"/>
      <c r="I111" s="168"/>
    </row>
    <row r="112" spans="1:9" s="153" customFormat="1" ht="16.5" customHeight="1" x14ac:dyDescent="0.25">
      <c r="A112" s="21" t="s">
        <v>1122</v>
      </c>
      <c r="B112" s="22" t="s">
        <v>1123</v>
      </c>
      <c r="C112" s="23" t="s">
        <v>2187</v>
      </c>
      <c r="D112" s="159">
        <v>5000</v>
      </c>
      <c r="E112" s="160">
        <v>0</v>
      </c>
      <c r="F112" s="27">
        <v>0</v>
      </c>
      <c r="G112" s="166">
        <v>5000</v>
      </c>
      <c r="H112" s="41"/>
      <c r="I112" s="168"/>
    </row>
    <row r="113" spans="1:9" s="153" customFormat="1" ht="16.5" customHeight="1" x14ac:dyDescent="0.25">
      <c r="A113" s="21" t="s">
        <v>1124</v>
      </c>
      <c r="B113" s="22" t="s">
        <v>2188</v>
      </c>
      <c r="C113" s="23" t="s">
        <v>2189</v>
      </c>
      <c r="D113" s="159">
        <v>16000</v>
      </c>
      <c r="E113" s="160">
        <v>0</v>
      </c>
      <c r="F113" s="27">
        <v>0</v>
      </c>
      <c r="G113" s="166">
        <v>16000</v>
      </c>
      <c r="H113" s="41"/>
      <c r="I113" s="168"/>
    </row>
    <row r="114" spans="1:9" s="153" customFormat="1" ht="16.5" customHeight="1" x14ac:dyDescent="0.25">
      <c r="A114" s="21" t="s">
        <v>1125</v>
      </c>
      <c r="B114" s="22" t="s">
        <v>1126</v>
      </c>
      <c r="C114" s="23" t="s">
        <v>2189</v>
      </c>
      <c r="D114" s="159">
        <v>16000</v>
      </c>
      <c r="E114" s="160">
        <v>0</v>
      </c>
      <c r="F114" s="27">
        <v>0</v>
      </c>
      <c r="G114" s="166">
        <v>16000</v>
      </c>
      <c r="H114" s="41"/>
      <c r="I114" s="168"/>
    </row>
    <row r="115" spans="1:9" s="153" customFormat="1" ht="16.5" customHeight="1" x14ac:dyDescent="0.25">
      <c r="A115" s="21" t="s">
        <v>3553</v>
      </c>
      <c r="B115" s="22" t="s">
        <v>2179</v>
      </c>
      <c r="C115" s="23" t="s">
        <v>2180</v>
      </c>
      <c r="D115" s="159">
        <v>2500</v>
      </c>
      <c r="E115" s="160">
        <v>0</v>
      </c>
      <c r="F115" s="27">
        <v>0</v>
      </c>
      <c r="G115" s="166">
        <v>2500</v>
      </c>
      <c r="H115" s="41"/>
      <c r="I115" s="168"/>
    </row>
    <row r="116" spans="1:9" s="153" customFormat="1" ht="16.5" customHeight="1" x14ac:dyDescent="0.25">
      <c r="A116" s="21" t="s">
        <v>3554</v>
      </c>
      <c r="B116" s="22" t="s">
        <v>1111</v>
      </c>
      <c r="C116" s="23" t="s">
        <v>2180</v>
      </c>
      <c r="D116" s="159">
        <v>2500</v>
      </c>
      <c r="E116" s="160">
        <v>0</v>
      </c>
      <c r="F116" s="27">
        <v>0</v>
      </c>
      <c r="G116" s="166">
        <v>2500</v>
      </c>
      <c r="H116" s="41"/>
      <c r="I116" s="168"/>
    </row>
    <row r="117" spans="1:9" s="153" customFormat="1" ht="16.5" customHeight="1" x14ac:dyDescent="0.25">
      <c r="A117" s="21" t="s">
        <v>3555</v>
      </c>
      <c r="B117" s="22" t="s">
        <v>3556</v>
      </c>
      <c r="C117" s="23" t="s">
        <v>2184</v>
      </c>
      <c r="D117" s="159">
        <v>1500</v>
      </c>
      <c r="E117" s="160">
        <v>0</v>
      </c>
      <c r="F117" s="27">
        <v>0</v>
      </c>
      <c r="G117" s="166">
        <v>1500</v>
      </c>
      <c r="H117" s="41"/>
      <c r="I117" s="168"/>
    </row>
    <row r="118" spans="1:9" s="153" customFormat="1" ht="16.5" customHeight="1" x14ac:dyDescent="0.25">
      <c r="A118" s="21" t="s">
        <v>3557</v>
      </c>
      <c r="B118" s="22" t="s">
        <v>3558</v>
      </c>
      <c r="C118" s="23" t="s">
        <v>2184</v>
      </c>
      <c r="D118" s="159">
        <v>1500</v>
      </c>
      <c r="E118" s="160">
        <v>0</v>
      </c>
      <c r="F118" s="27">
        <v>0</v>
      </c>
      <c r="G118" s="166">
        <v>1500</v>
      </c>
      <c r="H118" s="41"/>
      <c r="I118" s="168"/>
    </row>
    <row r="119" spans="1:9" s="153" customFormat="1" ht="16.5" customHeight="1" x14ac:dyDescent="0.25">
      <c r="A119" s="21" t="s">
        <v>3559</v>
      </c>
      <c r="B119" s="22" t="s">
        <v>2185</v>
      </c>
      <c r="C119" s="23" t="s">
        <v>2186</v>
      </c>
      <c r="D119" s="159">
        <v>4000</v>
      </c>
      <c r="E119" s="160">
        <v>0</v>
      </c>
      <c r="F119" s="27">
        <v>0</v>
      </c>
      <c r="G119" s="166">
        <v>4000</v>
      </c>
      <c r="H119" s="41"/>
      <c r="I119" s="168"/>
    </row>
    <row r="120" spans="1:9" s="153" customFormat="1" ht="16.5" customHeight="1" x14ac:dyDescent="0.25">
      <c r="A120" s="21" t="s">
        <v>3560</v>
      </c>
      <c r="B120" s="22" t="s">
        <v>1120</v>
      </c>
      <c r="C120" s="23" t="s">
        <v>2186</v>
      </c>
      <c r="D120" s="159">
        <v>4000</v>
      </c>
      <c r="E120" s="160">
        <v>0</v>
      </c>
      <c r="F120" s="27">
        <v>0</v>
      </c>
      <c r="G120" s="166">
        <v>4000</v>
      </c>
      <c r="H120" s="41"/>
      <c r="I120" s="168"/>
    </row>
    <row r="121" spans="1:9" s="153" customFormat="1" ht="16.5" customHeight="1" x14ac:dyDescent="0.25">
      <c r="A121" s="21" t="s">
        <v>3561</v>
      </c>
      <c r="B121" s="22" t="s">
        <v>1257</v>
      </c>
      <c r="C121" s="23" t="s">
        <v>2187</v>
      </c>
      <c r="D121" s="159">
        <v>4000</v>
      </c>
      <c r="E121" s="160">
        <v>0</v>
      </c>
      <c r="F121" s="27">
        <v>0</v>
      </c>
      <c r="G121" s="166">
        <v>4000</v>
      </c>
      <c r="H121" s="41"/>
      <c r="I121" s="168"/>
    </row>
    <row r="122" spans="1:9" s="153" customFormat="1" ht="16.5" customHeight="1" x14ac:dyDescent="0.25">
      <c r="A122" s="21" t="s">
        <v>3562</v>
      </c>
      <c r="B122" s="22" t="s">
        <v>1123</v>
      </c>
      <c r="C122" s="23" t="s">
        <v>2187</v>
      </c>
      <c r="D122" s="159">
        <v>4000</v>
      </c>
      <c r="E122" s="160">
        <v>0</v>
      </c>
      <c r="F122" s="27">
        <v>0</v>
      </c>
      <c r="G122" s="166">
        <v>4000</v>
      </c>
      <c r="H122" s="41"/>
      <c r="I122" s="168"/>
    </row>
    <row r="123" spans="1:9" s="153" customFormat="1" ht="16.5" customHeight="1" x14ac:dyDescent="0.25">
      <c r="A123" s="21" t="s">
        <v>3563</v>
      </c>
      <c r="B123" s="22" t="s">
        <v>2188</v>
      </c>
      <c r="C123" s="23" t="s">
        <v>2189</v>
      </c>
      <c r="D123" s="159">
        <v>12000</v>
      </c>
      <c r="E123" s="160">
        <v>0</v>
      </c>
      <c r="F123" s="27">
        <v>0</v>
      </c>
      <c r="G123" s="166">
        <v>12000</v>
      </c>
      <c r="H123" s="41"/>
      <c r="I123" s="168"/>
    </row>
    <row r="124" spans="1:9" s="153" customFormat="1" ht="16.5" customHeight="1" x14ac:dyDescent="0.25">
      <c r="A124" s="21" t="s">
        <v>3564</v>
      </c>
      <c r="B124" s="22" t="s">
        <v>1126</v>
      </c>
      <c r="C124" s="23" t="s">
        <v>2189</v>
      </c>
      <c r="D124" s="159">
        <v>12000</v>
      </c>
      <c r="E124" s="160">
        <v>0</v>
      </c>
      <c r="F124" s="27">
        <v>0</v>
      </c>
      <c r="G124" s="166">
        <v>12000</v>
      </c>
      <c r="H124" s="41"/>
      <c r="I124" s="168"/>
    </row>
    <row r="125" spans="1:9" s="153" customFormat="1" ht="16.5" customHeight="1" x14ac:dyDescent="0.25">
      <c r="A125" s="21" t="s">
        <v>1127</v>
      </c>
      <c r="B125" s="22" t="s">
        <v>2190</v>
      </c>
      <c r="C125" s="23" t="s">
        <v>2191</v>
      </c>
      <c r="D125" s="159">
        <v>5000</v>
      </c>
      <c r="E125" s="160">
        <v>0</v>
      </c>
      <c r="F125" s="27">
        <v>0</v>
      </c>
      <c r="G125" s="166">
        <v>5000</v>
      </c>
      <c r="H125" s="41"/>
      <c r="I125" s="168"/>
    </row>
    <row r="126" spans="1:9" s="153" customFormat="1" ht="16.5" customHeight="1" x14ac:dyDescent="0.25">
      <c r="A126" s="21" t="s">
        <v>1128</v>
      </c>
      <c r="B126" s="22" t="s">
        <v>2192</v>
      </c>
      <c r="C126" s="23" t="s">
        <v>2191</v>
      </c>
      <c r="D126" s="159">
        <v>5000</v>
      </c>
      <c r="E126" s="160">
        <v>0</v>
      </c>
      <c r="F126" s="27">
        <v>0</v>
      </c>
      <c r="G126" s="166">
        <v>5000</v>
      </c>
      <c r="H126" s="41"/>
      <c r="I126" s="168"/>
    </row>
    <row r="127" spans="1:9" s="153" customFormat="1" ht="16.5" customHeight="1" x14ac:dyDescent="0.25">
      <c r="A127" s="21" t="s">
        <v>1129</v>
      </c>
      <c r="B127" s="22" t="s">
        <v>3565</v>
      </c>
      <c r="C127" s="23" t="s">
        <v>2193</v>
      </c>
      <c r="D127" s="159">
        <v>5000</v>
      </c>
      <c r="E127" s="160">
        <v>0</v>
      </c>
      <c r="F127" s="27">
        <v>0</v>
      </c>
      <c r="G127" s="166">
        <v>5000</v>
      </c>
      <c r="H127" s="41"/>
      <c r="I127" s="168"/>
    </row>
    <row r="128" spans="1:9" s="153" customFormat="1" ht="16.5" customHeight="1" x14ac:dyDescent="0.25">
      <c r="A128" s="21" t="s">
        <v>1130</v>
      </c>
      <c r="B128" s="22" t="s">
        <v>3566</v>
      </c>
      <c r="C128" s="23" t="s">
        <v>2193</v>
      </c>
      <c r="D128" s="159">
        <v>5000</v>
      </c>
      <c r="E128" s="160">
        <v>0</v>
      </c>
      <c r="F128" s="27">
        <v>0</v>
      </c>
      <c r="G128" s="166">
        <v>5000</v>
      </c>
      <c r="H128" s="41"/>
      <c r="I128" s="168"/>
    </row>
    <row r="129" spans="1:9" s="153" customFormat="1" ht="16.5" customHeight="1" x14ac:dyDescent="0.25">
      <c r="A129" s="21" t="s">
        <v>1131</v>
      </c>
      <c r="B129" s="22" t="s">
        <v>2194</v>
      </c>
      <c r="C129" s="23" t="s">
        <v>2195</v>
      </c>
      <c r="D129" s="159">
        <v>10000</v>
      </c>
      <c r="E129" s="160">
        <v>0</v>
      </c>
      <c r="F129" s="27">
        <v>0</v>
      </c>
      <c r="G129" s="166">
        <v>10000</v>
      </c>
      <c r="H129" s="41"/>
      <c r="I129" s="168"/>
    </row>
    <row r="130" spans="1:9" s="153" customFormat="1" ht="16.5" customHeight="1" x14ac:dyDescent="0.25">
      <c r="A130" s="21" t="s">
        <v>1132</v>
      </c>
      <c r="B130" s="22" t="s">
        <v>1133</v>
      </c>
      <c r="C130" s="23" t="s">
        <v>2195</v>
      </c>
      <c r="D130" s="159">
        <v>10000</v>
      </c>
      <c r="E130" s="160">
        <v>0</v>
      </c>
      <c r="F130" s="27">
        <v>0</v>
      </c>
      <c r="G130" s="166">
        <v>10000</v>
      </c>
      <c r="H130" s="41"/>
      <c r="I130" s="168"/>
    </row>
    <row r="131" spans="1:9" s="153" customFormat="1" ht="16.5" customHeight="1" x14ac:dyDescent="0.25">
      <c r="A131" s="21" t="s">
        <v>1134</v>
      </c>
      <c r="B131" s="22" t="s">
        <v>2196</v>
      </c>
      <c r="C131" s="23" t="s">
        <v>2197</v>
      </c>
      <c r="D131" s="159">
        <v>5000</v>
      </c>
      <c r="E131" s="160">
        <v>0</v>
      </c>
      <c r="F131" s="27">
        <v>0</v>
      </c>
      <c r="G131" s="166">
        <v>5000</v>
      </c>
      <c r="H131" s="41"/>
      <c r="I131" s="168"/>
    </row>
    <row r="132" spans="1:9" s="153" customFormat="1" ht="16.5" customHeight="1" x14ac:dyDescent="0.25">
      <c r="A132" s="21" t="s">
        <v>1135</v>
      </c>
      <c r="B132" s="22" t="s">
        <v>1136</v>
      </c>
      <c r="C132" s="23" t="s">
        <v>2197</v>
      </c>
      <c r="D132" s="159">
        <v>5000</v>
      </c>
      <c r="E132" s="160">
        <v>0</v>
      </c>
      <c r="F132" s="27">
        <v>0</v>
      </c>
      <c r="G132" s="166">
        <v>5000</v>
      </c>
      <c r="H132" s="41"/>
      <c r="I132" s="168"/>
    </row>
    <row r="133" spans="1:9" s="153" customFormat="1" ht="16.5" customHeight="1" x14ac:dyDescent="0.25">
      <c r="A133" s="21" t="s">
        <v>1137</v>
      </c>
      <c r="B133" s="22" t="s">
        <v>2198</v>
      </c>
      <c r="C133" s="23" t="s">
        <v>2199</v>
      </c>
      <c r="D133" s="159">
        <v>2000</v>
      </c>
      <c r="E133" s="160">
        <v>0</v>
      </c>
      <c r="F133" s="27">
        <v>0</v>
      </c>
      <c r="G133" s="166">
        <v>2000</v>
      </c>
      <c r="H133" s="41"/>
      <c r="I133" s="168"/>
    </row>
    <row r="134" spans="1:9" s="153" customFormat="1" ht="16.5" customHeight="1" x14ac:dyDescent="0.25">
      <c r="A134" s="21" t="s">
        <v>1138</v>
      </c>
      <c r="B134" s="22" t="s">
        <v>1139</v>
      </c>
      <c r="C134" s="23" t="s">
        <v>2199</v>
      </c>
      <c r="D134" s="159">
        <v>2000</v>
      </c>
      <c r="E134" s="160">
        <v>0</v>
      </c>
      <c r="F134" s="27">
        <v>0</v>
      </c>
      <c r="G134" s="166">
        <v>2000</v>
      </c>
      <c r="H134" s="41"/>
      <c r="I134" s="168"/>
    </row>
    <row r="135" spans="1:9" s="153" customFormat="1" ht="16.5" customHeight="1" x14ac:dyDescent="0.25">
      <c r="A135" s="21" t="s">
        <v>1140</v>
      </c>
      <c r="B135" s="22" t="s">
        <v>1303</v>
      </c>
      <c r="C135" s="23" t="s">
        <v>2200</v>
      </c>
      <c r="D135" s="159">
        <v>10000</v>
      </c>
      <c r="E135" s="160">
        <v>0</v>
      </c>
      <c r="F135" s="27">
        <v>0</v>
      </c>
      <c r="G135" s="166">
        <v>10000</v>
      </c>
      <c r="H135" s="41"/>
      <c r="I135" s="168"/>
    </row>
    <row r="136" spans="1:9" s="153" customFormat="1" ht="16.5" customHeight="1" x14ac:dyDescent="0.25">
      <c r="A136" s="21" t="s">
        <v>1141</v>
      </c>
      <c r="B136" s="22" t="s">
        <v>1142</v>
      </c>
      <c r="C136" s="23" t="s">
        <v>2200</v>
      </c>
      <c r="D136" s="159">
        <v>10000</v>
      </c>
      <c r="E136" s="160">
        <v>0</v>
      </c>
      <c r="F136" s="27">
        <v>0</v>
      </c>
      <c r="G136" s="166">
        <v>10000</v>
      </c>
      <c r="H136" s="41"/>
      <c r="I136" s="168"/>
    </row>
    <row r="137" spans="1:9" s="153" customFormat="1" ht="16.5" customHeight="1" x14ac:dyDescent="0.25">
      <c r="A137" s="21" t="s">
        <v>1143</v>
      </c>
      <c r="B137" s="22" t="s">
        <v>2201</v>
      </c>
      <c r="C137" s="23" t="s">
        <v>2202</v>
      </c>
      <c r="D137" s="159">
        <v>8000</v>
      </c>
      <c r="E137" s="160">
        <v>0</v>
      </c>
      <c r="F137" s="27">
        <v>0</v>
      </c>
      <c r="G137" s="166">
        <v>8000</v>
      </c>
      <c r="H137" s="41"/>
      <c r="I137" s="168"/>
    </row>
    <row r="138" spans="1:9" s="153" customFormat="1" ht="16.5" customHeight="1" x14ac:dyDescent="0.25">
      <c r="A138" s="21" t="s">
        <v>1144</v>
      </c>
      <c r="B138" s="22" t="s">
        <v>1145</v>
      </c>
      <c r="C138" s="23" t="s">
        <v>2202</v>
      </c>
      <c r="D138" s="159">
        <v>8000</v>
      </c>
      <c r="E138" s="160">
        <v>0</v>
      </c>
      <c r="F138" s="27">
        <v>0</v>
      </c>
      <c r="G138" s="166">
        <v>8000</v>
      </c>
      <c r="H138" s="41"/>
      <c r="I138" s="168"/>
    </row>
    <row r="139" spans="1:9" s="153" customFormat="1" ht="16.5" customHeight="1" x14ac:dyDescent="0.25">
      <c r="A139" s="21" t="s">
        <v>1146</v>
      </c>
      <c r="B139" s="22" t="s">
        <v>2203</v>
      </c>
      <c r="C139" s="23" t="s">
        <v>2204</v>
      </c>
      <c r="D139" s="159">
        <v>15000</v>
      </c>
      <c r="E139" s="160">
        <v>0</v>
      </c>
      <c r="F139" s="27">
        <v>0</v>
      </c>
      <c r="G139" s="166">
        <v>15000</v>
      </c>
      <c r="H139" s="41"/>
      <c r="I139" s="168"/>
    </row>
    <row r="140" spans="1:9" s="153" customFormat="1" ht="16.5" customHeight="1" x14ac:dyDescent="0.25">
      <c r="A140" s="21" t="s">
        <v>1147</v>
      </c>
      <c r="B140" s="22" t="s">
        <v>1148</v>
      </c>
      <c r="C140" s="23" t="s">
        <v>2204</v>
      </c>
      <c r="D140" s="159">
        <v>15000</v>
      </c>
      <c r="E140" s="160">
        <v>0</v>
      </c>
      <c r="F140" s="27">
        <v>0</v>
      </c>
      <c r="G140" s="166">
        <v>15000</v>
      </c>
      <c r="H140" s="41"/>
      <c r="I140" s="168"/>
    </row>
    <row r="141" spans="1:9" s="153" customFormat="1" ht="16.5" customHeight="1" x14ac:dyDescent="0.25">
      <c r="A141" s="21" t="s">
        <v>1149</v>
      </c>
      <c r="B141" s="22" t="s">
        <v>2205</v>
      </c>
      <c r="C141" s="23" t="s">
        <v>2206</v>
      </c>
      <c r="D141" s="159">
        <v>10000</v>
      </c>
      <c r="E141" s="160">
        <v>0</v>
      </c>
      <c r="F141" s="27">
        <v>0</v>
      </c>
      <c r="G141" s="166">
        <v>10000</v>
      </c>
      <c r="H141" s="41"/>
      <c r="I141" s="168"/>
    </row>
    <row r="142" spans="1:9" s="153" customFormat="1" ht="16.5" customHeight="1" x14ac:dyDescent="0.25">
      <c r="A142" s="21" t="s">
        <v>1150</v>
      </c>
      <c r="B142" s="22" t="s">
        <v>1151</v>
      </c>
      <c r="C142" s="23" t="s">
        <v>2206</v>
      </c>
      <c r="D142" s="159">
        <v>10000</v>
      </c>
      <c r="E142" s="160">
        <v>0</v>
      </c>
      <c r="F142" s="27">
        <v>0</v>
      </c>
      <c r="G142" s="166">
        <v>10000</v>
      </c>
      <c r="H142" s="41"/>
      <c r="I142" s="168"/>
    </row>
    <row r="143" spans="1:9" s="153" customFormat="1" ht="16.5" customHeight="1" x14ac:dyDescent="0.25">
      <c r="A143" s="21" t="s">
        <v>1152</v>
      </c>
      <c r="B143" s="22" t="s">
        <v>2207</v>
      </c>
      <c r="C143" s="23" t="s">
        <v>2208</v>
      </c>
      <c r="D143" s="159">
        <v>11000</v>
      </c>
      <c r="E143" s="160">
        <v>0</v>
      </c>
      <c r="F143" s="27">
        <v>0</v>
      </c>
      <c r="G143" s="166">
        <v>11000</v>
      </c>
      <c r="H143" s="41"/>
      <c r="I143" s="168"/>
    </row>
    <row r="144" spans="1:9" s="153" customFormat="1" ht="16.5" customHeight="1" x14ac:dyDescent="0.25">
      <c r="A144" s="21" t="s">
        <v>1153</v>
      </c>
      <c r="B144" s="22" t="s">
        <v>1154</v>
      </c>
      <c r="C144" s="23" t="s">
        <v>2208</v>
      </c>
      <c r="D144" s="159">
        <v>11000</v>
      </c>
      <c r="E144" s="160">
        <v>0</v>
      </c>
      <c r="F144" s="27">
        <v>0</v>
      </c>
      <c r="G144" s="166">
        <v>11000</v>
      </c>
      <c r="H144" s="41"/>
      <c r="I144" s="168"/>
    </row>
    <row r="145" spans="1:9" s="153" customFormat="1" ht="16.5" customHeight="1" x14ac:dyDescent="0.25">
      <c r="A145" s="21" t="s">
        <v>1155</v>
      </c>
      <c r="B145" s="22" t="s">
        <v>2130</v>
      </c>
      <c r="C145" s="23" t="s">
        <v>2209</v>
      </c>
      <c r="D145" s="159">
        <v>16000</v>
      </c>
      <c r="E145" s="160">
        <v>0</v>
      </c>
      <c r="F145" s="27">
        <v>0</v>
      </c>
      <c r="G145" s="166">
        <v>16000</v>
      </c>
      <c r="H145" s="41"/>
      <c r="I145" s="168"/>
    </row>
    <row r="146" spans="1:9" s="153" customFormat="1" ht="16.5" customHeight="1" x14ac:dyDescent="0.25">
      <c r="A146" s="21" t="s">
        <v>1156</v>
      </c>
      <c r="B146" s="22" t="s">
        <v>2132</v>
      </c>
      <c r="C146" s="23" t="s">
        <v>2209</v>
      </c>
      <c r="D146" s="159">
        <v>16000</v>
      </c>
      <c r="E146" s="160">
        <v>0</v>
      </c>
      <c r="F146" s="27">
        <v>0</v>
      </c>
      <c r="G146" s="166">
        <v>16000</v>
      </c>
      <c r="H146" s="41"/>
      <c r="I146" s="168"/>
    </row>
    <row r="147" spans="1:9" s="153" customFormat="1" ht="16.5" customHeight="1" x14ac:dyDescent="0.25">
      <c r="A147" s="21" t="s">
        <v>3567</v>
      </c>
      <c r="B147" s="22" t="s">
        <v>2194</v>
      </c>
      <c r="C147" s="23" t="s">
        <v>2195</v>
      </c>
      <c r="D147" s="159">
        <v>8000</v>
      </c>
      <c r="E147" s="160">
        <v>0</v>
      </c>
      <c r="F147" s="27">
        <v>0</v>
      </c>
      <c r="G147" s="166">
        <v>8000</v>
      </c>
      <c r="H147" s="41"/>
      <c r="I147" s="168"/>
    </row>
    <row r="148" spans="1:9" s="153" customFormat="1" ht="16.5" customHeight="1" x14ac:dyDescent="0.25">
      <c r="A148" s="21" t="s">
        <v>3568</v>
      </c>
      <c r="B148" s="22" t="s">
        <v>1133</v>
      </c>
      <c r="C148" s="23" t="s">
        <v>2195</v>
      </c>
      <c r="D148" s="159">
        <v>8000</v>
      </c>
      <c r="E148" s="160">
        <v>0</v>
      </c>
      <c r="F148" s="27">
        <v>0</v>
      </c>
      <c r="G148" s="166">
        <v>8000</v>
      </c>
      <c r="H148" s="41"/>
      <c r="I148" s="168"/>
    </row>
    <row r="149" spans="1:9" s="153" customFormat="1" ht="16.5" customHeight="1" x14ac:dyDescent="0.25">
      <c r="A149" s="21" t="s">
        <v>3569</v>
      </c>
      <c r="B149" s="22" t="s">
        <v>3570</v>
      </c>
      <c r="C149" s="23" t="s">
        <v>2204</v>
      </c>
      <c r="D149" s="159">
        <v>8000</v>
      </c>
      <c r="E149" s="160">
        <v>0</v>
      </c>
      <c r="F149" s="27">
        <v>0</v>
      </c>
      <c r="G149" s="166">
        <v>8000</v>
      </c>
      <c r="H149" s="41"/>
      <c r="I149" s="168"/>
    </row>
    <row r="150" spans="1:9" s="153" customFormat="1" ht="16.5" customHeight="1" x14ac:dyDescent="0.25">
      <c r="A150" s="21" t="s">
        <v>3571</v>
      </c>
      <c r="B150" s="22" t="s">
        <v>3572</v>
      </c>
      <c r="C150" s="23" t="s">
        <v>2204</v>
      </c>
      <c r="D150" s="159">
        <v>8000</v>
      </c>
      <c r="E150" s="160">
        <v>0</v>
      </c>
      <c r="F150" s="27">
        <v>0</v>
      </c>
      <c r="G150" s="166">
        <v>8000</v>
      </c>
      <c r="H150" s="41"/>
      <c r="I150" s="168"/>
    </row>
    <row r="151" spans="1:9" s="153" customFormat="1" ht="16.5" customHeight="1" x14ac:dyDescent="0.25">
      <c r="A151" s="21" t="s">
        <v>1157</v>
      </c>
      <c r="B151" s="22" t="s">
        <v>2210</v>
      </c>
      <c r="C151" s="23" t="s">
        <v>2211</v>
      </c>
      <c r="D151" s="159">
        <v>5000</v>
      </c>
      <c r="E151" s="160">
        <v>0</v>
      </c>
      <c r="F151" s="27">
        <v>0</v>
      </c>
      <c r="G151" s="166">
        <v>5000</v>
      </c>
      <c r="H151" s="41"/>
      <c r="I151" s="168"/>
    </row>
    <row r="152" spans="1:9" s="153" customFormat="1" ht="16.5" customHeight="1" x14ac:dyDescent="0.25">
      <c r="A152" s="21" t="s">
        <v>1158</v>
      </c>
      <c r="B152" s="22" t="s">
        <v>1159</v>
      </c>
      <c r="C152" s="23" t="s">
        <v>2211</v>
      </c>
      <c r="D152" s="159">
        <v>5000</v>
      </c>
      <c r="E152" s="160">
        <v>0</v>
      </c>
      <c r="F152" s="27">
        <v>0</v>
      </c>
      <c r="G152" s="166">
        <v>5000</v>
      </c>
      <c r="H152" s="41"/>
      <c r="I152" s="168"/>
    </row>
    <row r="153" spans="1:9" s="153" customFormat="1" ht="16.5" customHeight="1" x14ac:dyDescent="0.25">
      <c r="A153" s="21" t="s">
        <v>1160</v>
      </c>
      <c r="B153" s="22" t="s">
        <v>2212</v>
      </c>
      <c r="C153" s="23" t="s">
        <v>2213</v>
      </c>
      <c r="D153" s="159">
        <v>16000</v>
      </c>
      <c r="E153" s="160">
        <v>0</v>
      </c>
      <c r="F153" s="27">
        <v>0</v>
      </c>
      <c r="G153" s="166">
        <v>16000</v>
      </c>
      <c r="H153" s="41"/>
      <c r="I153" s="168"/>
    </row>
    <row r="154" spans="1:9" s="153" customFormat="1" ht="16.5" customHeight="1" x14ac:dyDescent="0.25">
      <c r="A154" s="21" t="s">
        <v>1161</v>
      </c>
      <c r="B154" s="22" t="s">
        <v>1162</v>
      </c>
      <c r="C154" s="23" t="s">
        <v>2213</v>
      </c>
      <c r="D154" s="159">
        <v>16000</v>
      </c>
      <c r="E154" s="160">
        <v>0</v>
      </c>
      <c r="F154" s="27">
        <v>0</v>
      </c>
      <c r="G154" s="166">
        <v>16000</v>
      </c>
      <c r="H154" s="41"/>
      <c r="I154" s="168"/>
    </row>
    <row r="155" spans="1:9" s="153" customFormat="1" ht="16.5" customHeight="1" x14ac:dyDescent="0.25">
      <c r="A155" s="21" t="s">
        <v>3573</v>
      </c>
      <c r="B155" s="22" t="s">
        <v>2210</v>
      </c>
      <c r="C155" s="23" t="s">
        <v>2211</v>
      </c>
      <c r="D155" s="159">
        <v>4000</v>
      </c>
      <c r="E155" s="160">
        <v>0</v>
      </c>
      <c r="F155" s="27">
        <v>0</v>
      </c>
      <c r="G155" s="166">
        <v>4000</v>
      </c>
      <c r="H155" s="41"/>
      <c r="I155" s="168"/>
    </row>
    <row r="156" spans="1:9" s="153" customFormat="1" ht="16.5" customHeight="1" x14ac:dyDescent="0.25">
      <c r="A156" s="21" t="s">
        <v>3574</v>
      </c>
      <c r="B156" s="22" t="s">
        <v>1159</v>
      </c>
      <c r="C156" s="23" t="s">
        <v>2211</v>
      </c>
      <c r="D156" s="159">
        <v>4000</v>
      </c>
      <c r="E156" s="160">
        <v>0</v>
      </c>
      <c r="F156" s="27">
        <v>0</v>
      </c>
      <c r="G156" s="166">
        <v>4000</v>
      </c>
      <c r="H156" s="41"/>
      <c r="I156" s="168"/>
    </row>
    <row r="157" spans="1:9" s="153" customFormat="1" ht="16.5" customHeight="1" x14ac:dyDescent="0.25">
      <c r="A157" s="21" t="s">
        <v>1163</v>
      </c>
      <c r="B157" s="22" t="s">
        <v>2214</v>
      </c>
      <c r="C157" s="23" t="s">
        <v>2215</v>
      </c>
      <c r="D157" s="159">
        <v>5000</v>
      </c>
      <c r="E157" s="160">
        <v>0</v>
      </c>
      <c r="F157" s="27">
        <v>0</v>
      </c>
      <c r="G157" s="166">
        <v>5000</v>
      </c>
      <c r="H157" s="41"/>
      <c r="I157" s="168"/>
    </row>
    <row r="158" spans="1:9" s="153" customFormat="1" ht="16.5" customHeight="1" x14ac:dyDescent="0.25">
      <c r="A158" s="21" t="s">
        <v>1164</v>
      </c>
      <c r="B158" s="22" t="s">
        <v>2216</v>
      </c>
      <c r="C158" s="23" t="s">
        <v>2215</v>
      </c>
      <c r="D158" s="159">
        <v>5000</v>
      </c>
      <c r="E158" s="160">
        <v>0</v>
      </c>
      <c r="F158" s="27">
        <v>0</v>
      </c>
      <c r="G158" s="166">
        <v>5000</v>
      </c>
      <c r="H158" s="41"/>
      <c r="I158" s="168"/>
    </row>
    <row r="159" spans="1:9" s="153" customFormat="1" ht="16.5" customHeight="1" x14ac:dyDescent="0.25">
      <c r="A159" s="21" t="s">
        <v>1165</v>
      </c>
      <c r="B159" s="22" t="s">
        <v>2217</v>
      </c>
      <c r="C159" s="23" t="s">
        <v>2218</v>
      </c>
      <c r="D159" s="159">
        <v>5000</v>
      </c>
      <c r="E159" s="160">
        <v>0</v>
      </c>
      <c r="F159" s="27">
        <v>0</v>
      </c>
      <c r="G159" s="166">
        <v>5000</v>
      </c>
      <c r="H159" s="41"/>
      <c r="I159" s="168"/>
    </row>
    <row r="160" spans="1:9" s="153" customFormat="1" ht="16.5" customHeight="1" x14ac:dyDescent="0.25">
      <c r="A160" s="21" t="s">
        <v>1166</v>
      </c>
      <c r="B160" s="22" t="s">
        <v>2219</v>
      </c>
      <c r="C160" s="23" t="s">
        <v>2218</v>
      </c>
      <c r="D160" s="159">
        <v>5000</v>
      </c>
      <c r="E160" s="160">
        <v>0</v>
      </c>
      <c r="F160" s="27">
        <v>0</v>
      </c>
      <c r="G160" s="166">
        <v>5000</v>
      </c>
      <c r="H160" s="41"/>
      <c r="I160" s="168"/>
    </row>
    <row r="161" spans="1:9" s="153" customFormat="1" ht="16.5" customHeight="1" x14ac:dyDescent="0.25">
      <c r="A161" s="21" t="s">
        <v>1167</v>
      </c>
      <c r="B161" s="22" t="s">
        <v>2220</v>
      </c>
      <c r="C161" s="23" t="s">
        <v>2221</v>
      </c>
      <c r="D161" s="159">
        <v>3000</v>
      </c>
      <c r="E161" s="160">
        <v>0</v>
      </c>
      <c r="F161" s="27">
        <v>0</v>
      </c>
      <c r="G161" s="166">
        <v>3000</v>
      </c>
      <c r="H161" s="41"/>
      <c r="I161" s="168"/>
    </row>
    <row r="162" spans="1:9" s="153" customFormat="1" ht="16.5" customHeight="1" x14ac:dyDescent="0.25">
      <c r="A162" s="21" t="s">
        <v>1168</v>
      </c>
      <c r="B162" s="22" t="s">
        <v>1169</v>
      </c>
      <c r="C162" s="23" t="s">
        <v>2221</v>
      </c>
      <c r="D162" s="159">
        <v>3000</v>
      </c>
      <c r="E162" s="160">
        <v>0</v>
      </c>
      <c r="F162" s="27">
        <v>0</v>
      </c>
      <c r="G162" s="166">
        <v>3000</v>
      </c>
      <c r="H162" s="41"/>
      <c r="I162" s="168"/>
    </row>
    <row r="163" spans="1:9" s="153" customFormat="1" ht="16.5" customHeight="1" x14ac:dyDescent="0.25">
      <c r="A163" s="21" t="s">
        <v>1170</v>
      </c>
      <c r="B163" s="22" t="s">
        <v>1171</v>
      </c>
      <c r="C163" s="23" t="s">
        <v>2222</v>
      </c>
      <c r="D163" s="159">
        <v>4000</v>
      </c>
      <c r="E163" s="160">
        <v>0</v>
      </c>
      <c r="F163" s="27">
        <v>0</v>
      </c>
      <c r="G163" s="166">
        <v>4000</v>
      </c>
      <c r="H163" s="41"/>
      <c r="I163" s="168"/>
    </row>
    <row r="164" spans="1:9" s="153" customFormat="1" ht="16.5" customHeight="1" x14ac:dyDescent="0.25">
      <c r="A164" s="21" t="s">
        <v>1172</v>
      </c>
      <c r="B164" s="22" t="s">
        <v>1173</v>
      </c>
      <c r="C164" s="23" t="s">
        <v>2222</v>
      </c>
      <c r="D164" s="159">
        <v>4000</v>
      </c>
      <c r="E164" s="160">
        <v>0</v>
      </c>
      <c r="F164" s="27">
        <v>0</v>
      </c>
      <c r="G164" s="166">
        <v>4000</v>
      </c>
      <c r="H164" s="41"/>
      <c r="I164" s="168"/>
    </row>
    <row r="165" spans="1:9" s="153" customFormat="1" ht="16.5" customHeight="1" x14ac:dyDescent="0.25">
      <c r="A165" s="21" t="s">
        <v>1174</v>
      </c>
      <c r="B165" s="22" t="s">
        <v>2223</v>
      </c>
      <c r="C165" s="23" t="s">
        <v>2224</v>
      </c>
      <c r="D165" s="159">
        <v>5000</v>
      </c>
      <c r="E165" s="160">
        <v>0</v>
      </c>
      <c r="F165" s="27">
        <v>0</v>
      </c>
      <c r="G165" s="166">
        <v>5000</v>
      </c>
      <c r="H165" s="41"/>
      <c r="I165" s="168"/>
    </row>
    <row r="166" spans="1:9" s="153" customFormat="1" ht="16.5" customHeight="1" x14ac:dyDescent="0.25">
      <c r="A166" s="21" t="s">
        <v>1175</v>
      </c>
      <c r="B166" s="22" t="s">
        <v>1176</v>
      </c>
      <c r="C166" s="23" t="s">
        <v>2224</v>
      </c>
      <c r="D166" s="159">
        <v>5000</v>
      </c>
      <c r="E166" s="160">
        <v>0</v>
      </c>
      <c r="F166" s="27">
        <v>0</v>
      </c>
      <c r="G166" s="166">
        <v>5000</v>
      </c>
      <c r="H166" s="41"/>
      <c r="I166" s="168"/>
    </row>
    <row r="167" spans="1:9" s="153" customFormat="1" ht="16.5" customHeight="1" x14ac:dyDescent="0.25">
      <c r="A167" s="21" t="s">
        <v>1177</v>
      </c>
      <c r="B167" s="22" t="s">
        <v>2130</v>
      </c>
      <c r="C167" s="23" t="s">
        <v>2225</v>
      </c>
      <c r="D167" s="159">
        <v>8000</v>
      </c>
      <c r="E167" s="160">
        <v>0</v>
      </c>
      <c r="F167" s="27">
        <v>0</v>
      </c>
      <c r="G167" s="166">
        <v>8000</v>
      </c>
      <c r="H167" s="41"/>
      <c r="I167" s="168"/>
    </row>
    <row r="168" spans="1:9" s="153" customFormat="1" ht="16.5" customHeight="1" x14ac:dyDescent="0.25">
      <c r="A168" s="21" t="s">
        <v>1178</v>
      </c>
      <c r="B168" s="22" t="s">
        <v>2132</v>
      </c>
      <c r="C168" s="23" t="s">
        <v>2225</v>
      </c>
      <c r="D168" s="159">
        <v>8000</v>
      </c>
      <c r="E168" s="160">
        <v>0</v>
      </c>
      <c r="F168" s="27">
        <v>0</v>
      </c>
      <c r="G168" s="166">
        <v>8000</v>
      </c>
      <c r="H168" s="41"/>
      <c r="I168" s="168"/>
    </row>
    <row r="169" spans="1:9" s="153" customFormat="1" ht="16.5" customHeight="1" x14ac:dyDescent="0.25">
      <c r="A169" s="21" t="s">
        <v>3575</v>
      </c>
      <c r="B169" s="22" t="s">
        <v>3576</v>
      </c>
      <c r="C169" s="23" t="s">
        <v>2224</v>
      </c>
      <c r="D169" s="159">
        <v>4000</v>
      </c>
      <c r="E169" s="160">
        <v>0</v>
      </c>
      <c r="F169" s="27">
        <v>0</v>
      </c>
      <c r="G169" s="166">
        <v>4000</v>
      </c>
      <c r="H169" s="41"/>
      <c r="I169" s="168"/>
    </row>
    <row r="170" spans="1:9" s="153" customFormat="1" ht="16.5" customHeight="1" x14ac:dyDescent="0.25">
      <c r="A170" s="21" t="s">
        <v>3577</v>
      </c>
      <c r="B170" s="22" t="s">
        <v>3578</v>
      </c>
      <c r="C170" s="23" t="s">
        <v>2224</v>
      </c>
      <c r="D170" s="159">
        <v>4000</v>
      </c>
      <c r="E170" s="160">
        <v>0</v>
      </c>
      <c r="F170" s="27">
        <v>0</v>
      </c>
      <c r="G170" s="166">
        <v>4000</v>
      </c>
      <c r="H170" s="41"/>
      <c r="I170" s="168"/>
    </row>
    <row r="171" spans="1:9" s="153" customFormat="1" ht="16.5" customHeight="1" x14ac:dyDescent="0.25">
      <c r="A171" s="21" t="s">
        <v>1179</v>
      </c>
      <c r="B171" s="22" t="s">
        <v>2226</v>
      </c>
      <c r="C171" s="23" t="s">
        <v>2227</v>
      </c>
      <c r="D171" s="159">
        <v>2000</v>
      </c>
      <c r="E171" s="160">
        <v>0</v>
      </c>
      <c r="F171" s="27">
        <v>0</v>
      </c>
      <c r="G171" s="166">
        <v>2000</v>
      </c>
      <c r="H171" s="41"/>
      <c r="I171" s="168"/>
    </row>
    <row r="172" spans="1:9" s="153" customFormat="1" ht="16.5" customHeight="1" x14ac:dyDescent="0.25">
      <c r="A172" s="21" t="s">
        <v>1180</v>
      </c>
      <c r="B172" s="22" t="s">
        <v>1181</v>
      </c>
      <c r="C172" s="23" t="s">
        <v>2227</v>
      </c>
      <c r="D172" s="159">
        <v>2000</v>
      </c>
      <c r="E172" s="160">
        <v>0</v>
      </c>
      <c r="F172" s="27">
        <v>0</v>
      </c>
      <c r="G172" s="166">
        <v>2000</v>
      </c>
      <c r="H172" s="41"/>
      <c r="I172" s="168"/>
    </row>
    <row r="173" spans="1:9" s="153" customFormat="1" ht="16.5" customHeight="1" x14ac:dyDescent="0.25">
      <c r="A173" s="21" t="s">
        <v>1182</v>
      </c>
      <c r="B173" s="22" t="s">
        <v>2228</v>
      </c>
      <c r="C173" s="23" t="s">
        <v>2229</v>
      </c>
      <c r="D173" s="159">
        <v>3500</v>
      </c>
      <c r="E173" s="160">
        <v>0</v>
      </c>
      <c r="F173" s="27">
        <v>0</v>
      </c>
      <c r="G173" s="166">
        <v>3500</v>
      </c>
      <c r="H173" s="41"/>
      <c r="I173" s="168"/>
    </row>
    <row r="174" spans="1:9" s="153" customFormat="1" ht="16.5" customHeight="1" x14ac:dyDescent="0.25">
      <c r="A174" s="21" t="s">
        <v>1183</v>
      </c>
      <c r="B174" s="22" t="s">
        <v>2230</v>
      </c>
      <c r="C174" s="23" t="s">
        <v>2229</v>
      </c>
      <c r="D174" s="159">
        <v>3500</v>
      </c>
      <c r="E174" s="160">
        <v>0</v>
      </c>
      <c r="F174" s="27">
        <v>0</v>
      </c>
      <c r="G174" s="166">
        <v>3500</v>
      </c>
      <c r="H174" s="41"/>
      <c r="I174" s="168"/>
    </row>
    <row r="175" spans="1:9" s="153" customFormat="1" ht="16.5" customHeight="1" x14ac:dyDescent="0.25">
      <c r="A175" s="21" t="s">
        <v>1184</v>
      </c>
      <c r="B175" s="22" t="s">
        <v>2231</v>
      </c>
      <c r="C175" s="23" t="s">
        <v>2232</v>
      </c>
      <c r="D175" s="159">
        <v>1000</v>
      </c>
      <c r="E175" s="160">
        <v>0</v>
      </c>
      <c r="F175" s="27">
        <v>0</v>
      </c>
      <c r="G175" s="166">
        <v>1000</v>
      </c>
      <c r="H175" s="41"/>
      <c r="I175" s="168"/>
    </row>
    <row r="176" spans="1:9" s="153" customFormat="1" ht="16.5" customHeight="1" x14ac:dyDescent="0.25">
      <c r="A176" s="21" t="s">
        <v>1185</v>
      </c>
      <c r="B176" s="22" t="s">
        <v>1186</v>
      </c>
      <c r="C176" s="23" t="s">
        <v>2232</v>
      </c>
      <c r="D176" s="159">
        <v>1000</v>
      </c>
      <c r="E176" s="160">
        <v>0</v>
      </c>
      <c r="F176" s="27">
        <v>0</v>
      </c>
      <c r="G176" s="166">
        <v>1000</v>
      </c>
      <c r="H176" s="41"/>
      <c r="I176" s="168"/>
    </row>
    <row r="177" spans="1:9" s="153" customFormat="1" ht="16.5" customHeight="1" x14ac:dyDescent="0.25">
      <c r="A177" s="21" t="s">
        <v>1187</v>
      </c>
      <c r="B177" s="22" t="s">
        <v>1188</v>
      </c>
      <c r="C177" s="23" t="s">
        <v>2233</v>
      </c>
      <c r="D177" s="159">
        <v>1500</v>
      </c>
      <c r="E177" s="160">
        <v>0</v>
      </c>
      <c r="F177" s="27">
        <v>0</v>
      </c>
      <c r="G177" s="166">
        <v>1500</v>
      </c>
      <c r="H177" s="41"/>
      <c r="I177" s="168"/>
    </row>
    <row r="178" spans="1:9" s="153" customFormat="1" ht="16.5" customHeight="1" x14ac:dyDescent="0.25">
      <c r="A178" s="21" t="s">
        <v>1189</v>
      </c>
      <c r="B178" s="22" t="s">
        <v>1190</v>
      </c>
      <c r="C178" s="23" t="s">
        <v>2233</v>
      </c>
      <c r="D178" s="159">
        <v>1500</v>
      </c>
      <c r="E178" s="160">
        <v>0</v>
      </c>
      <c r="F178" s="27">
        <v>0</v>
      </c>
      <c r="G178" s="166">
        <v>1500</v>
      </c>
      <c r="H178" s="41"/>
      <c r="I178" s="168"/>
    </row>
    <row r="179" spans="1:9" s="153" customFormat="1" ht="16.5" customHeight="1" x14ac:dyDescent="0.25">
      <c r="A179" s="21" t="s">
        <v>1191</v>
      </c>
      <c r="B179" s="22" t="s">
        <v>2234</v>
      </c>
      <c r="C179" s="23" t="s">
        <v>2235</v>
      </c>
      <c r="D179" s="159">
        <v>2000</v>
      </c>
      <c r="E179" s="160">
        <v>0</v>
      </c>
      <c r="F179" s="27">
        <v>0</v>
      </c>
      <c r="G179" s="166">
        <v>2000</v>
      </c>
      <c r="H179" s="41"/>
      <c r="I179" s="168"/>
    </row>
    <row r="180" spans="1:9" s="153" customFormat="1" ht="16.5" customHeight="1" x14ac:dyDescent="0.25">
      <c r="A180" s="21" t="s">
        <v>1192</v>
      </c>
      <c r="B180" s="22" t="s">
        <v>1193</v>
      </c>
      <c r="C180" s="23" t="s">
        <v>2235</v>
      </c>
      <c r="D180" s="159">
        <v>2000</v>
      </c>
      <c r="E180" s="160">
        <v>0</v>
      </c>
      <c r="F180" s="27">
        <v>0</v>
      </c>
      <c r="G180" s="166">
        <v>2000</v>
      </c>
      <c r="H180" s="41"/>
      <c r="I180" s="168"/>
    </row>
    <row r="181" spans="1:9" s="153" customFormat="1" ht="16.5" customHeight="1" x14ac:dyDescent="0.25">
      <c r="A181" s="21" t="s">
        <v>1194</v>
      </c>
      <c r="B181" s="22" t="s">
        <v>2236</v>
      </c>
      <c r="C181" s="23" t="s">
        <v>2237</v>
      </c>
      <c r="D181" s="159">
        <v>3000</v>
      </c>
      <c r="E181" s="160">
        <v>0</v>
      </c>
      <c r="F181" s="27">
        <v>0</v>
      </c>
      <c r="G181" s="166">
        <v>3000</v>
      </c>
      <c r="H181" s="41"/>
      <c r="I181" s="168"/>
    </row>
    <row r="182" spans="1:9" s="153" customFormat="1" ht="16.5" customHeight="1" x14ac:dyDescent="0.25">
      <c r="A182" s="21" t="s">
        <v>1195</v>
      </c>
      <c r="B182" s="22" t="s">
        <v>2238</v>
      </c>
      <c r="C182" s="23" t="s">
        <v>2237</v>
      </c>
      <c r="D182" s="159">
        <v>3000</v>
      </c>
      <c r="E182" s="160">
        <v>0</v>
      </c>
      <c r="F182" s="27">
        <v>0</v>
      </c>
      <c r="G182" s="166">
        <v>3000</v>
      </c>
      <c r="H182" s="41"/>
      <c r="I182" s="168"/>
    </row>
    <row r="183" spans="1:9" s="153" customFormat="1" ht="16.5" customHeight="1" x14ac:dyDescent="0.25">
      <c r="A183" s="21" t="s">
        <v>3579</v>
      </c>
      <c r="B183" s="22" t="s">
        <v>3580</v>
      </c>
      <c r="C183" s="23" t="s">
        <v>2235</v>
      </c>
      <c r="D183" s="159">
        <v>2000</v>
      </c>
      <c r="E183" s="160">
        <v>0</v>
      </c>
      <c r="F183" s="27">
        <v>0</v>
      </c>
      <c r="G183" s="166">
        <v>2000</v>
      </c>
      <c r="H183" s="41"/>
      <c r="I183" s="168"/>
    </row>
    <row r="184" spans="1:9" s="153" customFormat="1" ht="16.5" customHeight="1" x14ac:dyDescent="0.25">
      <c r="A184" s="21" t="s">
        <v>3581</v>
      </c>
      <c r="B184" s="22" t="s">
        <v>3582</v>
      </c>
      <c r="C184" s="23" t="s">
        <v>2235</v>
      </c>
      <c r="D184" s="159">
        <v>2000</v>
      </c>
      <c r="E184" s="160">
        <v>0</v>
      </c>
      <c r="F184" s="27">
        <v>0</v>
      </c>
      <c r="G184" s="166">
        <v>2000</v>
      </c>
      <c r="H184" s="41"/>
      <c r="I184" s="168"/>
    </row>
    <row r="185" spans="1:9" s="153" customFormat="1" ht="16.5" customHeight="1" x14ac:dyDescent="0.25">
      <c r="A185" s="21" t="s">
        <v>1196</v>
      </c>
      <c r="B185" s="22" t="s">
        <v>2239</v>
      </c>
      <c r="C185" s="23" t="s">
        <v>2240</v>
      </c>
      <c r="D185" s="159">
        <v>1000</v>
      </c>
      <c r="E185" s="160">
        <v>0</v>
      </c>
      <c r="F185" s="27">
        <v>0</v>
      </c>
      <c r="G185" s="166">
        <v>1000</v>
      </c>
      <c r="H185" s="41"/>
      <c r="I185" s="168"/>
    </row>
    <row r="186" spans="1:9" s="153" customFormat="1" ht="16.5" customHeight="1" x14ac:dyDescent="0.25">
      <c r="A186" s="21" t="s">
        <v>1197</v>
      </c>
      <c r="B186" s="22" t="s">
        <v>1198</v>
      </c>
      <c r="C186" s="23" t="s">
        <v>2240</v>
      </c>
      <c r="D186" s="159">
        <v>1000</v>
      </c>
      <c r="E186" s="160">
        <v>0</v>
      </c>
      <c r="F186" s="27">
        <v>0</v>
      </c>
      <c r="G186" s="166">
        <v>1000</v>
      </c>
      <c r="H186" s="41"/>
      <c r="I186" s="168"/>
    </row>
    <row r="187" spans="1:9" s="153" customFormat="1" ht="16.5" customHeight="1" x14ac:dyDescent="0.25">
      <c r="A187" s="21" t="s">
        <v>1199</v>
      </c>
      <c r="B187" s="22" t="s">
        <v>2241</v>
      </c>
      <c r="C187" s="23" t="s">
        <v>2242</v>
      </c>
      <c r="D187" s="159">
        <v>9000</v>
      </c>
      <c r="E187" s="160">
        <v>0</v>
      </c>
      <c r="F187" s="27">
        <v>0</v>
      </c>
      <c r="G187" s="166">
        <v>9000</v>
      </c>
      <c r="H187" s="41"/>
      <c r="I187" s="168"/>
    </row>
    <row r="188" spans="1:9" s="153" customFormat="1" ht="16.5" customHeight="1" x14ac:dyDescent="0.25">
      <c r="A188" s="21" t="s">
        <v>1200</v>
      </c>
      <c r="B188" s="22" t="s">
        <v>1201</v>
      </c>
      <c r="C188" s="23" t="s">
        <v>2242</v>
      </c>
      <c r="D188" s="159">
        <v>9000</v>
      </c>
      <c r="E188" s="160">
        <v>0</v>
      </c>
      <c r="F188" s="27">
        <v>0</v>
      </c>
      <c r="G188" s="166">
        <v>9000</v>
      </c>
      <c r="H188" s="41"/>
      <c r="I188" s="168"/>
    </row>
    <row r="189" spans="1:9" s="153" customFormat="1" ht="16.5" customHeight="1" x14ac:dyDescent="0.25">
      <c r="A189" s="21" t="s">
        <v>1202</v>
      </c>
      <c r="B189" s="22" t="s">
        <v>1203</v>
      </c>
      <c r="C189" s="23" t="s">
        <v>2243</v>
      </c>
      <c r="D189" s="159">
        <v>12000</v>
      </c>
      <c r="E189" s="160">
        <v>0</v>
      </c>
      <c r="F189" s="27">
        <v>0</v>
      </c>
      <c r="G189" s="166">
        <v>12000</v>
      </c>
      <c r="H189" s="41"/>
      <c r="I189" s="168"/>
    </row>
    <row r="190" spans="1:9" s="153" customFormat="1" ht="16.5" customHeight="1" x14ac:dyDescent="0.25">
      <c r="A190" s="21" t="s">
        <v>1204</v>
      </c>
      <c r="B190" s="22" t="s">
        <v>1205</v>
      </c>
      <c r="C190" s="23" t="s">
        <v>2243</v>
      </c>
      <c r="D190" s="159">
        <v>12000</v>
      </c>
      <c r="E190" s="160">
        <v>0</v>
      </c>
      <c r="F190" s="27">
        <v>0</v>
      </c>
      <c r="G190" s="166">
        <v>12000</v>
      </c>
      <c r="H190" s="41"/>
      <c r="I190" s="168"/>
    </row>
    <row r="191" spans="1:9" s="153" customFormat="1" ht="16.5" customHeight="1" x14ac:dyDescent="0.25">
      <c r="A191" s="21" t="s">
        <v>1206</v>
      </c>
      <c r="B191" s="22" t="s">
        <v>2130</v>
      </c>
      <c r="C191" s="23" t="s">
        <v>2244</v>
      </c>
      <c r="D191" s="159">
        <v>8000</v>
      </c>
      <c r="E191" s="160">
        <v>0</v>
      </c>
      <c r="F191" s="27">
        <v>0</v>
      </c>
      <c r="G191" s="166">
        <v>8000</v>
      </c>
      <c r="H191" s="41"/>
      <c r="I191" s="168"/>
    </row>
    <row r="192" spans="1:9" s="153" customFormat="1" ht="16.5" customHeight="1" x14ac:dyDescent="0.25">
      <c r="A192" s="21" t="s">
        <v>1207</v>
      </c>
      <c r="B192" s="22" t="s">
        <v>2132</v>
      </c>
      <c r="C192" s="23" t="s">
        <v>2244</v>
      </c>
      <c r="D192" s="159">
        <v>8000</v>
      </c>
      <c r="E192" s="160">
        <v>0</v>
      </c>
      <c r="F192" s="27">
        <v>0</v>
      </c>
      <c r="G192" s="166">
        <v>8000</v>
      </c>
      <c r="H192" s="41"/>
      <c r="I192" s="168"/>
    </row>
    <row r="193" spans="1:9" s="153" customFormat="1" ht="16.5" customHeight="1" x14ac:dyDescent="0.25">
      <c r="A193" s="21" t="s">
        <v>3583</v>
      </c>
      <c r="B193" s="22" t="s">
        <v>1188</v>
      </c>
      <c r="C193" s="23" t="s">
        <v>3584</v>
      </c>
      <c r="D193" s="159">
        <v>3000</v>
      </c>
      <c r="E193" s="160">
        <v>0</v>
      </c>
      <c r="F193" s="27">
        <v>0</v>
      </c>
      <c r="G193" s="166">
        <v>3000</v>
      </c>
      <c r="H193" s="41"/>
      <c r="I193" s="168"/>
    </row>
    <row r="194" spans="1:9" s="153" customFormat="1" ht="16.5" customHeight="1" x14ac:dyDescent="0.25">
      <c r="A194" s="21" t="s">
        <v>3585</v>
      </c>
      <c r="B194" s="22" t="s">
        <v>1190</v>
      </c>
      <c r="C194" s="23" t="s">
        <v>3584</v>
      </c>
      <c r="D194" s="159">
        <v>3000</v>
      </c>
      <c r="E194" s="160">
        <v>0</v>
      </c>
      <c r="F194" s="27">
        <v>0</v>
      </c>
      <c r="G194" s="166">
        <v>3000</v>
      </c>
      <c r="H194" s="41"/>
      <c r="I194" s="168"/>
    </row>
    <row r="195" spans="1:9" s="153" customFormat="1" ht="16.5" customHeight="1" x14ac:dyDescent="0.25">
      <c r="A195" s="21" t="s">
        <v>1209</v>
      </c>
      <c r="B195" s="22" t="s">
        <v>2133</v>
      </c>
      <c r="C195" s="23" t="s">
        <v>2245</v>
      </c>
      <c r="D195" s="159">
        <v>3000</v>
      </c>
      <c r="E195" s="160">
        <v>0</v>
      </c>
      <c r="F195" s="27">
        <v>0</v>
      </c>
      <c r="G195" s="166">
        <v>3000</v>
      </c>
      <c r="H195" s="41"/>
      <c r="I195" s="168"/>
    </row>
    <row r="196" spans="1:9" s="153" customFormat="1" ht="16.5" customHeight="1" x14ac:dyDescent="0.25">
      <c r="A196" s="21" t="s">
        <v>1210</v>
      </c>
      <c r="B196" s="22" t="s">
        <v>1037</v>
      </c>
      <c r="C196" s="23" t="s">
        <v>2245</v>
      </c>
      <c r="D196" s="159">
        <v>3000</v>
      </c>
      <c r="E196" s="160">
        <v>0</v>
      </c>
      <c r="F196" s="27">
        <v>0</v>
      </c>
      <c r="G196" s="166">
        <v>3000</v>
      </c>
      <c r="H196" s="41"/>
      <c r="I196" s="168"/>
    </row>
    <row r="197" spans="1:9" s="153" customFormat="1" ht="16.5" customHeight="1" x14ac:dyDescent="0.25">
      <c r="A197" s="21" t="s">
        <v>1211</v>
      </c>
      <c r="B197" s="22" t="s">
        <v>1212</v>
      </c>
      <c r="C197" s="23" t="s">
        <v>2246</v>
      </c>
      <c r="D197" s="159">
        <v>2000</v>
      </c>
      <c r="E197" s="160">
        <v>0</v>
      </c>
      <c r="F197" s="27">
        <v>0</v>
      </c>
      <c r="G197" s="166">
        <v>2000</v>
      </c>
      <c r="H197" s="41"/>
      <c r="I197" s="168"/>
    </row>
    <row r="198" spans="1:9" s="153" customFormat="1" ht="16.5" customHeight="1" x14ac:dyDescent="0.25">
      <c r="A198" s="21" t="s">
        <v>1213</v>
      </c>
      <c r="B198" s="22" t="s">
        <v>2247</v>
      </c>
      <c r="C198" s="23" t="s">
        <v>2246</v>
      </c>
      <c r="D198" s="159">
        <v>2000</v>
      </c>
      <c r="E198" s="160">
        <v>0</v>
      </c>
      <c r="F198" s="27">
        <v>0</v>
      </c>
      <c r="G198" s="166">
        <v>2000</v>
      </c>
      <c r="H198" s="41"/>
      <c r="I198" s="168"/>
    </row>
    <row r="199" spans="1:9" s="153" customFormat="1" ht="16.5" customHeight="1" x14ac:dyDescent="0.25">
      <c r="A199" s="21" t="s">
        <v>1214</v>
      </c>
      <c r="B199" s="22" t="s">
        <v>1215</v>
      </c>
      <c r="C199" s="23" t="s">
        <v>2248</v>
      </c>
      <c r="D199" s="159">
        <v>20000</v>
      </c>
      <c r="E199" s="160">
        <v>0</v>
      </c>
      <c r="F199" s="27">
        <v>0</v>
      </c>
      <c r="G199" s="166">
        <v>20000</v>
      </c>
      <c r="H199" s="41"/>
      <c r="I199" s="168"/>
    </row>
    <row r="200" spans="1:9" s="153" customFormat="1" ht="16.5" customHeight="1" x14ac:dyDescent="0.25">
      <c r="A200" s="21" t="s">
        <v>1216</v>
      </c>
      <c r="B200" s="22" t="s">
        <v>1217</v>
      </c>
      <c r="C200" s="23" t="s">
        <v>2248</v>
      </c>
      <c r="D200" s="159">
        <v>20000</v>
      </c>
      <c r="E200" s="160">
        <v>0</v>
      </c>
      <c r="F200" s="27">
        <v>0</v>
      </c>
      <c r="G200" s="166">
        <v>20000</v>
      </c>
      <c r="H200" s="41"/>
      <c r="I200" s="168"/>
    </row>
    <row r="201" spans="1:9" s="153" customFormat="1" ht="16.5" customHeight="1" x14ac:dyDescent="0.25">
      <c r="A201" s="21" t="s">
        <v>1218</v>
      </c>
      <c r="B201" s="22" t="s">
        <v>2249</v>
      </c>
      <c r="C201" s="23" t="s">
        <v>2250</v>
      </c>
      <c r="D201" s="159">
        <v>6000</v>
      </c>
      <c r="E201" s="160">
        <v>0</v>
      </c>
      <c r="F201" s="27">
        <v>0</v>
      </c>
      <c r="G201" s="166">
        <v>6000</v>
      </c>
      <c r="H201" s="41"/>
      <c r="I201" s="168"/>
    </row>
    <row r="202" spans="1:9" s="153" customFormat="1" ht="16.5" customHeight="1" x14ac:dyDescent="0.25">
      <c r="A202" s="21" t="s">
        <v>1219</v>
      </c>
      <c r="B202" s="22" t="s">
        <v>1220</v>
      </c>
      <c r="C202" s="23" t="s">
        <v>2250</v>
      </c>
      <c r="D202" s="159">
        <v>6000</v>
      </c>
      <c r="E202" s="160">
        <v>0</v>
      </c>
      <c r="F202" s="27">
        <v>0</v>
      </c>
      <c r="G202" s="166">
        <v>6000</v>
      </c>
      <c r="H202" s="41"/>
      <c r="I202" s="168"/>
    </row>
    <row r="203" spans="1:9" s="153" customFormat="1" ht="16.5" customHeight="1" x14ac:dyDescent="0.25">
      <c r="A203" s="21" t="s">
        <v>1221</v>
      </c>
      <c r="B203" s="22" t="s">
        <v>2251</v>
      </c>
      <c r="C203" s="23" t="s">
        <v>2252</v>
      </c>
      <c r="D203" s="159">
        <v>3800</v>
      </c>
      <c r="E203" s="160">
        <v>0</v>
      </c>
      <c r="F203" s="27">
        <v>0</v>
      </c>
      <c r="G203" s="166">
        <v>3800</v>
      </c>
      <c r="H203" s="41"/>
      <c r="I203" s="168"/>
    </row>
    <row r="204" spans="1:9" s="153" customFormat="1" ht="16.5" customHeight="1" x14ac:dyDescent="0.25">
      <c r="A204" s="21" t="s">
        <v>1222</v>
      </c>
      <c r="B204" s="22" t="s">
        <v>1223</v>
      </c>
      <c r="C204" s="23" t="s">
        <v>2252</v>
      </c>
      <c r="D204" s="159">
        <v>3800</v>
      </c>
      <c r="E204" s="160">
        <v>0</v>
      </c>
      <c r="F204" s="27">
        <v>0</v>
      </c>
      <c r="G204" s="166">
        <v>3800</v>
      </c>
      <c r="H204" s="41"/>
      <c r="I204" s="168"/>
    </row>
    <row r="205" spans="1:9" s="153" customFormat="1" ht="16.5" customHeight="1" x14ac:dyDescent="0.25">
      <c r="A205" s="21" t="s">
        <v>1224</v>
      </c>
      <c r="B205" s="22" t="s">
        <v>2253</v>
      </c>
      <c r="C205" s="23" t="s">
        <v>2254</v>
      </c>
      <c r="D205" s="159">
        <v>4300</v>
      </c>
      <c r="E205" s="160">
        <v>0</v>
      </c>
      <c r="F205" s="27">
        <v>0</v>
      </c>
      <c r="G205" s="166">
        <v>4300</v>
      </c>
      <c r="H205" s="41"/>
      <c r="I205" s="168"/>
    </row>
    <row r="206" spans="1:9" s="153" customFormat="1" ht="16.5" customHeight="1" x14ac:dyDescent="0.25">
      <c r="A206" s="21" t="s">
        <v>1225</v>
      </c>
      <c r="B206" s="22" t="s">
        <v>1226</v>
      </c>
      <c r="C206" s="23" t="s">
        <v>2254</v>
      </c>
      <c r="D206" s="159">
        <v>4300</v>
      </c>
      <c r="E206" s="160">
        <v>0</v>
      </c>
      <c r="F206" s="27">
        <v>0</v>
      </c>
      <c r="G206" s="166">
        <v>4300</v>
      </c>
      <c r="H206" s="41"/>
      <c r="I206" s="168"/>
    </row>
    <row r="207" spans="1:9" s="153" customFormat="1" ht="16.5" customHeight="1" x14ac:dyDescent="0.25">
      <c r="A207" s="21" t="s">
        <v>1227</v>
      </c>
      <c r="B207" s="22" t="s">
        <v>2255</v>
      </c>
      <c r="C207" s="23" t="s">
        <v>2256</v>
      </c>
      <c r="D207" s="159">
        <v>1000</v>
      </c>
      <c r="E207" s="160">
        <v>0</v>
      </c>
      <c r="F207" s="27">
        <v>0</v>
      </c>
      <c r="G207" s="166">
        <v>1000</v>
      </c>
      <c r="H207" s="41"/>
      <c r="I207" s="168"/>
    </row>
    <row r="208" spans="1:9" s="153" customFormat="1" ht="16.5" customHeight="1" x14ac:dyDescent="0.25">
      <c r="A208" s="21" t="s">
        <v>1228</v>
      </c>
      <c r="B208" s="22" t="s">
        <v>1229</v>
      </c>
      <c r="C208" s="23" t="s">
        <v>2256</v>
      </c>
      <c r="D208" s="159">
        <v>1000</v>
      </c>
      <c r="E208" s="160">
        <v>0</v>
      </c>
      <c r="F208" s="27">
        <v>0</v>
      </c>
      <c r="G208" s="166">
        <v>1000</v>
      </c>
      <c r="H208" s="41"/>
      <c r="I208" s="168"/>
    </row>
    <row r="209" spans="1:9" s="153" customFormat="1" ht="16.5" customHeight="1" x14ac:dyDescent="0.25">
      <c r="A209" s="21" t="s">
        <v>1230</v>
      </c>
      <c r="B209" s="22" t="s">
        <v>2257</v>
      </c>
      <c r="C209" s="23" t="s">
        <v>2258</v>
      </c>
      <c r="D209" s="159">
        <v>6000</v>
      </c>
      <c r="E209" s="160">
        <v>0</v>
      </c>
      <c r="F209" s="27">
        <v>0</v>
      </c>
      <c r="G209" s="166">
        <v>6000</v>
      </c>
      <c r="H209" s="41"/>
      <c r="I209" s="168"/>
    </row>
    <row r="210" spans="1:9" s="153" customFormat="1" ht="16.5" customHeight="1" x14ac:dyDescent="0.25">
      <c r="A210" s="21" t="s">
        <v>1231</v>
      </c>
      <c r="B210" s="22" t="s">
        <v>2259</v>
      </c>
      <c r="C210" s="23" t="s">
        <v>2258</v>
      </c>
      <c r="D210" s="159">
        <v>6000</v>
      </c>
      <c r="E210" s="160">
        <v>0</v>
      </c>
      <c r="F210" s="27">
        <v>0</v>
      </c>
      <c r="G210" s="166">
        <v>6000</v>
      </c>
      <c r="H210" s="41"/>
      <c r="I210" s="168"/>
    </row>
    <row r="211" spans="1:9" s="153" customFormat="1" ht="16.5" customHeight="1" x14ac:dyDescent="0.25">
      <c r="A211" s="21" t="s">
        <v>1232</v>
      </c>
      <c r="B211" s="22" t="s">
        <v>2260</v>
      </c>
      <c r="C211" s="23" t="s">
        <v>2261</v>
      </c>
      <c r="D211" s="159">
        <v>280</v>
      </c>
      <c r="E211" s="160">
        <v>0</v>
      </c>
      <c r="F211" s="27">
        <v>0</v>
      </c>
      <c r="G211" s="166">
        <v>280</v>
      </c>
      <c r="H211" s="41"/>
      <c r="I211" s="168"/>
    </row>
    <row r="212" spans="1:9" s="153" customFormat="1" ht="16.5" customHeight="1" x14ac:dyDescent="0.25">
      <c r="A212" s="21" t="s">
        <v>1233</v>
      </c>
      <c r="B212" s="22" t="s">
        <v>1234</v>
      </c>
      <c r="C212" s="23" t="s">
        <v>2261</v>
      </c>
      <c r="D212" s="159">
        <v>280</v>
      </c>
      <c r="E212" s="160">
        <v>0</v>
      </c>
      <c r="F212" s="27">
        <v>0</v>
      </c>
      <c r="G212" s="166">
        <v>280</v>
      </c>
      <c r="H212" s="41"/>
      <c r="I212" s="168"/>
    </row>
    <row r="213" spans="1:9" s="153" customFormat="1" ht="16.5" customHeight="1" x14ac:dyDescent="0.25">
      <c r="A213" s="21" t="s">
        <v>2262</v>
      </c>
      <c r="B213" s="22" t="s">
        <v>2263</v>
      </c>
      <c r="C213" s="23" t="s">
        <v>2264</v>
      </c>
      <c r="D213" s="159">
        <v>20</v>
      </c>
      <c r="E213" s="160">
        <v>0</v>
      </c>
      <c r="F213" s="27">
        <v>0</v>
      </c>
      <c r="G213" s="166">
        <v>20</v>
      </c>
      <c r="H213" s="41"/>
      <c r="I213" s="168"/>
    </row>
    <row r="214" spans="1:9" s="153" customFormat="1" ht="16.5" customHeight="1" x14ac:dyDescent="0.25">
      <c r="A214" s="21" t="s">
        <v>1235</v>
      </c>
      <c r="B214" s="22" t="s">
        <v>1236</v>
      </c>
      <c r="C214" s="23" t="s">
        <v>2265</v>
      </c>
      <c r="D214" s="159">
        <v>200</v>
      </c>
      <c r="E214" s="160">
        <v>0</v>
      </c>
      <c r="F214" s="27">
        <v>0</v>
      </c>
      <c r="G214" s="166">
        <v>200</v>
      </c>
      <c r="H214" s="41"/>
      <c r="I214" s="168"/>
    </row>
    <row r="215" spans="1:9" s="153" customFormat="1" ht="16.5" customHeight="1" x14ac:dyDescent="0.25">
      <c r="A215" s="21" t="s">
        <v>2266</v>
      </c>
      <c r="B215" s="22" t="s">
        <v>2267</v>
      </c>
      <c r="C215" s="23" t="s">
        <v>2264</v>
      </c>
      <c r="D215" s="159">
        <v>20</v>
      </c>
      <c r="E215" s="160">
        <v>0</v>
      </c>
      <c r="F215" s="27">
        <v>0</v>
      </c>
      <c r="G215" s="166">
        <v>20</v>
      </c>
      <c r="H215" s="41"/>
      <c r="I215" s="168"/>
    </row>
    <row r="216" spans="1:9" s="153" customFormat="1" ht="16.5" customHeight="1" x14ac:dyDescent="0.25">
      <c r="A216" s="21" t="s">
        <v>1237</v>
      </c>
      <c r="B216" s="22" t="s">
        <v>1238</v>
      </c>
      <c r="C216" s="23" t="s">
        <v>2268</v>
      </c>
      <c r="D216" s="159">
        <v>200</v>
      </c>
      <c r="E216" s="160">
        <v>0</v>
      </c>
      <c r="F216" s="27">
        <v>0</v>
      </c>
      <c r="G216" s="166">
        <v>200</v>
      </c>
      <c r="H216" s="41"/>
      <c r="I216" s="168"/>
    </row>
    <row r="217" spans="1:9" s="153" customFormat="1" ht="16.5" customHeight="1" x14ac:dyDescent="0.25">
      <c r="A217" s="21" t="s">
        <v>1239</v>
      </c>
      <c r="B217" s="22" t="s">
        <v>2269</v>
      </c>
      <c r="C217" s="23" t="s">
        <v>2270</v>
      </c>
      <c r="D217" s="159">
        <v>100</v>
      </c>
      <c r="E217" s="160">
        <v>0</v>
      </c>
      <c r="F217" s="27">
        <v>0</v>
      </c>
      <c r="G217" s="166">
        <v>100</v>
      </c>
      <c r="H217" s="41"/>
      <c r="I217" s="168"/>
    </row>
    <row r="218" spans="1:9" s="153" customFormat="1" ht="16.5" customHeight="1" x14ac:dyDescent="0.25">
      <c r="A218" s="21" t="s">
        <v>1240</v>
      </c>
      <c r="B218" s="22" t="s">
        <v>2271</v>
      </c>
      <c r="C218" s="23" t="s">
        <v>2272</v>
      </c>
      <c r="D218" s="159">
        <v>200</v>
      </c>
      <c r="E218" s="160">
        <v>0</v>
      </c>
      <c r="F218" s="27">
        <v>0</v>
      </c>
      <c r="G218" s="166">
        <v>200</v>
      </c>
      <c r="H218" s="41"/>
      <c r="I218" s="168"/>
    </row>
    <row r="219" spans="1:9" s="153" customFormat="1" ht="16.5" customHeight="1" x14ac:dyDescent="0.25">
      <c r="A219" s="21" t="s">
        <v>1241</v>
      </c>
      <c r="B219" s="22" t="s">
        <v>2273</v>
      </c>
      <c r="C219" s="23" t="s">
        <v>2272</v>
      </c>
      <c r="D219" s="159">
        <v>100</v>
      </c>
      <c r="E219" s="160">
        <v>0</v>
      </c>
      <c r="F219" s="27">
        <v>0</v>
      </c>
      <c r="G219" s="166">
        <v>100</v>
      </c>
      <c r="H219" s="41"/>
      <c r="I219" s="168"/>
    </row>
    <row r="220" spans="1:9" s="153" customFormat="1" ht="16.5" customHeight="1" x14ac:dyDescent="0.25">
      <c r="A220" s="21" t="s">
        <v>1242</v>
      </c>
      <c r="B220" s="22" t="s">
        <v>1243</v>
      </c>
      <c r="C220" s="23" t="s">
        <v>2272</v>
      </c>
      <c r="D220" s="159">
        <v>200</v>
      </c>
      <c r="E220" s="160">
        <v>0</v>
      </c>
      <c r="F220" s="27">
        <v>0</v>
      </c>
      <c r="G220" s="166">
        <v>200</v>
      </c>
      <c r="H220" s="41"/>
      <c r="I220" s="168"/>
    </row>
    <row r="221" spans="1:9" s="153" customFormat="1" ht="16.5" customHeight="1" x14ac:dyDescent="0.25">
      <c r="A221" s="21" t="s">
        <v>1244</v>
      </c>
      <c r="B221" s="22" t="s">
        <v>1245</v>
      </c>
      <c r="C221" s="23" t="s">
        <v>2274</v>
      </c>
      <c r="D221" s="159">
        <v>1200</v>
      </c>
      <c r="E221" s="160">
        <v>0</v>
      </c>
      <c r="F221" s="27">
        <v>0</v>
      </c>
      <c r="G221" s="166">
        <v>1200</v>
      </c>
      <c r="H221" s="41"/>
      <c r="I221" s="168"/>
    </row>
    <row r="222" spans="1:9" s="153" customFormat="1" ht="16.5" customHeight="1" x14ac:dyDescent="0.25">
      <c r="A222" s="21" t="s">
        <v>1246</v>
      </c>
      <c r="B222" s="22" t="s">
        <v>1247</v>
      </c>
      <c r="C222" s="23" t="s">
        <v>2274</v>
      </c>
      <c r="D222" s="159">
        <v>1200</v>
      </c>
      <c r="E222" s="160">
        <v>0</v>
      </c>
      <c r="F222" s="27">
        <v>0</v>
      </c>
      <c r="G222" s="166">
        <v>1200</v>
      </c>
      <c r="H222" s="41"/>
      <c r="I222" s="168"/>
    </row>
    <row r="223" spans="1:9" s="153" customFormat="1" ht="16.5" customHeight="1" x14ac:dyDescent="0.25">
      <c r="A223" s="21" t="s">
        <v>1248</v>
      </c>
      <c r="B223" s="22" t="s">
        <v>1249</v>
      </c>
      <c r="C223" s="23" t="s">
        <v>2275</v>
      </c>
      <c r="D223" s="159">
        <v>2000</v>
      </c>
      <c r="E223" s="160">
        <v>0</v>
      </c>
      <c r="F223" s="27">
        <v>0</v>
      </c>
      <c r="G223" s="166">
        <v>2000</v>
      </c>
      <c r="H223" s="41"/>
      <c r="I223" s="168"/>
    </row>
    <row r="224" spans="1:9" s="153" customFormat="1" ht="16.5" customHeight="1" x14ac:dyDescent="0.25">
      <c r="A224" s="21" t="s">
        <v>1250</v>
      </c>
      <c r="B224" s="22" t="s">
        <v>1251</v>
      </c>
      <c r="C224" s="23" t="s">
        <v>2275</v>
      </c>
      <c r="D224" s="159">
        <v>2000</v>
      </c>
      <c r="E224" s="160">
        <v>0</v>
      </c>
      <c r="F224" s="27">
        <v>0</v>
      </c>
      <c r="G224" s="166">
        <v>2000</v>
      </c>
      <c r="H224" s="41"/>
      <c r="I224" s="168"/>
    </row>
    <row r="225" spans="1:9" s="153" customFormat="1" ht="16.5" customHeight="1" x14ac:dyDescent="0.25">
      <c r="A225" s="21" t="s">
        <v>1252</v>
      </c>
      <c r="B225" s="22" t="s">
        <v>1253</v>
      </c>
      <c r="C225" s="23" t="s">
        <v>2276</v>
      </c>
      <c r="D225" s="159">
        <v>200</v>
      </c>
      <c r="E225" s="160">
        <v>0</v>
      </c>
      <c r="F225" s="27">
        <v>0</v>
      </c>
      <c r="G225" s="166">
        <v>200</v>
      </c>
      <c r="H225" s="41"/>
      <c r="I225" s="168"/>
    </row>
    <row r="226" spans="1:9" s="153" customFormat="1" ht="16.5" customHeight="1" x14ac:dyDescent="0.25">
      <c r="A226" s="21" t="s">
        <v>1254</v>
      </c>
      <c r="B226" s="22" t="s">
        <v>1255</v>
      </c>
      <c r="C226" s="23" t="s">
        <v>2276</v>
      </c>
      <c r="D226" s="159">
        <v>200</v>
      </c>
      <c r="E226" s="160">
        <v>0</v>
      </c>
      <c r="F226" s="27">
        <v>0</v>
      </c>
      <c r="G226" s="166">
        <v>200</v>
      </c>
      <c r="H226" s="41"/>
      <c r="I226" s="168"/>
    </row>
    <row r="227" spans="1:9" s="153" customFormat="1" ht="16.5" customHeight="1" x14ac:dyDescent="0.25">
      <c r="A227" s="21" t="s">
        <v>1256</v>
      </c>
      <c r="B227" s="22" t="s">
        <v>1257</v>
      </c>
      <c r="C227" s="23" t="s">
        <v>2277</v>
      </c>
      <c r="D227" s="159">
        <v>3000</v>
      </c>
      <c r="E227" s="160">
        <v>0</v>
      </c>
      <c r="F227" s="27">
        <v>0</v>
      </c>
      <c r="G227" s="166">
        <v>3000</v>
      </c>
      <c r="H227" s="41"/>
      <c r="I227" s="168"/>
    </row>
    <row r="228" spans="1:9" s="153" customFormat="1" ht="16.5" customHeight="1" x14ac:dyDescent="0.25">
      <c r="A228" s="21" t="s">
        <v>1258</v>
      </c>
      <c r="B228" s="22" t="s">
        <v>1123</v>
      </c>
      <c r="C228" s="23" t="s">
        <v>2277</v>
      </c>
      <c r="D228" s="159">
        <v>3000</v>
      </c>
      <c r="E228" s="160">
        <v>0</v>
      </c>
      <c r="F228" s="27">
        <v>0</v>
      </c>
      <c r="G228" s="166">
        <v>3000</v>
      </c>
      <c r="H228" s="41"/>
      <c r="I228" s="168"/>
    </row>
    <row r="229" spans="1:9" s="153" customFormat="1" ht="16.5" customHeight="1" x14ac:dyDescent="0.25">
      <c r="A229" s="21" t="s">
        <v>3586</v>
      </c>
      <c r="B229" s="22" t="s">
        <v>2251</v>
      </c>
      <c r="C229" s="23" t="s">
        <v>2252</v>
      </c>
      <c r="D229" s="159">
        <v>2300</v>
      </c>
      <c r="E229" s="160">
        <v>0</v>
      </c>
      <c r="F229" s="27">
        <v>0</v>
      </c>
      <c r="G229" s="166">
        <v>2300</v>
      </c>
      <c r="H229" s="41"/>
      <c r="I229" s="168"/>
    </row>
    <row r="230" spans="1:9" s="153" customFormat="1" ht="16.5" customHeight="1" x14ac:dyDescent="0.25">
      <c r="A230" s="21" t="s">
        <v>3587</v>
      </c>
      <c r="B230" s="22" t="s">
        <v>1223</v>
      </c>
      <c r="C230" s="23" t="s">
        <v>2252</v>
      </c>
      <c r="D230" s="159">
        <v>2300</v>
      </c>
      <c r="E230" s="160">
        <v>0</v>
      </c>
      <c r="F230" s="27">
        <v>0</v>
      </c>
      <c r="G230" s="166">
        <v>2300</v>
      </c>
      <c r="H230" s="41"/>
      <c r="I230" s="168"/>
    </row>
    <row r="231" spans="1:9" s="153" customFormat="1" ht="16.5" customHeight="1" x14ac:dyDescent="0.25">
      <c r="A231" s="21" t="s">
        <v>3588</v>
      </c>
      <c r="B231" s="22" t="s">
        <v>3589</v>
      </c>
      <c r="C231" s="23" t="s">
        <v>2254</v>
      </c>
      <c r="D231" s="159">
        <v>3000</v>
      </c>
      <c r="E231" s="160">
        <v>0</v>
      </c>
      <c r="F231" s="27">
        <v>0</v>
      </c>
      <c r="G231" s="166">
        <v>3000</v>
      </c>
      <c r="H231" s="41"/>
      <c r="I231" s="168"/>
    </row>
    <row r="232" spans="1:9" s="153" customFormat="1" ht="16.5" customHeight="1" x14ac:dyDescent="0.25">
      <c r="A232" s="21" t="s">
        <v>3590</v>
      </c>
      <c r="B232" s="22" t="s">
        <v>3591</v>
      </c>
      <c r="C232" s="23" t="s">
        <v>2254</v>
      </c>
      <c r="D232" s="159">
        <v>3000</v>
      </c>
      <c r="E232" s="160">
        <v>0</v>
      </c>
      <c r="F232" s="27">
        <v>0</v>
      </c>
      <c r="G232" s="166">
        <v>3000</v>
      </c>
      <c r="H232" s="41"/>
      <c r="I232" s="168"/>
    </row>
    <row r="233" spans="1:9" s="153" customFormat="1" ht="16.5" customHeight="1" x14ac:dyDescent="0.25">
      <c r="A233" s="21" t="s">
        <v>1259</v>
      </c>
      <c r="B233" s="22" t="s">
        <v>1260</v>
      </c>
      <c r="C233" s="23" t="s">
        <v>2278</v>
      </c>
      <c r="D233" s="159">
        <v>7000</v>
      </c>
      <c r="E233" s="160">
        <v>0</v>
      </c>
      <c r="F233" s="27">
        <v>0</v>
      </c>
      <c r="G233" s="166">
        <v>7000</v>
      </c>
      <c r="H233" s="41"/>
      <c r="I233" s="168"/>
    </row>
    <row r="234" spans="1:9" s="153" customFormat="1" ht="16.5" customHeight="1" x14ac:dyDescent="0.25">
      <c r="A234" s="21" t="s">
        <v>1261</v>
      </c>
      <c r="B234" s="22" t="s">
        <v>1262</v>
      </c>
      <c r="C234" s="23" t="s">
        <v>2278</v>
      </c>
      <c r="D234" s="159">
        <v>7000</v>
      </c>
      <c r="E234" s="160">
        <v>0</v>
      </c>
      <c r="F234" s="27">
        <v>0</v>
      </c>
      <c r="G234" s="166">
        <v>7000</v>
      </c>
      <c r="H234" s="41"/>
      <c r="I234" s="168"/>
    </row>
    <row r="235" spans="1:9" s="153" customFormat="1" ht="16.5" customHeight="1" x14ac:dyDescent="0.25">
      <c r="A235" s="21" t="s">
        <v>1263</v>
      </c>
      <c r="B235" s="22" t="s">
        <v>2279</v>
      </c>
      <c r="C235" s="23" t="s">
        <v>2280</v>
      </c>
      <c r="D235" s="159">
        <v>10000</v>
      </c>
      <c r="E235" s="160">
        <v>0</v>
      </c>
      <c r="F235" s="27">
        <v>0</v>
      </c>
      <c r="G235" s="166">
        <v>10000</v>
      </c>
      <c r="H235" s="41"/>
      <c r="I235" s="168"/>
    </row>
    <row r="236" spans="1:9" s="153" customFormat="1" ht="16.5" customHeight="1" x14ac:dyDescent="0.25">
      <c r="A236" s="21" t="s">
        <v>1264</v>
      </c>
      <c r="B236" s="22" t="s">
        <v>1265</v>
      </c>
      <c r="C236" s="23" t="s">
        <v>2280</v>
      </c>
      <c r="D236" s="159">
        <v>10000</v>
      </c>
      <c r="E236" s="160">
        <v>0</v>
      </c>
      <c r="F236" s="27">
        <v>0</v>
      </c>
      <c r="G236" s="166">
        <v>10000</v>
      </c>
      <c r="H236" s="41"/>
      <c r="I236" s="168"/>
    </row>
    <row r="237" spans="1:9" s="153" customFormat="1" ht="16.5" customHeight="1" x14ac:dyDescent="0.25">
      <c r="A237" s="21" t="s">
        <v>1266</v>
      </c>
      <c r="B237" s="22" t="s">
        <v>1267</v>
      </c>
      <c r="C237" s="23" t="s">
        <v>2281</v>
      </c>
      <c r="D237" s="159">
        <v>900</v>
      </c>
      <c r="E237" s="160">
        <v>0</v>
      </c>
      <c r="F237" s="27">
        <v>0</v>
      </c>
      <c r="G237" s="166">
        <v>900</v>
      </c>
      <c r="H237" s="41"/>
      <c r="I237" s="168"/>
    </row>
    <row r="238" spans="1:9" s="153" customFormat="1" ht="16.5" customHeight="1" x14ac:dyDescent="0.25">
      <c r="A238" s="21" t="s">
        <v>1268</v>
      </c>
      <c r="B238" s="22" t="s">
        <v>1269</v>
      </c>
      <c r="C238" s="23" t="s">
        <v>2281</v>
      </c>
      <c r="D238" s="159">
        <v>900</v>
      </c>
      <c r="E238" s="160">
        <v>0</v>
      </c>
      <c r="F238" s="27">
        <v>0</v>
      </c>
      <c r="G238" s="166">
        <v>900</v>
      </c>
      <c r="H238" s="41"/>
      <c r="I238" s="168"/>
    </row>
    <row r="239" spans="1:9" s="153" customFormat="1" ht="16.5" customHeight="1" x14ac:dyDescent="0.25">
      <c r="A239" s="21" t="s">
        <v>1270</v>
      </c>
      <c r="B239" s="22" t="s">
        <v>2282</v>
      </c>
      <c r="C239" s="23" t="s">
        <v>2283</v>
      </c>
      <c r="D239" s="159">
        <v>8000</v>
      </c>
      <c r="E239" s="160">
        <v>0</v>
      </c>
      <c r="F239" s="27">
        <v>0</v>
      </c>
      <c r="G239" s="166">
        <v>8000</v>
      </c>
      <c r="H239" s="41"/>
      <c r="I239" s="168"/>
    </row>
    <row r="240" spans="1:9" s="153" customFormat="1" ht="16.5" customHeight="1" x14ac:dyDescent="0.25">
      <c r="A240" s="21" t="s">
        <v>1271</v>
      </c>
      <c r="B240" s="22" t="s">
        <v>1272</v>
      </c>
      <c r="C240" s="23" t="s">
        <v>2283</v>
      </c>
      <c r="D240" s="159">
        <v>8000</v>
      </c>
      <c r="E240" s="160">
        <v>0</v>
      </c>
      <c r="F240" s="27">
        <v>0</v>
      </c>
      <c r="G240" s="166">
        <v>8000</v>
      </c>
      <c r="H240" s="41"/>
      <c r="I240" s="168"/>
    </row>
    <row r="241" spans="1:9" s="153" customFormat="1" ht="16.5" customHeight="1" x14ac:dyDescent="0.25">
      <c r="A241" s="21" t="s">
        <v>1273</v>
      </c>
      <c r="B241" s="22" t="s">
        <v>2284</v>
      </c>
      <c r="C241" s="23" t="s">
        <v>2285</v>
      </c>
      <c r="D241" s="159">
        <v>560</v>
      </c>
      <c r="E241" s="160">
        <v>0</v>
      </c>
      <c r="F241" s="27">
        <v>0</v>
      </c>
      <c r="G241" s="166">
        <v>560</v>
      </c>
      <c r="H241" s="41"/>
      <c r="I241" s="168"/>
    </row>
    <row r="242" spans="1:9" s="153" customFormat="1" ht="16.5" customHeight="1" x14ac:dyDescent="0.25">
      <c r="A242" s="21" t="s">
        <v>1274</v>
      </c>
      <c r="B242" s="22" t="s">
        <v>1275</v>
      </c>
      <c r="C242" s="23" t="s">
        <v>2285</v>
      </c>
      <c r="D242" s="159">
        <v>560</v>
      </c>
      <c r="E242" s="160">
        <v>0</v>
      </c>
      <c r="F242" s="27">
        <v>0</v>
      </c>
      <c r="G242" s="166">
        <v>560</v>
      </c>
      <c r="H242" s="41"/>
      <c r="I242" s="168"/>
    </row>
    <row r="243" spans="1:9" s="153" customFormat="1" ht="16.5" customHeight="1" x14ac:dyDescent="0.25">
      <c r="A243" s="21" t="s">
        <v>1276</v>
      </c>
      <c r="B243" s="22" t="s">
        <v>2286</v>
      </c>
      <c r="C243" s="23" t="s">
        <v>2287</v>
      </c>
      <c r="D243" s="159">
        <v>5000</v>
      </c>
      <c r="E243" s="160">
        <v>0</v>
      </c>
      <c r="F243" s="27">
        <v>0</v>
      </c>
      <c r="G243" s="166">
        <v>5000</v>
      </c>
      <c r="H243" s="41"/>
      <c r="I243" s="168"/>
    </row>
    <row r="244" spans="1:9" s="153" customFormat="1" ht="16.5" customHeight="1" x14ac:dyDescent="0.25">
      <c r="A244" s="21" t="s">
        <v>1277</v>
      </c>
      <c r="B244" s="22" t="s">
        <v>1278</v>
      </c>
      <c r="C244" s="23" t="s">
        <v>2287</v>
      </c>
      <c r="D244" s="159">
        <v>5000</v>
      </c>
      <c r="E244" s="160">
        <v>0</v>
      </c>
      <c r="F244" s="27">
        <v>0</v>
      </c>
      <c r="G244" s="166">
        <v>5000</v>
      </c>
      <c r="H244" s="41"/>
      <c r="I244" s="168"/>
    </row>
    <row r="245" spans="1:9" s="153" customFormat="1" ht="16.5" customHeight="1" x14ac:dyDescent="0.25">
      <c r="A245" s="21" t="s">
        <v>1279</v>
      </c>
      <c r="B245" s="22" t="s">
        <v>2288</v>
      </c>
      <c r="C245" s="23" t="s">
        <v>2289</v>
      </c>
      <c r="D245" s="159">
        <v>10000</v>
      </c>
      <c r="E245" s="160">
        <v>0</v>
      </c>
      <c r="F245" s="27">
        <v>0</v>
      </c>
      <c r="G245" s="166">
        <v>10000</v>
      </c>
      <c r="H245" s="41"/>
      <c r="I245" s="168"/>
    </row>
    <row r="246" spans="1:9" s="153" customFormat="1" ht="16.5" customHeight="1" x14ac:dyDescent="0.25">
      <c r="A246" s="21" t="s">
        <v>1280</v>
      </c>
      <c r="B246" s="22" t="s">
        <v>2290</v>
      </c>
      <c r="C246" s="23" t="s">
        <v>2289</v>
      </c>
      <c r="D246" s="159">
        <v>10000</v>
      </c>
      <c r="E246" s="160">
        <v>0</v>
      </c>
      <c r="F246" s="27">
        <v>0</v>
      </c>
      <c r="G246" s="166">
        <v>10000</v>
      </c>
      <c r="H246" s="41"/>
      <c r="I246" s="168"/>
    </row>
    <row r="247" spans="1:9" s="153" customFormat="1" ht="16.5" customHeight="1" x14ac:dyDescent="0.25">
      <c r="A247" s="21" t="s">
        <v>1281</v>
      </c>
      <c r="B247" s="22" t="s">
        <v>2291</v>
      </c>
      <c r="C247" s="23" t="s">
        <v>2292</v>
      </c>
      <c r="D247" s="159">
        <v>16000</v>
      </c>
      <c r="E247" s="160">
        <v>0</v>
      </c>
      <c r="F247" s="27">
        <v>0</v>
      </c>
      <c r="G247" s="166">
        <v>16000</v>
      </c>
      <c r="H247" s="41"/>
      <c r="I247" s="168"/>
    </row>
    <row r="248" spans="1:9" s="153" customFormat="1" ht="16.5" customHeight="1" x14ac:dyDescent="0.25">
      <c r="A248" s="21" t="s">
        <v>1282</v>
      </c>
      <c r="B248" s="22" t="s">
        <v>1283</v>
      </c>
      <c r="C248" s="23" t="s">
        <v>2292</v>
      </c>
      <c r="D248" s="159">
        <v>16000</v>
      </c>
      <c r="E248" s="160">
        <v>0</v>
      </c>
      <c r="F248" s="27">
        <v>0</v>
      </c>
      <c r="G248" s="166">
        <v>16000</v>
      </c>
      <c r="H248" s="41"/>
      <c r="I248" s="168"/>
    </row>
    <row r="249" spans="1:9" s="153" customFormat="1" ht="16.5" customHeight="1" x14ac:dyDescent="0.25">
      <c r="A249" s="21" t="s">
        <v>3592</v>
      </c>
      <c r="B249" s="22" t="s">
        <v>3593</v>
      </c>
      <c r="C249" s="23" t="s">
        <v>2280</v>
      </c>
      <c r="D249" s="159">
        <v>10000</v>
      </c>
      <c r="E249" s="160">
        <v>0</v>
      </c>
      <c r="F249" s="27">
        <v>0</v>
      </c>
      <c r="G249" s="166">
        <v>10000</v>
      </c>
      <c r="H249" s="41"/>
      <c r="I249" s="168"/>
    </row>
    <row r="250" spans="1:9" s="153" customFormat="1" ht="16.5" customHeight="1" x14ac:dyDescent="0.25">
      <c r="A250" s="21" t="s">
        <v>3594</v>
      </c>
      <c r="B250" s="22" t="s">
        <v>3595</v>
      </c>
      <c r="C250" s="23" t="s">
        <v>2280</v>
      </c>
      <c r="D250" s="159">
        <v>10000</v>
      </c>
      <c r="E250" s="160">
        <v>0</v>
      </c>
      <c r="F250" s="27">
        <v>0</v>
      </c>
      <c r="G250" s="166">
        <v>10000</v>
      </c>
      <c r="H250" s="41"/>
      <c r="I250" s="168"/>
    </row>
    <row r="251" spans="1:9" s="153" customFormat="1" ht="16.5" customHeight="1" x14ac:dyDescent="0.25">
      <c r="A251" s="21" t="s">
        <v>3596</v>
      </c>
      <c r="B251" s="22" t="s">
        <v>2282</v>
      </c>
      <c r="C251" s="23" t="s">
        <v>2283</v>
      </c>
      <c r="D251" s="159">
        <v>4000</v>
      </c>
      <c r="E251" s="160">
        <v>0</v>
      </c>
      <c r="F251" s="27">
        <v>0</v>
      </c>
      <c r="G251" s="166">
        <v>4000</v>
      </c>
      <c r="H251" s="41"/>
      <c r="I251" s="168"/>
    </row>
    <row r="252" spans="1:9" s="153" customFormat="1" ht="16.5" customHeight="1" x14ac:dyDescent="0.25">
      <c r="A252" s="21" t="s">
        <v>3597</v>
      </c>
      <c r="B252" s="22" t="s">
        <v>1272</v>
      </c>
      <c r="C252" s="23" t="s">
        <v>2283</v>
      </c>
      <c r="D252" s="159">
        <v>4000</v>
      </c>
      <c r="E252" s="160">
        <v>0</v>
      </c>
      <c r="F252" s="27">
        <v>0</v>
      </c>
      <c r="G252" s="166">
        <v>4000</v>
      </c>
      <c r="H252" s="41"/>
      <c r="I252" s="168"/>
    </row>
    <row r="253" spans="1:9" s="153" customFormat="1" ht="16.5" customHeight="1" x14ac:dyDescent="0.25">
      <c r="A253" s="21" t="s">
        <v>3598</v>
      </c>
      <c r="B253" s="22" t="s">
        <v>3599</v>
      </c>
      <c r="C253" s="23" t="s">
        <v>3600</v>
      </c>
      <c r="D253" s="159">
        <v>2000</v>
      </c>
      <c r="E253" s="160">
        <v>0</v>
      </c>
      <c r="F253" s="27">
        <v>0</v>
      </c>
      <c r="G253" s="166">
        <v>2000</v>
      </c>
      <c r="H253" s="41"/>
      <c r="I253" s="168"/>
    </row>
    <row r="254" spans="1:9" s="153" customFormat="1" ht="16.5" customHeight="1" x14ac:dyDescent="0.25">
      <c r="A254" s="21" t="s">
        <v>3601</v>
      </c>
      <c r="B254" s="22" t="s">
        <v>3602</v>
      </c>
      <c r="C254" s="23" t="s">
        <v>3600</v>
      </c>
      <c r="D254" s="159">
        <v>2000</v>
      </c>
      <c r="E254" s="160">
        <v>0</v>
      </c>
      <c r="F254" s="27">
        <v>0</v>
      </c>
      <c r="G254" s="166">
        <v>2000</v>
      </c>
      <c r="H254" s="41"/>
      <c r="I254" s="168"/>
    </row>
    <row r="255" spans="1:9" s="153" customFormat="1" ht="16.5" customHeight="1" x14ac:dyDescent="0.25">
      <c r="A255" s="21" t="s">
        <v>3603</v>
      </c>
      <c r="B255" s="22" t="s">
        <v>3604</v>
      </c>
      <c r="C255" s="23" t="s">
        <v>3605</v>
      </c>
      <c r="D255" s="159">
        <v>2000</v>
      </c>
      <c r="E255" s="160">
        <v>0</v>
      </c>
      <c r="F255" s="27">
        <v>0</v>
      </c>
      <c r="G255" s="166">
        <v>2000</v>
      </c>
      <c r="H255" s="41"/>
      <c r="I255" s="168"/>
    </row>
    <row r="256" spans="1:9" s="153" customFormat="1" ht="16.5" customHeight="1" x14ac:dyDescent="0.25">
      <c r="A256" s="21" t="s">
        <v>3606</v>
      </c>
      <c r="B256" s="22" t="s">
        <v>3607</v>
      </c>
      <c r="C256" s="23" t="s">
        <v>3605</v>
      </c>
      <c r="D256" s="159">
        <v>2000</v>
      </c>
      <c r="E256" s="160">
        <v>0</v>
      </c>
      <c r="F256" s="27">
        <v>0</v>
      </c>
      <c r="G256" s="166">
        <v>2000</v>
      </c>
      <c r="H256" s="41"/>
      <c r="I256" s="168"/>
    </row>
    <row r="257" spans="1:9" s="153" customFormat="1" ht="16.5" customHeight="1" x14ac:dyDescent="0.25">
      <c r="A257" s="21" t="s">
        <v>3608</v>
      </c>
      <c r="B257" s="22" t="s">
        <v>2291</v>
      </c>
      <c r="C257" s="23" t="s">
        <v>2292</v>
      </c>
      <c r="D257" s="159">
        <v>15000</v>
      </c>
      <c r="E257" s="160">
        <v>0</v>
      </c>
      <c r="F257" s="27">
        <v>0</v>
      </c>
      <c r="G257" s="166">
        <v>15000</v>
      </c>
      <c r="H257" s="41"/>
      <c r="I257" s="168"/>
    </row>
    <row r="258" spans="1:9" s="153" customFormat="1" ht="16.5" customHeight="1" x14ac:dyDescent="0.25">
      <c r="A258" s="21" t="s">
        <v>3609</v>
      </c>
      <c r="B258" s="22" t="s">
        <v>1283</v>
      </c>
      <c r="C258" s="23" t="s">
        <v>2292</v>
      </c>
      <c r="D258" s="159">
        <v>15000</v>
      </c>
      <c r="E258" s="160">
        <v>0</v>
      </c>
      <c r="F258" s="27">
        <v>0</v>
      </c>
      <c r="G258" s="166">
        <v>15000</v>
      </c>
      <c r="H258" s="41"/>
      <c r="I258" s="168"/>
    </row>
    <row r="259" spans="1:9" s="153" customFormat="1" ht="16.5" customHeight="1" x14ac:dyDescent="0.25">
      <c r="A259" s="21" t="s">
        <v>1284</v>
      </c>
      <c r="B259" s="22" t="s">
        <v>1285</v>
      </c>
      <c r="C259" s="23" t="s">
        <v>2293</v>
      </c>
      <c r="D259" s="159">
        <v>22000</v>
      </c>
      <c r="E259" s="160">
        <v>0</v>
      </c>
      <c r="F259" s="27">
        <v>0</v>
      </c>
      <c r="G259" s="166">
        <v>22000</v>
      </c>
      <c r="H259" s="41"/>
      <c r="I259" s="168"/>
    </row>
    <row r="260" spans="1:9" s="153" customFormat="1" ht="16.5" customHeight="1" x14ac:dyDescent="0.25">
      <c r="A260" s="21" t="s">
        <v>1286</v>
      </c>
      <c r="B260" s="22" t="s">
        <v>1287</v>
      </c>
      <c r="C260" s="23" t="s">
        <v>2293</v>
      </c>
      <c r="D260" s="159">
        <v>22000</v>
      </c>
      <c r="E260" s="160">
        <v>0</v>
      </c>
      <c r="F260" s="27">
        <v>0</v>
      </c>
      <c r="G260" s="166">
        <v>22000</v>
      </c>
      <c r="H260" s="41"/>
      <c r="I260" s="168"/>
    </row>
    <row r="261" spans="1:9" s="153" customFormat="1" ht="16.5" customHeight="1" x14ac:dyDescent="0.25">
      <c r="A261" s="21" t="s">
        <v>1288</v>
      </c>
      <c r="B261" s="22" t="s">
        <v>3227</v>
      </c>
      <c r="C261" s="23" t="s">
        <v>2294</v>
      </c>
      <c r="D261" s="159">
        <v>8200</v>
      </c>
      <c r="E261" s="160">
        <v>0</v>
      </c>
      <c r="F261" s="27">
        <v>0</v>
      </c>
      <c r="G261" s="166">
        <v>8200</v>
      </c>
      <c r="H261" s="41"/>
      <c r="I261" s="168"/>
    </row>
    <row r="262" spans="1:9" s="153" customFormat="1" ht="16.5" customHeight="1" x14ac:dyDescent="0.25">
      <c r="A262" s="21" t="s">
        <v>1289</v>
      </c>
      <c r="B262" s="22" t="s">
        <v>3228</v>
      </c>
      <c r="C262" s="23" t="s">
        <v>2294</v>
      </c>
      <c r="D262" s="159">
        <v>8200</v>
      </c>
      <c r="E262" s="160">
        <v>0</v>
      </c>
      <c r="F262" s="27">
        <v>0</v>
      </c>
      <c r="G262" s="166">
        <v>8200</v>
      </c>
      <c r="H262" s="41"/>
      <c r="I262" s="168"/>
    </row>
    <row r="263" spans="1:9" s="153" customFormat="1" ht="16.5" hidden="1" customHeight="1" x14ac:dyDescent="0.25">
      <c r="A263" s="28" t="s">
        <v>3236</v>
      </c>
      <c r="B263" s="29" t="s">
        <v>3237</v>
      </c>
      <c r="C263" s="30" t="s">
        <v>3238</v>
      </c>
      <c r="D263" s="161">
        <v>116000</v>
      </c>
      <c r="E263" s="162">
        <v>0</v>
      </c>
      <c r="F263" s="27">
        <v>0</v>
      </c>
      <c r="G263" s="167">
        <v>116000</v>
      </c>
      <c r="H263" s="41"/>
      <c r="I263" s="169" t="s">
        <v>4641</v>
      </c>
    </row>
    <row r="264" spans="1:9" s="153" customFormat="1" ht="16.5" hidden="1" customHeight="1" x14ac:dyDescent="0.25">
      <c r="A264" s="28" t="s">
        <v>3239</v>
      </c>
      <c r="B264" s="29" t="s">
        <v>3240</v>
      </c>
      <c r="C264" s="30" t="s">
        <v>3238</v>
      </c>
      <c r="D264" s="161">
        <v>116000</v>
      </c>
      <c r="E264" s="162">
        <v>0</v>
      </c>
      <c r="F264" s="27">
        <v>0</v>
      </c>
      <c r="G264" s="167">
        <v>116000</v>
      </c>
      <c r="H264" s="41"/>
      <c r="I264" s="169" t="s">
        <v>4641</v>
      </c>
    </row>
    <row r="265" spans="1:9" s="153" customFormat="1" ht="16.5" customHeight="1" x14ac:dyDescent="0.25">
      <c r="A265" s="21" t="s">
        <v>1290</v>
      </c>
      <c r="B265" s="22" t="s">
        <v>1291</v>
      </c>
      <c r="C265" s="23" t="s">
        <v>2295</v>
      </c>
      <c r="D265" s="159">
        <v>1200</v>
      </c>
      <c r="E265" s="160">
        <v>0</v>
      </c>
      <c r="F265" s="27">
        <v>0</v>
      </c>
      <c r="G265" s="166">
        <v>1200</v>
      </c>
      <c r="H265" s="41"/>
      <c r="I265" s="168"/>
    </row>
    <row r="266" spans="1:9" s="153" customFormat="1" ht="16.5" customHeight="1" x14ac:dyDescent="0.25">
      <c r="A266" s="21" t="s">
        <v>1292</v>
      </c>
      <c r="B266" s="22" t="s">
        <v>1293</v>
      </c>
      <c r="C266" s="23" t="s">
        <v>2295</v>
      </c>
      <c r="D266" s="159">
        <v>1200</v>
      </c>
      <c r="E266" s="160">
        <v>0</v>
      </c>
      <c r="F266" s="27">
        <v>0</v>
      </c>
      <c r="G266" s="166">
        <v>1200</v>
      </c>
      <c r="H266" s="41"/>
      <c r="I266" s="168"/>
    </row>
    <row r="267" spans="1:9" s="153" customFormat="1" ht="16.5" customHeight="1" x14ac:dyDescent="0.25">
      <c r="A267" s="21" t="s">
        <v>1294</v>
      </c>
      <c r="B267" s="22" t="s">
        <v>2296</v>
      </c>
      <c r="C267" s="23" t="s">
        <v>2297</v>
      </c>
      <c r="D267" s="159">
        <v>10000</v>
      </c>
      <c r="E267" s="160">
        <v>0</v>
      </c>
      <c r="F267" s="27">
        <v>0</v>
      </c>
      <c r="G267" s="166">
        <v>10000</v>
      </c>
      <c r="H267" s="41"/>
      <c r="I267" s="168"/>
    </row>
    <row r="268" spans="1:9" s="153" customFormat="1" ht="16.5" customHeight="1" x14ac:dyDescent="0.25">
      <c r="A268" s="21" t="s">
        <v>1295</v>
      </c>
      <c r="B268" s="22" t="s">
        <v>1296</v>
      </c>
      <c r="C268" s="23" t="s">
        <v>2297</v>
      </c>
      <c r="D268" s="159">
        <v>10000</v>
      </c>
      <c r="E268" s="160">
        <v>0</v>
      </c>
      <c r="F268" s="27">
        <v>0</v>
      </c>
      <c r="G268" s="166">
        <v>10000</v>
      </c>
      <c r="H268" s="41"/>
      <c r="I268" s="168"/>
    </row>
    <row r="269" spans="1:9" s="153" customFormat="1" ht="16.5" customHeight="1" x14ac:dyDescent="0.25">
      <c r="A269" s="21" t="s">
        <v>1297</v>
      </c>
      <c r="B269" s="22" t="s">
        <v>2298</v>
      </c>
      <c r="C269" s="23" t="s">
        <v>2299</v>
      </c>
      <c r="D269" s="159">
        <v>11000</v>
      </c>
      <c r="E269" s="160">
        <v>0</v>
      </c>
      <c r="F269" s="27">
        <v>0</v>
      </c>
      <c r="G269" s="166">
        <v>11000</v>
      </c>
      <c r="H269" s="41"/>
      <c r="I269" s="168"/>
    </row>
    <row r="270" spans="1:9" s="153" customFormat="1" ht="16.5" customHeight="1" x14ac:dyDescent="0.25">
      <c r="A270" s="21" t="s">
        <v>1298</v>
      </c>
      <c r="B270" s="22" t="s">
        <v>2300</v>
      </c>
      <c r="C270" s="23" t="s">
        <v>2299</v>
      </c>
      <c r="D270" s="159">
        <v>11000</v>
      </c>
      <c r="E270" s="160">
        <v>0</v>
      </c>
      <c r="F270" s="27">
        <v>0</v>
      </c>
      <c r="G270" s="166">
        <v>11000</v>
      </c>
      <c r="H270" s="41"/>
      <c r="I270" s="168"/>
    </row>
    <row r="271" spans="1:9" s="153" customFormat="1" ht="16.5" customHeight="1" x14ac:dyDescent="0.25">
      <c r="A271" s="21" t="s">
        <v>1299</v>
      </c>
      <c r="B271" s="22" t="s">
        <v>2301</v>
      </c>
      <c r="C271" s="23" t="s">
        <v>2302</v>
      </c>
      <c r="D271" s="159">
        <v>5000</v>
      </c>
      <c r="E271" s="160">
        <v>0</v>
      </c>
      <c r="F271" s="27">
        <v>0</v>
      </c>
      <c r="G271" s="166">
        <v>5000</v>
      </c>
      <c r="H271" s="41"/>
      <c r="I271" s="168"/>
    </row>
    <row r="272" spans="1:9" s="153" customFormat="1" ht="16.5" customHeight="1" x14ac:dyDescent="0.25">
      <c r="A272" s="21" t="s">
        <v>1300</v>
      </c>
      <c r="B272" s="22" t="s">
        <v>1301</v>
      </c>
      <c r="C272" s="23" t="s">
        <v>2302</v>
      </c>
      <c r="D272" s="159">
        <v>5000</v>
      </c>
      <c r="E272" s="160">
        <v>0</v>
      </c>
      <c r="F272" s="27">
        <v>0</v>
      </c>
      <c r="G272" s="166">
        <v>5000</v>
      </c>
      <c r="H272" s="41"/>
      <c r="I272" s="168"/>
    </row>
    <row r="273" spans="1:9" s="153" customFormat="1" ht="16.5" customHeight="1" x14ac:dyDescent="0.25">
      <c r="A273" s="21" t="s">
        <v>1302</v>
      </c>
      <c r="B273" s="22" t="s">
        <v>1303</v>
      </c>
      <c r="C273" s="23" t="s">
        <v>2303</v>
      </c>
      <c r="D273" s="159">
        <v>5000</v>
      </c>
      <c r="E273" s="160">
        <v>0</v>
      </c>
      <c r="F273" s="27">
        <v>0</v>
      </c>
      <c r="G273" s="166">
        <v>5000</v>
      </c>
      <c r="H273" s="41"/>
      <c r="I273" s="168"/>
    </row>
    <row r="274" spans="1:9" s="153" customFormat="1" ht="16.5" customHeight="1" x14ac:dyDescent="0.25">
      <c r="A274" s="21" t="s">
        <v>1304</v>
      </c>
      <c r="B274" s="22" t="s">
        <v>1142</v>
      </c>
      <c r="C274" s="23" t="s">
        <v>2303</v>
      </c>
      <c r="D274" s="159">
        <v>5000</v>
      </c>
      <c r="E274" s="160">
        <v>0</v>
      </c>
      <c r="F274" s="27">
        <v>0</v>
      </c>
      <c r="G274" s="166">
        <v>5000</v>
      </c>
      <c r="H274" s="41"/>
      <c r="I274" s="168"/>
    </row>
    <row r="275" spans="1:9" s="153" customFormat="1" ht="16.5" customHeight="1" x14ac:dyDescent="0.25">
      <c r="A275" s="21" t="s">
        <v>1305</v>
      </c>
      <c r="B275" s="22" t="s">
        <v>1306</v>
      </c>
      <c r="C275" s="23" t="s">
        <v>2304</v>
      </c>
      <c r="D275" s="159">
        <v>5000</v>
      </c>
      <c r="E275" s="160">
        <v>0</v>
      </c>
      <c r="F275" s="27">
        <v>0</v>
      </c>
      <c r="G275" s="166">
        <v>5000</v>
      </c>
      <c r="H275" s="41"/>
      <c r="I275" s="168"/>
    </row>
    <row r="276" spans="1:9" s="153" customFormat="1" ht="16.5" customHeight="1" x14ac:dyDescent="0.25">
      <c r="A276" s="21" t="s">
        <v>1307</v>
      </c>
      <c r="B276" s="22" t="s">
        <v>1308</v>
      </c>
      <c r="C276" s="23" t="s">
        <v>2304</v>
      </c>
      <c r="D276" s="159">
        <v>5000</v>
      </c>
      <c r="E276" s="160">
        <v>0</v>
      </c>
      <c r="F276" s="27">
        <v>0</v>
      </c>
      <c r="G276" s="166">
        <v>5000</v>
      </c>
      <c r="H276" s="41"/>
      <c r="I276" s="168"/>
    </row>
    <row r="277" spans="1:9" s="153" customFormat="1" ht="16.5" customHeight="1" x14ac:dyDescent="0.25">
      <c r="A277" s="21" t="s">
        <v>1309</v>
      </c>
      <c r="B277" s="22" t="s">
        <v>1310</v>
      </c>
      <c r="C277" s="23" t="s">
        <v>2305</v>
      </c>
      <c r="D277" s="159">
        <v>11000</v>
      </c>
      <c r="E277" s="160">
        <v>0</v>
      </c>
      <c r="F277" s="27">
        <v>0</v>
      </c>
      <c r="G277" s="166">
        <v>11000</v>
      </c>
      <c r="H277" s="41"/>
      <c r="I277" s="168"/>
    </row>
    <row r="278" spans="1:9" s="153" customFormat="1" ht="16.5" customHeight="1" x14ac:dyDescent="0.25">
      <c r="A278" s="21" t="s">
        <v>1311</v>
      </c>
      <c r="B278" s="22" t="s">
        <v>1059</v>
      </c>
      <c r="C278" s="23" t="s">
        <v>2305</v>
      </c>
      <c r="D278" s="159">
        <v>11000</v>
      </c>
      <c r="E278" s="160">
        <v>0</v>
      </c>
      <c r="F278" s="27">
        <v>0</v>
      </c>
      <c r="G278" s="166">
        <v>11000</v>
      </c>
      <c r="H278" s="41"/>
      <c r="I278" s="168"/>
    </row>
    <row r="279" spans="1:9" s="153" customFormat="1" ht="16.5" customHeight="1" x14ac:dyDescent="0.25">
      <c r="A279" s="21" t="s">
        <v>1312</v>
      </c>
      <c r="B279" s="22" t="s">
        <v>1313</v>
      </c>
      <c r="C279" s="23" t="s">
        <v>2306</v>
      </c>
      <c r="D279" s="159">
        <v>40000</v>
      </c>
      <c r="E279" s="160">
        <v>0</v>
      </c>
      <c r="F279" s="27">
        <v>0</v>
      </c>
      <c r="G279" s="166">
        <v>40000</v>
      </c>
      <c r="H279" s="41"/>
      <c r="I279" s="168"/>
    </row>
    <row r="280" spans="1:9" s="153" customFormat="1" ht="16.5" customHeight="1" x14ac:dyDescent="0.25">
      <c r="A280" s="21" t="s">
        <v>1314</v>
      </c>
      <c r="B280" s="22" t="s">
        <v>1315</v>
      </c>
      <c r="C280" s="23" t="s">
        <v>2306</v>
      </c>
      <c r="D280" s="159">
        <v>40000</v>
      </c>
      <c r="E280" s="160">
        <v>0</v>
      </c>
      <c r="F280" s="27">
        <v>0</v>
      </c>
      <c r="G280" s="166">
        <v>40000</v>
      </c>
      <c r="H280" s="41"/>
      <c r="I280" s="168"/>
    </row>
    <row r="281" spans="1:9" s="153" customFormat="1" ht="16.5" hidden="1" customHeight="1" x14ac:dyDescent="0.25">
      <c r="A281" s="28" t="s">
        <v>3610</v>
      </c>
      <c r="B281" s="29" t="s">
        <v>3611</v>
      </c>
      <c r="C281" s="30" t="s">
        <v>3238</v>
      </c>
      <c r="D281" s="161">
        <v>116000</v>
      </c>
      <c r="E281" s="162">
        <v>0</v>
      </c>
      <c r="F281" s="27">
        <v>0</v>
      </c>
      <c r="G281" s="167">
        <v>116000</v>
      </c>
      <c r="H281" s="41"/>
      <c r="I281" s="169" t="s">
        <v>4641</v>
      </c>
    </row>
    <row r="282" spans="1:9" s="153" customFormat="1" ht="16.5" hidden="1" customHeight="1" x14ac:dyDescent="0.25">
      <c r="A282" s="28" t="s">
        <v>3612</v>
      </c>
      <c r="B282" s="29" t="s">
        <v>3613</v>
      </c>
      <c r="C282" s="30" t="s">
        <v>3238</v>
      </c>
      <c r="D282" s="161">
        <v>116000</v>
      </c>
      <c r="E282" s="162">
        <v>0</v>
      </c>
      <c r="F282" s="27">
        <v>0</v>
      </c>
      <c r="G282" s="167">
        <v>116000</v>
      </c>
      <c r="H282" s="41"/>
      <c r="I282" s="169" t="s">
        <v>4641</v>
      </c>
    </row>
    <row r="283" spans="1:9" s="153" customFormat="1" ht="16.5" customHeight="1" x14ac:dyDescent="0.25">
      <c r="A283" s="21" t="s">
        <v>3614</v>
      </c>
      <c r="B283" s="22" t="s">
        <v>3615</v>
      </c>
      <c r="C283" s="23" t="s">
        <v>2299</v>
      </c>
      <c r="D283" s="159">
        <v>11000</v>
      </c>
      <c r="E283" s="160">
        <v>0</v>
      </c>
      <c r="F283" s="27">
        <v>0</v>
      </c>
      <c r="G283" s="166">
        <v>11000</v>
      </c>
      <c r="H283" s="41"/>
      <c r="I283" s="168"/>
    </row>
    <row r="284" spans="1:9" s="153" customFormat="1" ht="16.5" customHeight="1" x14ac:dyDescent="0.25">
      <c r="A284" s="21" t="s">
        <v>3616</v>
      </c>
      <c r="B284" s="22" t="s">
        <v>3617</v>
      </c>
      <c r="C284" s="23" t="s">
        <v>2299</v>
      </c>
      <c r="D284" s="159">
        <v>11000</v>
      </c>
      <c r="E284" s="160">
        <v>0</v>
      </c>
      <c r="F284" s="27">
        <v>0</v>
      </c>
      <c r="G284" s="166">
        <v>11000</v>
      </c>
      <c r="H284" s="41"/>
      <c r="I284" s="168"/>
    </row>
    <row r="285" spans="1:9" s="153" customFormat="1" ht="16.5" customHeight="1" x14ac:dyDescent="0.25">
      <c r="A285" s="21" t="s">
        <v>3618</v>
      </c>
      <c r="B285" s="22" t="s">
        <v>3593</v>
      </c>
      <c r="C285" s="23" t="s">
        <v>3619</v>
      </c>
      <c r="D285" s="159">
        <v>30000</v>
      </c>
      <c r="E285" s="160">
        <v>0</v>
      </c>
      <c r="F285" s="27">
        <v>0</v>
      </c>
      <c r="G285" s="166">
        <v>30000</v>
      </c>
      <c r="H285" s="41"/>
      <c r="I285" s="168"/>
    </row>
    <row r="286" spans="1:9" s="153" customFormat="1" ht="16.5" customHeight="1" x14ac:dyDescent="0.25">
      <c r="A286" s="21" t="s">
        <v>3620</v>
      </c>
      <c r="B286" s="22" t="s">
        <v>3595</v>
      </c>
      <c r="C286" s="23" t="s">
        <v>3619</v>
      </c>
      <c r="D286" s="159">
        <v>30000</v>
      </c>
      <c r="E286" s="160">
        <v>0</v>
      </c>
      <c r="F286" s="27">
        <v>0</v>
      </c>
      <c r="G286" s="166">
        <v>30000</v>
      </c>
      <c r="H286" s="41"/>
      <c r="I286" s="168"/>
    </row>
    <row r="287" spans="1:9" s="153" customFormat="1" ht="16.5" customHeight="1" x14ac:dyDescent="0.25">
      <c r="A287" s="21" t="s">
        <v>3621</v>
      </c>
      <c r="B287" s="22" t="s">
        <v>3604</v>
      </c>
      <c r="C287" s="23" t="s">
        <v>3622</v>
      </c>
      <c r="D287" s="159">
        <v>4000</v>
      </c>
      <c r="E287" s="160">
        <v>0</v>
      </c>
      <c r="F287" s="27">
        <v>0</v>
      </c>
      <c r="G287" s="166">
        <v>4000</v>
      </c>
      <c r="H287" s="41"/>
      <c r="I287" s="168"/>
    </row>
    <row r="288" spans="1:9" s="153" customFormat="1" ht="16.5" customHeight="1" x14ac:dyDescent="0.25">
      <c r="A288" s="21" t="s">
        <v>3623</v>
      </c>
      <c r="B288" s="22" t="s">
        <v>3607</v>
      </c>
      <c r="C288" s="23" t="s">
        <v>3622</v>
      </c>
      <c r="D288" s="159">
        <v>4000</v>
      </c>
      <c r="E288" s="160">
        <v>0</v>
      </c>
      <c r="F288" s="27">
        <v>0</v>
      </c>
      <c r="G288" s="166">
        <v>4000</v>
      </c>
      <c r="H288" s="41"/>
      <c r="I288" s="168"/>
    </row>
    <row r="289" spans="1:9" s="153" customFormat="1" ht="16.5" customHeight="1" x14ac:dyDescent="0.25">
      <c r="A289" s="21" t="s">
        <v>1316</v>
      </c>
      <c r="B289" s="22" t="s">
        <v>2307</v>
      </c>
      <c r="C289" s="23" t="s">
        <v>2308</v>
      </c>
      <c r="D289" s="159">
        <v>10000</v>
      </c>
      <c r="E289" s="160">
        <v>0</v>
      </c>
      <c r="F289" s="27">
        <v>0</v>
      </c>
      <c r="G289" s="166">
        <v>10000</v>
      </c>
      <c r="H289" s="41"/>
      <c r="I289" s="168"/>
    </row>
    <row r="290" spans="1:9" s="153" customFormat="1" ht="16.5" customHeight="1" x14ac:dyDescent="0.25">
      <c r="A290" s="21" t="s">
        <v>1317</v>
      </c>
      <c r="B290" s="22" t="s">
        <v>1318</v>
      </c>
      <c r="C290" s="23" t="s">
        <v>2308</v>
      </c>
      <c r="D290" s="159">
        <v>10000</v>
      </c>
      <c r="E290" s="160">
        <v>0</v>
      </c>
      <c r="F290" s="27">
        <v>0</v>
      </c>
      <c r="G290" s="166">
        <v>10000</v>
      </c>
      <c r="H290" s="41"/>
      <c r="I290" s="168"/>
    </row>
    <row r="291" spans="1:9" s="153" customFormat="1" ht="16.5" customHeight="1" x14ac:dyDescent="0.25">
      <c r="A291" s="21" t="s">
        <v>1319</v>
      </c>
      <c r="B291" s="22" t="s">
        <v>1320</v>
      </c>
      <c r="C291" s="23" t="s">
        <v>2309</v>
      </c>
      <c r="D291" s="159">
        <v>30000</v>
      </c>
      <c r="E291" s="160">
        <v>0</v>
      </c>
      <c r="F291" s="27">
        <v>0</v>
      </c>
      <c r="G291" s="166">
        <v>30000</v>
      </c>
      <c r="H291" s="41"/>
      <c r="I291" s="168"/>
    </row>
    <row r="292" spans="1:9" s="153" customFormat="1" ht="16.5" customHeight="1" x14ac:dyDescent="0.25">
      <c r="A292" s="21" t="s">
        <v>1321</v>
      </c>
      <c r="B292" s="22" t="s">
        <v>1322</v>
      </c>
      <c r="C292" s="23" t="s">
        <v>2309</v>
      </c>
      <c r="D292" s="159">
        <v>30000</v>
      </c>
      <c r="E292" s="160">
        <v>0</v>
      </c>
      <c r="F292" s="27">
        <v>0</v>
      </c>
      <c r="G292" s="166">
        <v>30000</v>
      </c>
      <c r="H292" s="41"/>
      <c r="I292" s="168"/>
    </row>
    <row r="293" spans="1:9" s="153" customFormat="1" ht="16.5" customHeight="1" x14ac:dyDescent="0.25">
      <c r="A293" s="21" t="s">
        <v>1323</v>
      </c>
      <c r="B293" s="22" t="s">
        <v>1324</v>
      </c>
      <c r="C293" s="23" t="s">
        <v>2310</v>
      </c>
      <c r="D293" s="159">
        <v>20000</v>
      </c>
      <c r="E293" s="160">
        <v>0</v>
      </c>
      <c r="F293" s="27">
        <v>0</v>
      </c>
      <c r="G293" s="166">
        <v>20000</v>
      </c>
      <c r="H293" s="41"/>
      <c r="I293" s="168"/>
    </row>
    <row r="294" spans="1:9" s="153" customFormat="1" ht="16.5" customHeight="1" x14ac:dyDescent="0.25">
      <c r="A294" s="21" t="s">
        <v>1325</v>
      </c>
      <c r="B294" s="22" t="s">
        <v>2311</v>
      </c>
      <c r="C294" s="23" t="s">
        <v>2310</v>
      </c>
      <c r="D294" s="159">
        <v>20000</v>
      </c>
      <c r="E294" s="160">
        <v>0</v>
      </c>
      <c r="F294" s="27">
        <v>0</v>
      </c>
      <c r="G294" s="166">
        <v>20000</v>
      </c>
      <c r="H294" s="41"/>
      <c r="I294" s="168"/>
    </row>
    <row r="295" spans="1:9" s="153" customFormat="1" ht="16.5" customHeight="1" x14ac:dyDescent="0.25">
      <c r="A295" s="21" t="s">
        <v>1326</v>
      </c>
      <c r="B295" s="22" t="s">
        <v>1327</v>
      </c>
      <c r="C295" s="23" t="s">
        <v>2312</v>
      </c>
      <c r="D295" s="159">
        <v>10000</v>
      </c>
      <c r="E295" s="160">
        <v>0</v>
      </c>
      <c r="F295" s="27">
        <v>0</v>
      </c>
      <c r="G295" s="166">
        <v>10000</v>
      </c>
      <c r="H295" s="41"/>
      <c r="I295" s="168"/>
    </row>
    <row r="296" spans="1:9" s="153" customFormat="1" ht="16.5" customHeight="1" x14ac:dyDescent="0.25">
      <c r="A296" s="21" t="s">
        <v>1328</v>
      </c>
      <c r="B296" s="22" t="s">
        <v>1329</v>
      </c>
      <c r="C296" s="23" t="s">
        <v>2312</v>
      </c>
      <c r="D296" s="159">
        <v>10000</v>
      </c>
      <c r="E296" s="160">
        <v>0</v>
      </c>
      <c r="F296" s="27">
        <v>0</v>
      </c>
      <c r="G296" s="166">
        <v>10000</v>
      </c>
      <c r="H296" s="41"/>
      <c r="I296" s="168"/>
    </row>
    <row r="297" spans="1:9" s="153" customFormat="1" ht="16.5" customHeight="1" x14ac:dyDescent="0.25">
      <c r="A297" s="21" t="s">
        <v>1330</v>
      </c>
      <c r="B297" s="22" t="s">
        <v>1331</v>
      </c>
      <c r="C297" s="23" t="s">
        <v>2313</v>
      </c>
      <c r="D297" s="159">
        <v>6000</v>
      </c>
      <c r="E297" s="160">
        <v>0</v>
      </c>
      <c r="F297" s="27">
        <v>0</v>
      </c>
      <c r="G297" s="166">
        <v>6000</v>
      </c>
      <c r="H297" s="41"/>
      <c r="I297" s="168"/>
    </row>
    <row r="298" spans="1:9" s="153" customFormat="1" ht="16.5" customHeight="1" x14ac:dyDescent="0.25">
      <c r="A298" s="21" t="s">
        <v>1332</v>
      </c>
      <c r="B298" s="22" t="s">
        <v>1333</v>
      </c>
      <c r="C298" s="23" t="s">
        <v>2313</v>
      </c>
      <c r="D298" s="159">
        <v>6000</v>
      </c>
      <c r="E298" s="160">
        <v>0</v>
      </c>
      <c r="F298" s="27">
        <v>0</v>
      </c>
      <c r="G298" s="166">
        <v>6000</v>
      </c>
      <c r="H298" s="41"/>
      <c r="I298" s="168"/>
    </row>
    <row r="299" spans="1:9" s="153" customFormat="1" ht="16.5" hidden="1" customHeight="1" x14ac:dyDescent="0.25">
      <c r="A299" s="28" t="s">
        <v>3241</v>
      </c>
      <c r="B299" s="29" t="s">
        <v>3242</v>
      </c>
      <c r="C299" s="30" t="s">
        <v>3243</v>
      </c>
      <c r="D299" s="161">
        <v>50000</v>
      </c>
      <c r="E299" s="162">
        <v>0</v>
      </c>
      <c r="F299" s="27">
        <v>0</v>
      </c>
      <c r="G299" s="167">
        <v>50000</v>
      </c>
      <c r="H299" s="41"/>
      <c r="I299" s="169" t="s">
        <v>4641</v>
      </c>
    </row>
    <row r="300" spans="1:9" s="153" customFormat="1" ht="16.5" hidden="1" customHeight="1" x14ac:dyDescent="0.25">
      <c r="A300" s="28" t="s">
        <v>3244</v>
      </c>
      <c r="B300" s="29" t="s">
        <v>3245</v>
      </c>
      <c r="C300" s="30" t="s">
        <v>3243</v>
      </c>
      <c r="D300" s="161">
        <v>50000</v>
      </c>
      <c r="E300" s="162">
        <v>0</v>
      </c>
      <c r="F300" s="27">
        <v>0</v>
      </c>
      <c r="G300" s="167">
        <v>50000</v>
      </c>
      <c r="H300" s="41"/>
      <c r="I300" s="169" t="s">
        <v>4641</v>
      </c>
    </row>
    <row r="301" spans="1:9" s="153" customFormat="1" ht="16.5" hidden="1" customHeight="1" x14ac:dyDescent="0.25">
      <c r="A301" s="28" t="s">
        <v>3624</v>
      </c>
      <c r="B301" s="29" t="s">
        <v>3625</v>
      </c>
      <c r="C301" s="30" t="s">
        <v>3626</v>
      </c>
      <c r="D301" s="161">
        <v>50000</v>
      </c>
      <c r="E301" s="162">
        <v>0</v>
      </c>
      <c r="F301" s="27">
        <v>0</v>
      </c>
      <c r="G301" s="167">
        <v>50000</v>
      </c>
      <c r="H301" s="41"/>
      <c r="I301" s="169" t="s">
        <v>4641</v>
      </c>
    </row>
    <row r="302" spans="1:9" s="153" customFormat="1" ht="16.5" hidden="1" customHeight="1" x14ac:dyDescent="0.25">
      <c r="A302" s="28" t="s">
        <v>3627</v>
      </c>
      <c r="B302" s="29" t="s">
        <v>3628</v>
      </c>
      <c r="C302" s="30" t="s">
        <v>3626</v>
      </c>
      <c r="D302" s="161">
        <v>50000</v>
      </c>
      <c r="E302" s="162">
        <v>0</v>
      </c>
      <c r="F302" s="27">
        <v>0</v>
      </c>
      <c r="G302" s="167">
        <v>50000</v>
      </c>
      <c r="H302" s="41"/>
      <c r="I302" s="169" t="s">
        <v>4641</v>
      </c>
    </row>
    <row r="303" spans="1:9" s="153" customFormat="1" ht="16.5" customHeight="1" x14ac:dyDescent="0.25">
      <c r="A303" s="21" t="s">
        <v>3629</v>
      </c>
      <c r="B303" s="22" t="s">
        <v>3630</v>
      </c>
      <c r="C303" s="23" t="s">
        <v>2312</v>
      </c>
      <c r="D303" s="159">
        <v>8000</v>
      </c>
      <c r="E303" s="160">
        <v>0</v>
      </c>
      <c r="F303" s="27">
        <v>0</v>
      </c>
      <c r="G303" s="166">
        <v>8000</v>
      </c>
      <c r="H303" s="41"/>
      <c r="I303" s="168"/>
    </row>
    <row r="304" spans="1:9" s="153" customFormat="1" ht="16.5" customHeight="1" x14ac:dyDescent="0.25">
      <c r="A304" s="21" t="s">
        <v>3631</v>
      </c>
      <c r="B304" s="22" t="s">
        <v>3632</v>
      </c>
      <c r="C304" s="23" t="s">
        <v>2312</v>
      </c>
      <c r="D304" s="159">
        <v>8000</v>
      </c>
      <c r="E304" s="160">
        <v>0</v>
      </c>
      <c r="F304" s="27">
        <v>0</v>
      </c>
      <c r="G304" s="166">
        <v>8000</v>
      </c>
      <c r="H304" s="41"/>
      <c r="I304" s="168"/>
    </row>
    <row r="305" spans="1:9" s="153" customFormat="1" ht="16.5" customHeight="1" x14ac:dyDescent="0.25">
      <c r="A305" s="21" t="s">
        <v>1334</v>
      </c>
      <c r="B305" s="22" t="s">
        <v>1335</v>
      </c>
      <c r="C305" s="23" t="s">
        <v>2314</v>
      </c>
      <c r="D305" s="159">
        <v>4000</v>
      </c>
      <c r="E305" s="160">
        <v>0</v>
      </c>
      <c r="F305" s="27">
        <v>0</v>
      </c>
      <c r="G305" s="166">
        <v>4000</v>
      </c>
      <c r="H305" s="41"/>
      <c r="I305" s="168"/>
    </row>
    <row r="306" spans="1:9" s="153" customFormat="1" ht="16.5" customHeight="1" x14ac:dyDescent="0.25">
      <c r="A306" s="21" t="s">
        <v>1336</v>
      </c>
      <c r="B306" s="22" t="s">
        <v>1337</v>
      </c>
      <c r="C306" s="23" t="s">
        <v>2314</v>
      </c>
      <c r="D306" s="159">
        <v>4000</v>
      </c>
      <c r="E306" s="160">
        <v>0</v>
      </c>
      <c r="F306" s="27">
        <v>0</v>
      </c>
      <c r="G306" s="166">
        <v>4000</v>
      </c>
      <c r="H306" s="41"/>
      <c r="I306" s="168"/>
    </row>
    <row r="307" spans="1:9" s="153" customFormat="1" ht="16.5" customHeight="1" x14ac:dyDescent="0.25">
      <c r="A307" s="21" t="s">
        <v>1338</v>
      </c>
      <c r="B307" s="22" t="s">
        <v>2315</v>
      </c>
      <c r="C307" s="23" t="s">
        <v>2316</v>
      </c>
      <c r="D307" s="159">
        <v>2500</v>
      </c>
      <c r="E307" s="160">
        <v>0</v>
      </c>
      <c r="F307" s="27">
        <v>0</v>
      </c>
      <c r="G307" s="166">
        <v>2500</v>
      </c>
      <c r="H307" s="41"/>
      <c r="I307" s="168"/>
    </row>
    <row r="308" spans="1:9" s="153" customFormat="1" ht="16.5" customHeight="1" x14ac:dyDescent="0.25">
      <c r="A308" s="21" t="s">
        <v>1339</v>
      </c>
      <c r="B308" s="22" t="s">
        <v>1340</v>
      </c>
      <c r="C308" s="23" t="s">
        <v>2316</v>
      </c>
      <c r="D308" s="159">
        <v>2500</v>
      </c>
      <c r="E308" s="160">
        <v>0</v>
      </c>
      <c r="F308" s="27">
        <v>0</v>
      </c>
      <c r="G308" s="166">
        <v>2500</v>
      </c>
      <c r="H308" s="41"/>
      <c r="I308" s="168"/>
    </row>
    <row r="309" spans="1:9" s="153" customFormat="1" ht="16.5" customHeight="1" x14ac:dyDescent="0.25">
      <c r="A309" s="21" t="s">
        <v>1341</v>
      </c>
      <c r="B309" s="22" t="s">
        <v>2317</v>
      </c>
      <c r="C309" s="23" t="s">
        <v>2318</v>
      </c>
      <c r="D309" s="159">
        <v>500</v>
      </c>
      <c r="E309" s="160">
        <v>0</v>
      </c>
      <c r="F309" s="27">
        <v>0</v>
      </c>
      <c r="G309" s="166">
        <v>500</v>
      </c>
      <c r="H309" s="41"/>
      <c r="I309" s="168"/>
    </row>
    <row r="310" spans="1:9" s="153" customFormat="1" ht="16.5" customHeight="1" x14ac:dyDescent="0.25">
      <c r="A310" s="21" t="s">
        <v>1342</v>
      </c>
      <c r="B310" s="22" t="s">
        <v>1343</v>
      </c>
      <c r="C310" s="23" t="s">
        <v>2318</v>
      </c>
      <c r="D310" s="159">
        <v>500</v>
      </c>
      <c r="E310" s="160">
        <v>0</v>
      </c>
      <c r="F310" s="27">
        <v>0</v>
      </c>
      <c r="G310" s="166">
        <v>500</v>
      </c>
      <c r="H310" s="41"/>
      <c r="I310" s="168"/>
    </row>
    <row r="311" spans="1:9" s="153" customFormat="1" ht="16.5" customHeight="1" x14ac:dyDescent="0.25">
      <c r="A311" s="21" t="s">
        <v>1344</v>
      </c>
      <c r="B311" s="22" t="s">
        <v>2319</v>
      </c>
      <c r="C311" s="23" t="s">
        <v>2320</v>
      </c>
      <c r="D311" s="159">
        <v>3000</v>
      </c>
      <c r="E311" s="160">
        <v>0</v>
      </c>
      <c r="F311" s="27">
        <v>0</v>
      </c>
      <c r="G311" s="166">
        <v>3000</v>
      </c>
      <c r="H311" s="41"/>
      <c r="I311" s="168"/>
    </row>
    <row r="312" spans="1:9" s="153" customFormat="1" ht="16.5" customHeight="1" x14ac:dyDescent="0.25">
      <c r="A312" s="21" t="s">
        <v>1345</v>
      </c>
      <c r="B312" s="22" t="s">
        <v>2321</v>
      </c>
      <c r="C312" s="23" t="s">
        <v>2320</v>
      </c>
      <c r="D312" s="159">
        <v>3000</v>
      </c>
      <c r="E312" s="160">
        <v>0</v>
      </c>
      <c r="F312" s="27">
        <v>0</v>
      </c>
      <c r="G312" s="166">
        <v>3000</v>
      </c>
      <c r="H312" s="41"/>
      <c r="I312" s="168"/>
    </row>
    <row r="313" spans="1:9" s="153" customFormat="1" ht="16.5" customHeight="1" x14ac:dyDescent="0.25">
      <c r="A313" s="21" t="s">
        <v>1346</v>
      </c>
      <c r="B313" s="22" t="s">
        <v>1257</v>
      </c>
      <c r="C313" s="23" t="s">
        <v>2322</v>
      </c>
      <c r="D313" s="159">
        <v>4000</v>
      </c>
      <c r="E313" s="160">
        <v>0</v>
      </c>
      <c r="F313" s="27">
        <v>0</v>
      </c>
      <c r="G313" s="166">
        <v>4000</v>
      </c>
      <c r="H313" s="41"/>
      <c r="I313" s="168"/>
    </row>
    <row r="314" spans="1:9" s="153" customFormat="1" ht="16.5" customHeight="1" x14ac:dyDescent="0.25">
      <c r="A314" s="21" t="s">
        <v>1347</v>
      </c>
      <c r="B314" s="22" t="s">
        <v>1123</v>
      </c>
      <c r="C314" s="23" t="s">
        <v>2322</v>
      </c>
      <c r="D314" s="159">
        <v>4000</v>
      </c>
      <c r="E314" s="160">
        <v>0</v>
      </c>
      <c r="F314" s="27">
        <v>0</v>
      </c>
      <c r="G314" s="166">
        <v>4000</v>
      </c>
      <c r="H314" s="41"/>
      <c r="I314" s="168"/>
    </row>
    <row r="315" spans="1:9" s="153" customFormat="1" ht="16.5" customHeight="1" x14ac:dyDescent="0.25">
      <c r="A315" s="21" t="s">
        <v>1348</v>
      </c>
      <c r="B315" s="22" t="s">
        <v>2323</v>
      </c>
      <c r="C315" s="23" t="s">
        <v>2324</v>
      </c>
      <c r="D315" s="159">
        <v>12000</v>
      </c>
      <c r="E315" s="160">
        <v>0</v>
      </c>
      <c r="F315" s="27">
        <v>0</v>
      </c>
      <c r="G315" s="166">
        <v>12000</v>
      </c>
      <c r="H315" s="41"/>
      <c r="I315" s="168"/>
    </row>
    <row r="316" spans="1:9" s="153" customFormat="1" ht="16.5" customHeight="1" x14ac:dyDescent="0.25">
      <c r="A316" s="21" t="s">
        <v>1349</v>
      </c>
      <c r="B316" s="22" t="s">
        <v>2325</v>
      </c>
      <c r="C316" s="23" t="s">
        <v>2324</v>
      </c>
      <c r="D316" s="159">
        <v>12000</v>
      </c>
      <c r="E316" s="160">
        <v>0</v>
      </c>
      <c r="F316" s="27">
        <v>0</v>
      </c>
      <c r="G316" s="166">
        <v>12000</v>
      </c>
      <c r="H316" s="41"/>
      <c r="I316" s="168"/>
    </row>
    <row r="317" spans="1:9" s="153" customFormat="1" ht="16.5" customHeight="1" x14ac:dyDescent="0.25">
      <c r="A317" s="21" t="s">
        <v>1350</v>
      </c>
      <c r="B317" s="22" t="s">
        <v>2326</v>
      </c>
      <c r="C317" s="23" t="s">
        <v>2327</v>
      </c>
      <c r="D317" s="159">
        <v>2500</v>
      </c>
      <c r="E317" s="160">
        <v>0</v>
      </c>
      <c r="F317" s="27">
        <v>0</v>
      </c>
      <c r="G317" s="166">
        <v>2500</v>
      </c>
      <c r="H317" s="41"/>
      <c r="I317" s="168"/>
    </row>
    <row r="318" spans="1:9" s="153" customFormat="1" ht="16.5" customHeight="1" x14ac:dyDescent="0.25">
      <c r="A318" s="21" t="s">
        <v>1351</v>
      </c>
      <c r="B318" s="22" t="s">
        <v>1352</v>
      </c>
      <c r="C318" s="23" t="s">
        <v>2327</v>
      </c>
      <c r="D318" s="159">
        <v>2500</v>
      </c>
      <c r="E318" s="160">
        <v>0</v>
      </c>
      <c r="F318" s="27">
        <v>0</v>
      </c>
      <c r="G318" s="166">
        <v>2500</v>
      </c>
      <c r="H318" s="41"/>
      <c r="I318" s="168"/>
    </row>
    <row r="319" spans="1:9" s="153" customFormat="1" ht="16.5" customHeight="1" x14ac:dyDescent="0.25">
      <c r="A319" s="21" t="s">
        <v>1353</v>
      </c>
      <c r="B319" s="22" t="s">
        <v>2328</v>
      </c>
      <c r="C319" s="23" t="s">
        <v>2329</v>
      </c>
      <c r="D319" s="159">
        <v>2000</v>
      </c>
      <c r="E319" s="160">
        <v>0</v>
      </c>
      <c r="F319" s="27">
        <v>0</v>
      </c>
      <c r="G319" s="166">
        <v>2000</v>
      </c>
      <c r="H319" s="41"/>
      <c r="I319" s="168"/>
    </row>
    <row r="320" spans="1:9" s="153" customFormat="1" ht="16.5" customHeight="1" x14ac:dyDescent="0.25">
      <c r="A320" s="21" t="s">
        <v>1354</v>
      </c>
      <c r="B320" s="22" t="s">
        <v>1355</v>
      </c>
      <c r="C320" s="23" t="s">
        <v>2329</v>
      </c>
      <c r="D320" s="159">
        <v>2000</v>
      </c>
      <c r="E320" s="160">
        <v>0</v>
      </c>
      <c r="F320" s="27">
        <v>0</v>
      </c>
      <c r="G320" s="166">
        <v>2000</v>
      </c>
      <c r="H320" s="41"/>
      <c r="I320" s="168"/>
    </row>
    <row r="321" spans="1:9" s="153" customFormat="1" ht="16.5" customHeight="1" x14ac:dyDescent="0.25">
      <c r="A321" s="21" t="s">
        <v>1356</v>
      </c>
      <c r="B321" s="22" t="s">
        <v>2315</v>
      </c>
      <c r="C321" s="23" t="s">
        <v>2330</v>
      </c>
      <c r="D321" s="159">
        <v>5000</v>
      </c>
      <c r="E321" s="160">
        <v>0</v>
      </c>
      <c r="F321" s="27">
        <v>0</v>
      </c>
      <c r="G321" s="166">
        <v>5000</v>
      </c>
      <c r="H321" s="41"/>
      <c r="I321" s="168"/>
    </row>
    <row r="322" spans="1:9" s="153" customFormat="1" ht="16.5" customHeight="1" x14ac:dyDescent="0.25">
      <c r="A322" s="21" t="s">
        <v>1357</v>
      </c>
      <c r="B322" s="22" t="s">
        <v>1340</v>
      </c>
      <c r="C322" s="23" t="s">
        <v>2330</v>
      </c>
      <c r="D322" s="159">
        <v>5000</v>
      </c>
      <c r="E322" s="160">
        <v>0</v>
      </c>
      <c r="F322" s="27">
        <v>0</v>
      </c>
      <c r="G322" s="166">
        <v>5000</v>
      </c>
      <c r="H322" s="41"/>
      <c r="I322" s="168"/>
    </row>
    <row r="323" spans="1:9" s="153" customFormat="1" ht="16.5" customHeight="1" x14ac:dyDescent="0.25">
      <c r="A323" s="21" t="s">
        <v>1358</v>
      </c>
      <c r="B323" s="22" t="s">
        <v>2317</v>
      </c>
      <c r="C323" s="23" t="s">
        <v>2331</v>
      </c>
      <c r="D323" s="159">
        <v>500</v>
      </c>
      <c r="E323" s="160">
        <v>0</v>
      </c>
      <c r="F323" s="27">
        <v>0</v>
      </c>
      <c r="G323" s="166">
        <v>500</v>
      </c>
      <c r="H323" s="41"/>
      <c r="I323" s="168"/>
    </row>
    <row r="324" spans="1:9" s="153" customFormat="1" ht="16.5" customHeight="1" x14ac:dyDescent="0.25">
      <c r="A324" s="21" t="s">
        <v>1359</v>
      </c>
      <c r="B324" s="22" t="s">
        <v>1343</v>
      </c>
      <c r="C324" s="23" t="s">
        <v>2331</v>
      </c>
      <c r="D324" s="159">
        <v>500</v>
      </c>
      <c r="E324" s="160">
        <v>0</v>
      </c>
      <c r="F324" s="27">
        <v>0</v>
      </c>
      <c r="G324" s="166">
        <v>500</v>
      </c>
      <c r="H324" s="41"/>
      <c r="I324" s="168"/>
    </row>
    <row r="325" spans="1:9" s="153" customFormat="1" ht="16.5" customHeight="1" x14ac:dyDescent="0.25">
      <c r="A325" s="21" t="s">
        <v>1360</v>
      </c>
      <c r="B325" s="22" t="s">
        <v>2319</v>
      </c>
      <c r="C325" s="23" t="s">
        <v>2332</v>
      </c>
      <c r="D325" s="159">
        <v>3000</v>
      </c>
      <c r="E325" s="160">
        <v>0</v>
      </c>
      <c r="F325" s="27">
        <v>0</v>
      </c>
      <c r="G325" s="166">
        <v>3000</v>
      </c>
      <c r="H325" s="41"/>
      <c r="I325" s="168"/>
    </row>
    <row r="326" spans="1:9" s="153" customFormat="1" ht="16.5" customHeight="1" x14ac:dyDescent="0.25">
      <c r="A326" s="21" t="s">
        <v>1361</v>
      </c>
      <c r="B326" s="22" t="s">
        <v>2321</v>
      </c>
      <c r="C326" s="23" t="s">
        <v>2332</v>
      </c>
      <c r="D326" s="159">
        <v>3000</v>
      </c>
      <c r="E326" s="160">
        <v>0</v>
      </c>
      <c r="F326" s="27">
        <v>0</v>
      </c>
      <c r="G326" s="166">
        <v>3000</v>
      </c>
      <c r="H326" s="41"/>
      <c r="I326" s="168"/>
    </row>
    <row r="327" spans="1:9" s="153" customFormat="1" ht="16.5" customHeight="1" x14ac:dyDescent="0.25">
      <c r="A327" s="21" t="s">
        <v>1362</v>
      </c>
      <c r="B327" s="22" t="s">
        <v>2333</v>
      </c>
      <c r="C327" s="23" t="s">
        <v>2334</v>
      </c>
      <c r="D327" s="159">
        <v>8000</v>
      </c>
      <c r="E327" s="160">
        <v>0</v>
      </c>
      <c r="F327" s="27">
        <v>0</v>
      </c>
      <c r="G327" s="166">
        <v>8000</v>
      </c>
      <c r="H327" s="41"/>
      <c r="I327" s="168"/>
    </row>
    <row r="328" spans="1:9" s="153" customFormat="1" ht="16.5" customHeight="1" x14ac:dyDescent="0.25">
      <c r="A328" s="21" t="s">
        <v>1363</v>
      </c>
      <c r="B328" s="22" t="s">
        <v>1364</v>
      </c>
      <c r="C328" s="23" t="s">
        <v>2334</v>
      </c>
      <c r="D328" s="159">
        <v>8000</v>
      </c>
      <c r="E328" s="160">
        <v>0</v>
      </c>
      <c r="F328" s="27">
        <v>0</v>
      </c>
      <c r="G328" s="166">
        <v>8000</v>
      </c>
      <c r="H328" s="41"/>
      <c r="I328" s="168"/>
    </row>
    <row r="329" spans="1:9" s="153" customFormat="1" ht="16.5" customHeight="1" x14ac:dyDescent="0.25">
      <c r="A329" s="21" t="s">
        <v>1365</v>
      </c>
      <c r="B329" s="22" t="s">
        <v>2335</v>
      </c>
      <c r="C329" s="23" t="s">
        <v>2336</v>
      </c>
      <c r="D329" s="159">
        <v>8000</v>
      </c>
      <c r="E329" s="160">
        <v>0</v>
      </c>
      <c r="F329" s="27">
        <v>0</v>
      </c>
      <c r="G329" s="166">
        <v>8000</v>
      </c>
      <c r="H329" s="41"/>
      <c r="I329" s="168"/>
    </row>
    <row r="330" spans="1:9" s="153" customFormat="1" ht="16.5" customHeight="1" x14ac:dyDescent="0.25">
      <c r="A330" s="21" t="s">
        <v>1366</v>
      </c>
      <c r="B330" s="22" t="s">
        <v>2337</v>
      </c>
      <c r="C330" s="23" t="s">
        <v>2336</v>
      </c>
      <c r="D330" s="159">
        <v>8000</v>
      </c>
      <c r="E330" s="160">
        <v>0</v>
      </c>
      <c r="F330" s="27">
        <v>0</v>
      </c>
      <c r="G330" s="166">
        <v>8000</v>
      </c>
      <c r="H330" s="41"/>
      <c r="I330" s="168"/>
    </row>
    <row r="331" spans="1:9" s="153" customFormat="1" ht="16.5" customHeight="1" x14ac:dyDescent="0.25">
      <c r="A331" s="21" t="s">
        <v>1367</v>
      </c>
      <c r="B331" s="22" t="s">
        <v>2291</v>
      </c>
      <c r="C331" s="23" t="s">
        <v>2338</v>
      </c>
      <c r="D331" s="159">
        <v>16000</v>
      </c>
      <c r="E331" s="160">
        <v>0</v>
      </c>
      <c r="F331" s="27">
        <v>0</v>
      </c>
      <c r="G331" s="166">
        <v>16000</v>
      </c>
      <c r="H331" s="41"/>
      <c r="I331" s="168"/>
    </row>
    <row r="332" spans="1:9" s="153" customFormat="1" ht="16.5" customHeight="1" x14ac:dyDescent="0.25">
      <c r="A332" s="21" t="s">
        <v>1368</v>
      </c>
      <c r="B332" s="22" t="s">
        <v>1283</v>
      </c>
      <c r="C332" s="23" t="s">
        <v>2338</v>
      </c>
      <c r="D332" s="159">
        <v>16000</v>
      </c>
      <c r="E332" s="160">
        <v>0</v>
      </c>
      <c r="F332" s="27">
        <v>0</v>
      </c>
      <c r="G332" s="166">
        <v>16000</v>
      </c>
      <c r="H332" s="41"/>
      <c r="I332" s="168"/>
    </row>
    <row r="333" spans="1:9" s="153" customFormat="1" ht="16.5" customHeight="1" x14ac:dyDescent="0.25">
      <c r="A333" s="21" t="s">
        <v>3633</v>
      </c>
      <c r="B333" s="22" t="s">
        <v>3634</v>
      </c>
      <c r="C333" s="23" t="s">
        <v>2324</v>
      </c>
      <c r="D333" s="159">
        <v>8000</v>
      </c>
      <c r="E333" s="160">
        <v>0</v>
      </c>
      <c r="F333" s="27">
        <v>0</v>
      </c>
      <c r="G333" s="166">
        <v>8000</v>
      </c>
      <c r="H333" s="41"/>
      <c r="I333" s="168"/>
    </row>
    <row r="334" spans="1:9" s="153" customFormat="1" ht="16.5" customHeight="1" x14ac:dyDescent="0.25">
      <c r="A334" s="21" t="s">
        <v>3635</v>
      </c>
      <c r="B334" s="22" t="s">
        <v>3636</v>
      </c>
      <c r="C334" s="23" t="s">
        <v>2324</v>
      </c>
      <c r="D334" s="159">
        <v>8000</v>
      </c>
      <c r="E334" s="160">
        <v>0</v>
      </c>
      <c r="F334" s="27">
        <v>0</v>
      </c>
      <c r="G334" s="166">
        <v>8000</v>
      </c>
      <c r="H334" s="41"/>
      <c r="I334" s="168"/>
    </row>
    <row r="335" spans="1:9" s="153" customFormat="1" ht="16.5" customHeight="1" x14ac:dyDescent="0.25">
      <c r="A335" s="21" t="s">
        <v>3637</v>
      </c>
      <c r="B335" s="22" t="s">
        <v>3638</v>
      </c>
      <c r="C335" s="23" t="s">
        <v>3639</v>
      </c>
      <c r="D335" s="159">
        <v>2500</v>
      </c>
      <c r="E335" s="160">
        <v>0</v>
      </c>
      <c r="F335" s="27">
        <v>0</v>
      </c>
      <c r="G335" s="166">
        <v>2500</v>
      </c>
      <c r="H335" s="41"/>
      <c r="I335" s="168"/>
    </row>
    <row r="336" spans="1:9" s="153" customFormat="1" ht="16.5" customHeight="1" x14ac:dyDescent="0.25">
      <c r="A336" s="21" t="s">
        <v>3640</v>
      </c>
      <c r="B336" s="22" t="s">
        <v>3641</v>
      </c>
      <c r="C336" s="23" t="s">
        <v>3639</v>
      </c>
      <c r="D336" s="159">
        <v>2500</v>
      </c>
      <c r="E336" s="160">
        <v>0</v>
      </c>
      <c r="F336" s="27">
        <v>0</v>
      </c>
      <c r="G336" s="166">
        <v>2500</v>
      </c>
      <c r="H336" s="41"/>
      <c r="I336" s="168"/>
    </row>
    <row r="337" spans="1:9" s="153" customFormat="1" ht="16.5" customHeight="1" x14ac:dyDescent="0.25">
      <c r="A337" s="21" t="s">
        <v>3642</v>
      </c>
      <c r="B337" s="22" t="s">
        <v>2291</v>
      </c>
      <c r="C337" s="23" t="s">
        <v>2338</v>
      </c>
      <c r="D337" s="159">
        <v>12000</v>
      </c>
      <c r="E337" s="160">
        <v>0</v>
      </c>
      <c r="F337" s="27">
        <v>0</v>
      </c>
      <c r="G337" s="166">
        <v>12000</v>
      </c>
      <c r="H337" s="41"/>
      <c r="I337" s="168"/>
    </row>
    <row r="338" spans="1:9" s="153" customFormat="1" ht="16.5" customHeight="1" x14ac:dyDescent="0.25">
      <c r="A338" s="21" t="s">
        <v>3643</v>
      </c>
      <c r="B338" s="22" t="s">
        <v>1283</v>
      </c>
      <c r="C338" s="23" t="s">
        <v>2338</v>
      </c>
      <c r="D338" s="159">
        <v>12000</v>
      </c>
      <c r="E338" s="160">
        <v>0</v>
      </c>
      <c r="F338" s="27">
        <v>0</v>
      </c>
      <c r="G338" s="166">
        <v>12000</v>
      </c>
      <c r="H338" s="41"/>
      <c r="I338" s="168"/>
    </row>
    <row r="339" spans="1:9" s="153" customFormat="1" ht="16.5" customHeight="1" x14ac:dyDescent="0.25">
      <c r="A339" s="21" t="s">
        <v>3644</v>
      </c>
      <c r="B339" s="22" t="s">
        <v>3615</v>
      </c>
      <c r="C339" s="23" t="s">
        <v>3645</v>
      </c>
      <c r="D339" s="159">
        <v>1500</v>
      </c>
      <c r="E339" s="160">
        <v>0</v>
      </c>
      <c r="F339" s="27">
        <v>0</v>
      </c>
      <c r="G339" s="166">
        <v>1500</v>
      </c>
      <c r="H339" s="41"/>
      <c r="I339" s="168"/>
    </row>
    <row r="340" spans="1:9" s="153" customFormat="1" ht="16.5" customHeight="1" x14ac:dyDescent="0.25">
      <c r="A340" s="21" t="s">
        <v>3646</v>
      </c>
      <c r="B340" s="22" t="s">
        <v>3617</v>
      </c>
      <c r="C340" s="23" t="s">
        <v>3645</v>
      </c>
      <c r="D340" s="159">
        <v>1500</v>
      </c>
      <c r="E340" s="160">
        <v>0</v>
      </c>
      <c r="F340" s="27">
        <v>0</v>
      </c>
      <c r="G340" s="166">
        <v>1500</v>
      </c>
      <c r="H340" s="41"/>
      <c r="I340" s="168"/>
    </row>
    <row r="341" spans="1:9" s="153" customFormat="1" ht="16.5" customHeight="1" x14ac:dyDescent="0.25">
      <c r="A341" s="21" t="s">
        <v>1369</v>
      </c>
      <c r="B341" s="22" t="s">
        <v>2136</v>
      </c>
      <c r="C341" s="23" t="s">
        <v>2339</v>
      </c>
      <c r="D341" s="159">
        <v>5000</v>
      </c>
      <c r="E341" s="160">
        <v>0</v>
      </c>
      <c r="F341" s="27">
        <v>0</v>
      </c>
      <c r="G341" s="166">
        <v>5000</v>
      </c>
      <c r="H341" s="41"/>
      <c r="I341" s="168"/>
    </row>
    <row r="342" spans="1:9" s="153" customFormat="1" ht="16.5" customHeight="1" x14ac:dyDescent="0.25">
      <c r="A342" s="21" t="s">
        <v>1370</v>
      </c>
      <c r="B342" s="22" t="s">
        <v>1042</v>
      </c>
      <c r="C342" s="23" t="s">
        <v>2339</v>
      </c>
      <c r="D342" s="159">
        <v>5000</v>
      </c>
      <c r="E342" s="160">
        <v>0</v>
      </c>
      <c r="F342" s="27">
        <v>0</v>
      </c>
      <c r="G342" s="166">
        <v>5000</v>
      </c>
      <c r="H342" s="41"/>
      <c r="I342" s="168"/>
    </row>
    <row r="343" spans="1:9" s="153" customFormat="1" ht="16.5" customHeight="1" x14ac:dyDescent="0.25">
      <c r="A343" s="21" t="s">
        <v>1371</v>
      </c>
      <c r="B343" s="22" t="s">
        <v>2340</v>
      </c>
      <c r="C343" s="23" t="s">
        <v>2341</v>
      </c>
      <c r="D343" s="159">
        <v>5000</v>
      </c>
      <c r="E343" s="160">
        <v>0</v>
      </c>
      <c r="F343" s="27">
        <v>0</v>
      </c>
      <c r="G343" s="166">
        <v>5000</v>
      </c>
      <c r="H343" s="41"/>
      <c r="I343" s="168"/>
    </row>
    <row r="344" spans="1:9" s="153" customFormat="1" ht="16.5" customHeight="1" x14ac:dyDescent="0.25">
      <c r="A344" s="21" t="s">
        <v>1372</v>
      </c>
      <c r="B344" s="22" t="s">
        <v>1373</v>
      </c>
      <c r="C344" s="23" t="s">
        <v>2341</v>
      </c>
      <c r="D344" s="159">
        <v>5000</v>
      </c>
      <c r="E344" s="160">
        <v>0</v>
      </c>
      <c r="F344" s="27">
        <v>0</v>
      </c>
      <c r="G344" s="166">
        <v>5000</v>
      </c>
      <c r="H344" s="41"/>
      <c r="I344" s="168"/>
    </row>
    <row r="345" spans="1:9" s="153" customFormat="1" ht="16.5" customHeight="1" x14ac:dyDescent="0.25">
      <c r="A345" s="21" t="s">
        <v>1374</v>
      </c>
      <c r="B345" s="22" t="s">
        <v>2298</v>
      </c>
      <c r="C345" s="23" t="s">
        <v>2342</v>
      </c>
      <c r="D345" s="159">
        <v>10000</v>
      </c>
      <c r="E345" s="160">
        <v>0</v>
      </c>
      <c r="F345" s="27">
        <v>0</v>
      </c>
      <c r="G345" s="166">
        <v>10000</v>
      </c>
      <c r="H345" s="41"/>
      <c r="I345" s="168"/>
    </row>
    <row r="346" spans="1:9" s="153" customFormat="1" ht="16.5" customHeight="1" x14ac:dyDescent="0.25">
      <c r="A346" s="21" t="s">
        <v>1375</v>
      </c>
      <c r="B346" s="22" t="s">
        <v>2300</v>
      </c>
      <c r="C346" s="23" t="s">
        <v>2342</v>
      </c>
      <c r="D346" s="159">
        <v>10000</v>
      </c>
      <c r="E346" s="160">
        <v>0</v>
      </c>
      <c r="F346" s="27">
        <v>0</v>
      </c>
      <c r="G346" s="166">
        <v>10000</v>
      </c>
      <c r="H346" s="41"/>
      <c r="I346" s="168"/>
    </row>
    <row r="347" spans="1:9" s="153" customFormat="1" ht="16.5" customHeight="1" x14ac:dyDescent="0.25">
      <c r="A347" s="21" t="s">
        <v>1376</v>
      </c>
      <c r="B347" s="22" t="s">
        <v>2343</v>
      </c>
      <c r="C347" s="23" t="s">
        <v>2344</v>
      </c>
      <c r="D347" s="159">
        <v>5000</v>
      </c>
      <c r="E347" s="160">
        <v>0</v>
      </c>
      <c r="F347" s="27">
        <v>0</v>
      </c>
      <c r="G347" s="166">
        <v>5000</v>
      </c>
      <c r="H347" s="41"/>
      <c r="I347" s="168"/>
    </row>
    <row r="348" spans="1:9" s="153" customFormat="1" ht="16.5" customHeight="1" x14ac:dyDescent="0.25">
      <c r="A348" s="21" t="s">
        <v>1377</v>
      </c>
      <c r="B348" s="22" t="s">
        <v>2345</v>
      </c>
      <c r="C348" s="23" t="s">
        <v>2344</v>
      </c>
      <c r="D348" s="159">
        <v>5000</v>
      </c>
      <c r="E348" s="160">
        <v>0</v>
      </c>
      <c r="F348" s="27">
        <v>0</v>
      </c>
      <c r="G348" s="166">
        <v>5000</v>
      </c>
      <c r="H348" s="41"/>
      <c r="I348" s="168"/>
    </row>
    <row r="349" spans="1:9" s="153" customFormat="1" ht="16.5" customHeight="1" x14ac:dyDescent="0.25">
      <c r="A349" s="21" t="s">
        <v>1378</v>
      </c>
      <c r="B349" s="22" t="s">
        <v>2346</v>
      </c>
      <c r="C349" s="23" t="s">
        <v>2347</v>
      </c>
      <c r="D349" s="159">
        <v>5000</v>
      </c>
      <c r="E349" s="160">
        <v>0</v>
      </c>
      <c r="F349" s="27">
        <v>0</v>
      </c>
      <c r="G349" s="166">
        <v>5000</v>
      </c>
      <c r="H349" s="41"/>
      <c r="I349" s="168"/>
    </row>
    <row r="350" spans="1:9" s="153" customFormat="1" ht="16.5" customHeight="1" x14ac:dyDescent="0.25">
      <c r="A350" s="21" t="s">
        <v>1379</v>
      </c>
      <c r="B350" s="22" t="s">
        <v>1380</v>
      </c>
      <c r="C350" s="23" t="s">
        <v>2347</v>
      </c>
      <c r="D350" s="159">
        <v>5000</v>
      </c>
      <c r="E350" s="160">
        <v>0</v>
      </c>
      <c r="F350" s="27">
        <v>0</v>
      </c>
      <c r="G350" s="166">
        <v>5000</v>
      </c>
      <c r="H350" s="41"/>
      <c r="I350" s="168"/>
    </row>
    <row r="351" spans="1:9" s="153" customFormat="1" ht="16.5" customHeight="1" x14ac:dyDescent="0.25">
      <c r="A351" s="21" t="s">
        <v>1381</v>
      </c>
      <c r="B351" s="22" t="s">
        <v>1382</v>
      </c>
      <c r="C351" s="23" t="s">
        <v>2348</v>
      </c>
      <c r="D351" s="159">
        <v>8000</v>
      </c>
      <c r="E351" s="160">
        <v>0</v>
      </c>
      <c r="F351" s="27">
        <v>0</v>
      </c>
      <c r="G351" s="166">
        <v>8000</v>
      </c>
      <c r="H351" s="41"/>
      <c r="I351" s="168"/>
    </row>
    <row r="352" spans="1:9" s="153" customFormat="1" ht="16.5" customHeight="1" x14ac:dyDescent="0.25">
      <c r="A352" s="21" t="s">
        <v>1383</v>
      </c>
      <c r="B352" s="22" t="s">
        <v>2349</v>
      </c>
      <c r="C352" s="23" t="s">
        <v>2348</v>
      </c>
      <c r="D352" s="159">
        <v>8000</v>
      </c>
      <c r="E352" s="160">
        <v>0</v>
      </c>
      <c r="F352" s="27">
        <v>0</v>
      </c>
      <c r="G352" s="166">
        <v>8000</v>
      </c>
      <c r="H352" s="41"/>
      <c r="I352" s="168"/>
    </row>
    <row r="353" spans="1:9" s="153" customFormat="1" ht="16.5" customHeight="1" x14ac:dyDescent="0.25">
      <c r="A353" s="21" t="s">
        <v>1384</v>
      </c>
      <c r="B353" s="22" t="s">
        <v>2130</v>
      </c>
      <c r="C353" s="23" t="s">
        <v>2350</v>
      </c>
      <c r="D353" s="159">
        <v>16000</v>
      </c>
      <c r="E353" s="160">
        <v>0</v>
      </c>
      <c r="F353" s="27">
        <v>0</v>
      </c>
      <c r="G353" s="166">
        <v>16000</v>
      </c>
      <c r="H353" s="41"/>
      <c r="I353" s="168"/>
    </row>
    <row r="354" spans="1:9" s="153" customFormat="1" ht="16.5" customHeight="1" x14ac:dyDescent="0.25">
      <c r="A354" s="21" t="s">
        <v>1385</v>
      </c>
      <c r="B354" s="22" t="s">
        <v>2132</v>
      </c>
      <c r="C354" s="23" t="s">
        <v>2350</v>
      </c>
      <c r="D354" s="159">
        <v>16000</v>
      </c>
      <c r="E354" s="160">
        <v>0</v>
      </c>
      <c r="F354" s="27">
        <v>0</v>
      </c>
      <c r="G354" s="166">
        <v>16000</v>
      </c>
      <c r="H354" s="41"/>
      <c r="I354" s="168"/>
    </row>
    <row r="355" spans="1:9" s="153" customFormat="1" ht="16.5" customHeight="1" x14ac:dyDescent="0.25">
      <c r="A355" s="21" t="s">
        <v>3647</v>
      </c>
      <c r="B355" s="22" t="s">
        <v>1260</v>
      </c>
      <c r="C355" s="23" t="s">
        <v>2342</v>
      </c>
      <c r="D355" s="159">
        <v>8000</v>
      </c>
      <c r="E355" s="160">
        <v>0</v>
      </c>
      <c r="F355" s="27">
        <v>0</v>
      </c>
      <c r="G355" s="166">
        <v>8000</v>
      </c>
      <c r="H355" s="41"/>
      <c r="I355" s="168"/>
    </row>
    <row r="356" spans="1:9" s="153" customFormat="1" ht="16.5" customHeight="1" x14ac:dyDescent="0.25">
      <c r="A356" s="21" t="s">
        <v>3648</v>
      </c>
      <c r="B356" s="22" t="s">
        <v>1262</v>
      </c>
      <c r="C356" s="23" t="s">
        <v>2342</v>
      </c>
      <c r="D356" s="159">
        <v>8000</v>
      </c>
      <c r="E356" s="160">
        <v>0</v>
      </c>
      <c r="F356" s="27">
        <v>0</v>
      </c>
      <c r="G356" s="166">
        <v>8000</v>
      </c>
      <c r="H356" s="41"/>
      <c r="I356" s="168"/>
    </row>
    <row r="357" spans="1:9" s="153" customFormat="1" ht="16.5" customHeight="1" x14ac:dyDescent="0.25">
      <c r="A357" s="21" t="s">
        <v>1386</v>
      </c>
      <c r="B357" s="22" t="s">
        <v>2351</v>
      </c>
      <c r="C357" s="23" t="s">
        <v>2352</v>
      </c>
      <c r="D357" s="159">
        <v>500</v>
      </c>
      <c r="E357" s="160">
        <v>0</v>
      </c>
      <c r="F357" s="27">
        <v>0</v>
      </c>
      <c r="G357" s="166">
        <v>500</v>
      </c>
      <c r="H357" s="41"/>
      <c r="I357" s="168"/>
    </row>
    <row r="358" spans="1:9" s="153" customFormat="1" ht="16.5" customHeight="1" x14ac:dyDescent="0.25">
      <c r="A358" s="21" t="s">
        <v>1387</v>
      </c>
      <c r="B358" s="22" t="s">
        <v>1388</v>
      </c>
      <c r="C358" s="23" t="s">
        <v>2352</v>
      </c>
      <c r="D358" s="159">
        <v>500</v>
      </c>
      <c r="E358" s="160">
        <v>0</v>
      </c>
      <c r="F358" s="27">
        <v>0</v>
      </c>
      <c r="G358" s="166">
        <v>500</v>
      </c>
      <c r="H358" s="41"/>
      <c r="I358" s="168"/>
    </row>
    <row r="359" spans="1:9" s="153" customFormat="1" ht="16.5" customHeight="1" x14ac:dyDescent="0.25">
      <c r="A359" s="21" t="s">
        <v>1389</v>
      </c>
      <c r="B359" s="22" t="s">
        <v>2353</v>
      </c>
      <c r="C359" s="23" t="s">
        <v>2354</v>
      </c>
      <c r="D359" s="159">
        <v>500</v>
      </c>
      <c r="E359" s="160">
        <v>0</v>
      </c>
      <c r="F359" s="27">
        <v>0</v>
      </c>
      <c r="G359" s="166">
        <v>500</v>
      </c>
      <c r="H359" s="41"/>
      <c r="I359" s="168"/>
    </row>
    <row r="360" spans="1:9" s="153" customFormat="1" ht="16.5" customHeight="1" x14ac:dyDescent="0.25">
      <c r="A360" s="21" t="s">
        <v>1390</v>
      </c>
      <c r="B360" s="22" t="s">
        <v>2355</v>
      </c>
      <c r="C360" s="23" t="s">
        <v>2354</v>
      </c>
      <c r="D360" s="159">
        <v>500</v>
      </c>
      <c r="E360" s="160">
        <v>0</v>
      </c>
      <c r="F360" s="27">
        <v>0</v>
      </c>
      <c r="G360" s="166">
        <v>500</v>
      </c>
      <c r="H360" s="41"/>
      <c r="I360" s="168"/>
    </row>
    <row r="361" spans="1:9" s="153" customFormat="1" ht="16.5" customHeight="1" x14ac:dyDescent="0.25">
      <c r="A361" s="21" t="s">
        <v>1391</v>
      </c>
      <c r="B361" s="22" t="s">
        <v>1245</v>
      </c>
      <c r="C361" s="23" t="s">
        <v>2356</v>
      </c>
      <c r="D361" s="159">
        <v>1200</v>
      </c>
      <c r="E361" s="160">
        <v>0</v>
      </c>
      <c r="F361" s="27">
        <v>0</v>
      </c>
      <c r="G361" s="166">
        <v>1200</v>
      </c>
      <c r="H361" s="41"/>
      <c r="I361" s="168"/>
    </row>
    <row r="362" spans="1:9" s="153" customFormat="1" ht="16.5" customHeight="1" x14ac:dyDescent="0.25">
      <c r="A362" s="21" t="s">
        <v>1392</v>
      </c>
      <c r="B362" s="22" t="s">
        <v>1247</v>
      </c>
      <c r="C362" s="23" t="s">
        <v>2356</v>
      </c>
      <c r="D362" s="159">
        <v>1200</v>
      </c>
      <c r="E362" s="160">
        <v>0</v>
      </c>
      <c r="F362" s="27">
        <v>0</v>
      </c>
      <c r="G362" s="166">
        <v>1200</v>
      </c>
      <c r="H362" s="41"/>
      <c r="I362" s="168"/>
    </row>
    <row r="363" spans="1:9" s="153" customFormat="1" ht="16.5" customHeight="1" x14ac:dyDescent="0.25">
      <c r="A363" s="21" t="s">
        <v>1393</v>
      </c>
      <c r="B363" s="22" t="s">
        <v>2357</v>
      </c>
      <c r="C363" s="23" t="s">
        <v>2358</v>
      </c>
      <c r="D363" s="159">
        <v>500</v>
      </c>
      <c r="E363" s="160">
        <v>0</v>
      </c>
      <c r="F363" s="27">
        <v>0</v>
      </c>
      <c r="G363" s="166">
        <v>500</v>
      </c>
      <c r="H363" s="41"/>
      <c r="I363" s="168"/>
    </row>
    <row r="364" spans="1:9" s="153" customFormat="1" ht="16.5" customHeight="1" x14ac:dyDescent="0.25">
      <c r="A364" s="21" t="s">
        <v>1394</v>
      </c>
      <c r="B364" s="22" t="s">
        <v>1395</v>
      </c>
      <c r="C364" s="23" t="s">
        <v>2358</v>
      </c>
      <c r="D364" s="159">
        <v>500</v>
      </c>
      <c r="E364" s="160">
        <v>0</v>
      </c>
      <c r="F364" s="27">
        <v>0</v>
      </c>
      <c r="G364" s="166">
        <v>500</v>
      </c>
      <c r="H364" s="41"/>
      <c r="I364" s="168"/>
    </row>
    <row r="365" spans="1:9" s="153" customFormat="1" ht="16.5" customHeight="1" x14ac:dyDescent="0.25">
      <c r="A365" s="21" t="s">
        <v>1396</v>
      </c>
      <c r="B365" s="22" t="s">
        <v>2359</v>
      </c>
      <c r="C365" s="23" t="s">
        <v>2360</v>
      </c>
      <c r="D365" s="159">
        <v>500</v>
      </c>
      <c r="E365" s="160">
        <v>0</v>
      </c>
      <c r="F365" s="27">
        <v>0</v>
      </c>
      <c r="G365" s="166">
        <v>500</v>
      </c>
      <c r="H365" s="41"/>
      <c r="I365" s="168"/>
    </row>
    <row r="366" spans="1:9" s="153" customFormat="1" ht="16.5" customHeight="1" x14ac:dyDescent="0.25">
      <c r="A366" s="21" t="s">
        <v>1397</v>
      </c>
      <c r="B366" s="22" t="s">
        <v>1398</v>
      </c>
      <c r="C366" s="23" t="s">
        <v>2360</v>
      </c>
      <c r="D366" s="159">
        <v>500</v>
      </c>
      <c r="E366" s="160">
        <v>0</v>
      </c>
      <c r="F366" s="27">
        <v>0</v>
      </c>
      <c r="G366" s="166">
        <v>500</v>
      </c>
      <c r="H366" s="41"/>
      <c r="I366" s="168"/>
    </row>
    <row r="367" spans="1:9" s="153" customFormat="1" ht="16.5" customHeight="1" x14ac:dyDescent="0.25">
      <c r="A367" s="21" t="s">
        <v>1399</v>
      </c>
      <c r="B367" s="22" t="s">
        <v>1400</v>
      </c>
      <c r="C367" s="23" t="s">
        <v>2361</v>
      </c>
      <c r="D367" s="159">
        <v>1000</v>
      </c>
      <c r="E367" s="160">
        <v>0</v>
      </c>
      <c r="F367" s="27">
        <v>0</v>
      </c>
      <c r="G367" s="166">
        <v>1000</v>
      </c>
      <c r="H367" s="41"/>
      <c r="I367" s="168"/>
    </row>
    <row r="368" spans="1:9" s="153" customFormat="1" ht="16.5" customHeight="1" x14ac:dyDescent="0.25">
      <c r="A368" s="21" t="s">
        <v>1401</v>
      </c>
      <c r="B368" s="22" t="s">
        <v>2362</v>
      </c>
      <c r="C368" s="23" t="s">
        <v>2361</v>
      </c>
      <c r="D368" s="159">
        <v>1000</v>
      </c>
      <c r="E368" s="160">
        <v>0</v>
      </c>
      <c r="F368" s="27">
        <v>0</v>
      </c>
      <c r="G368" s="166">
        <v>1000</v>
      </c>
      <c r="H368" s="41"/>
      <c r="I368" s="168"/>
    </row>
    <row r="369" spans="1:9" s="153" customFormat="1" ht="16.5" customHeight="1" x14ac:dyDescent="0.25">
      <c r="A369" s="21" t="s">
        <v>1402</v>
      </c>
      <c r="B369" s="22" t="s">
        <v>2363</v>
      </c>
      <c r="C369" s="23" t="s">
        <v>2364</v>
      </c>
      <c r="D369" s="159">
        <v>3500</v>
      </c>
      <c r="E369" s="160">
        <v>0</v>
      </c>
      <c r="F369" s="27">
        <v>0</v>
      </c>
      <c r="G369" s="166">
        <v>3500</v>
      </c>
      <c r="H369" s="41"/>
      <c r="I369" s="168"/>
    </row>
    <row r="370" spans="1:9" s="153" customFormat="1" ht="16.5" customHeight="1" x14ac:dyDescent="0.25">
      <c r="A370" s="21" t="s">
        <v>1403</v>
      </c>
      <c r="B370" s="22" t="s">
        <v>1404</v>
      </c>
      <c r="C370" s="23" t="s">
        <v>2364</v>
      </c>
      <c r="D370" s="159">
        <v>3500</v>
      </c>
      <c r="E370" s="160">
        <v>0</v>
      </c>
      <c r="F370" s="27">
        <v>0</v>
      </c>
      <c r="G370" s="166">
        <v>3500</v>
      </c>
      <c r="H370" s="41"/>
      <c r="I370" s="168"/>
    </row>
    <row r="371" spans="1:9" s="153" customFormat="1" ht="16.5" customHeight="1" x14ac:dyDescent="0.25">
      <c r="A371" s="21" t="s">
        <v>1405</v>
      </c>
      <c r="B371" s="22" t="s">
        <v>2365</v>
      </c>
      <c r="C371" s="23" t="s">
        <v>2366</v>
      </c>
      <c r="D371" s="159">
        <v>1500</v>
      </c>
      <c r="E371" s="160">
        <v>0</v>
      </c>
      <c r="F371" s="27">
        <v>0</v>
      </c>
      <c r="G371" s="166">
        <v>1500</v>
      </c>
      <c r="H371" s="41"/>
      <c r="I371" s="168"/>
    </row>
    <row r="372" spans="1:9" s="153" customFormat="1" ht="16.5" customHeight="1" x14ac:dyDescent="0.25">
      <c r="A372" s="21" t="s">
        <v>1406</v>
      </c>
      <c r="B372" s="22" t="s">
        <v>1407</v>
      </c>
      <c r="C372" s="23" t="s">
        <v>2366</v>
      </c>
      <c r="D372" s="159">
        <v>1500</v>
      </c>
      <c r="E372" s="160">
        <v>0</v>
      </c>
      <c r="F372" s="27">
        <v>0</v>
      </c>
      <c r="G372" s="166">
        <v>1500</v>
      </c>
      <c r="H372" s="41"/>
      <c r="I372" s="168"/>
    </row>
    <row r="373" spans="1:9" s="153" customFormat="1" ht="16.5" customHeight="1" x14ac:dyDescent="0.25">
      <c r="A373" s="21" t="s">
        <v>1408</v>
      </c>
      <c r="B373" s="22" t="s">
        <v>2367</v>
      </c>
      <c r="C373" s="23" t="s">
        <v>2368</v>
      </c>
      <c r="D373" s="159">
        <v>2000</v>
      </c>
      <c r="E373" s="160">
        <v>0</v>
      </c>
      <c r="F373" s="27">
        <v>0</v>
      </c>
      <c r="G373" s="166">
        <v>2000</v>
      </c>
      <c r="H373" s="41"/>
      <c r="I373" s="168"/>
    </row>
    <row r="374" spans="1:9" s="153" customFormat="1" ht="16.5" customHeight="1" x14ac:dyDescent="0.25">
      <c r="A374" s="21" t="s">
        <v>1409</v>
      </c>
      <c r="B374" s="22" t="s">
        <v>1410</v>
      </c>
      <c r="C374" s="23" t="s">
        <v>2368</v>
      </c>
      <c r="D374" s="159">
        <v>2000</v>
      </c>
      <c r="E374" s="160">
        <v>0</v>
      </c>
      <c r="F374" s="27">
        <v>0</v>
      </c>
      <c r="G374" s="166">
        <v>2000</v>
      </c>
      <c r="H374" s="41"/>
      <c r="I374" s="168"/>
    </row>
    <row r="375" spans="1:9" s="153" customFormat="1" ht="16.5" customHeight="1" x14ac:dyDescent="0.25">
      <c r="A375" s="21" t="s">
        <v>1411</v>
      </c>
      <c r="B375" s="22" t="s">
        <v>1257</v>
      </c>
      <c r="C375" s="23" t="s">
        <v>2369</v>
      </c>
      <c r="D375" s="159">
        <v>5000</v>
      </c>
      <c r="E375" s="160">
        <v>0</v>
      </c>
      <c r="F375" s="27">
        <v>0</v>
      </c>
      <c r="G375" s="166">
        <v>5000</v>
      </c>
      <c r="H375" s="41"/>
      <c r="I375" s="168"/>
    </row>
    <row r="376" spans="1:9" s="153" customFormat="1" ht="16.5" customHeight="1" x14ac:dyDescent="0.25">
      <c r="A376" s="21" t="s">
        <v>1412</v>
      </c>
      <c r="B376" s="22" t="s">
        <v>1123</v>
      </c>
      <c r="C376" s="23" t="s">
        <v>2369</v>
      </c>
      <c r="D376" s="159">
        <v>5000</v>
      </c>
      <c r="E376" s="160">
        <v>0</v>
      </c>
      <c r="F376" s="27">
        <v>0</v>
      </c>
      <c r="G376" s="166">
        <v>5000</v>
      </c>
      <c r="H376" s="41"/>
      <c r="I376" s="168"/>
    </row>
    <row r="377" spans="1:9" s="153" customFormat="1" ht="16.5" customHeight="1" x14ac:dyDescent="0.25">
      <c r="A377" s="21" t="s">
        <v>1413</v>
      </c>
      <c r="B377" s="22" t="s">
        <v>1519</v>
      </c>
      <c r="C377" s="23" t="s">
        <v>2370</v>
      </c>
      <c r="D377" s="159">
        <v>8000</v>
      </c>
      <c r="E377" s="160">
        <v>0</v>
      </c>
      <c r="F377" s="27">
        <v>0</v>
      </c>
      <c r="G377" s="166">
        <v>8000</v>
      </c>
      <c r="H377" s="41"/>
      <c r="I377" s="168"/>
    </row>
    <row r="378" spans="1:9" s="153" customFormat="1" ht="16.5" customHeight="1" x14ac:dyDescent="0.25">
      <c r="A378" s="21" t="s">
        <v>1414</v>
      </c>
      <c r="B378" s="22" t="s">
        <v>1208</v>
      </c>
      <c r="C378" s="23" t="s">
        <v>2370</v>
      </c>
      <c r="D378" s="159">
        <v>8000</v>
      </c>
      <c r="E378" s="160">
        <v>0</v>
      </c>
      <c r="F378" s="27">
        <v>0</v>
      </c>
      <c r="G378" s="166">
        <v>8000</v>
      </c>
      <c r="H378" s="41"/>
      <c r="I378" s="168"/>
    </row>
    <row r="379" spans="1:9" s="153" customFormat="1" ht="16.5" customHeight="1" x14ac:dyDescent="0.25">
      <c r="A379" s="21" t="s">
        <v>1415</v>
      </c>
      <c r="B379" s="22" t="s">
        <v>1593</v>
      </c>
      <c r="C379" s="23" t="s">
        <v>2371</v>
      </c>
      <c r="D379" s="159">
        <v>15000</v>
      </c>
      <c r="E379" s="160">
        <v>0</v>
      </c>
      <c r="F379" s="27">
        <v>0</v>
      </c>
      <c r="G379" s="166">
        <v>15000</v>
      </c>
      <c r="H379" s="41"/>
      <c r="I379" s="168"/>
    </row>
    <row r="380" spans="1:9" s="153" customFormat="1" ht="16.5" customHeight="1" x14ac:dyDescent="0.25">
      <c r="A380" s="21" t="s">
        <v>1416</v>
      </c>
      <c r="B380" s="22" t="s">
        <v>1417</v>
      </c>
      <c r="C380" s="23" t="s">
        <v>2371</v>
      </c>
      <c r="D380" s="159">
        <v>15000</v>
      </c>
      <c r="E380" s="160">
        <v>0</v>
      </c>
      <c r="F380" s="27">
        <v>0</v>
      </c>
      <c r="G380" s="166">
        <v>15000</v>
      </c>
      <c r="H380" s="41"/>
      <c r="I380" s="168"/>
    </row>
    <row r="381" spans="1:9" s="153" customFormat="1" ht="16.5" customHeight="1" x14ac:dyDescent="0.25">
      <c r="A381" s="21" t="s">
        <v>3649</v>
      </c>
      <c r="B381" s="22" t="s">
        <v>3650</v>
      </c>
      <c r="C381" s="23" t="s">
        <v>2364</v>
      </c>
      <c r="D381" s="159">
        <v>2000</v>
      </c>
      <c r="E381" s="160">
        <v>0</v>
      </c>
      <c r="F381" s="27">
        <v>0</v>
      </c>
      <c r="G381" s="166">
        <v>2000</v>
      </c>
      <c r="H381" s="41"/>
      <c r="I381" s="168"/>
    </row>
    <row r="382" spans="1:9" s="153" customFormat="1" ht="16.5" customHeight="1" x14ac:dyDescent="0.25">
      <c r="A382" s="21" t="s">
        <v>3651</v>
      </c>
      <c r="B382" s="22" t="s">
        <v>3652</v>
      </c>
      <c r="C382" s="23" t="s">
        <v>2364</v>
      </c>
      <c r="D382" s="159">
        <v>2000</v>
      </c>
      <c r="E382" s="160">
        <v>0</v>
      </c>
      <c r="F382" s="27">
        <v>0</v>
      </c>
      <c r="G382" s="166">
        <v>2000</v>
      </c>
      <c r="H382" s="41"/>
      <c r="I382" s="168"/>
    </row>
    <row r="383" spans="1:9" s="153" customFormat="1" ht="16.5" customHeight="1" x14ac:dyDescent="0.25">
      <c r="A383" s="21" t="s">
        <v>3653</v>
      </c>
      <c r="B383" s="22" t="s">
        <v>3654</v>
      </c>
      <c r="C383" s="23" t="s">
        <v>2366</v>
      </c>
      <c r="D383" s="159">
        <v>1200</v>
      </c>
      <c r="E383" s="160">
        <v>0</v>
      </c>
      <c r="F383" s="27">
        <v>0</v>
      </c>
      <c r="G383" s="166">
        <v>1200</v>
      </c>
      <c r="H383" s="41"/>
      <c r="I383" s="168"/>
    </row>
    <row r="384" spans="1:9" s="153" customFormat="1" ht="16.5" customHeight="1" x14ac:dyDescent="0.25">
      <c r="A384" s="21" t="s">
        <v>3655</v>
      </c>
      <c r="B384" s="22" t="s">
        <v>3656</v>
      </c>
      <c r="C384" s="23" t="s">
        <v>2366</v>
      </c>
      <c r="D384" s="159">
        <v>1200</v>
      </c>
      <c r="E384" s="160">
        <v>0</v>
      </c>
      <c r="F384" s="27">
        <v>0</v>
      </c>
      <c r="G384" s="166">
        <v>1200</v>
      </c>
      <c r="H384" s="41"/>
      <c r="I384" s="168"/>
    </row>
    <row r="385" spans="1:9" s="153" customFormat="1" ht="16.5" customHeight="1" x14ac:dyDescent="0.25">
      <c r="A385" s="21" t="s">
        <v>3657</v>
      </c>
      <c r="B385" s="22" t="s">
        <v>1257</v>
      </c>
      <c r="C385" s="23" t="s">
        <v>2369</v>
      </c>
      <c r="D385" s="159">
        <v>4000</v>
      </c>
      <c r="E385" s="160">
        <v>0</v>
      </c>
      <c r="F385" s="27">
        <v>0</v>
      </c>
      <c r="G385" s="166">
        <v>4000</v>
      </c>
      <c r="H385" s="41"/>
      <c r="I385" s="168"/>
    </row>
    <row r="386" spans="1:9" s="153" customFormat="1" ht="16.5" customHeight="1" x14ac:dyDescent="0.25">
      <c r="A386" s="21" t="s">
        <v>3658</v>
      </c>
      <c r="B386" s="22" t="s">
        <v>1123</v>
      </c>
      <c r="C386" s="23" t="s">
        <v>2369</v>
      </c>
      <c r="D386" s="159">
        <v>4000</v>
      </c>
      <c r="E386" s="160">
        <v>0</v>
      </c>
      <c r="F386" s="27">
        <v>0</v>
      </c>
      <c r="G386" s="166">
        <v>4000</v>
      </c>
      <c r="H386" s="41"/>
      <c r="I386" s="168"/>
    </row>
    <row r="387" spans="1:9" s="153" customFormat="1" ht="16.5" customHeight="1" x14ac:dyDescent="0.25">
      <c r="A387" s="21" t="s">
        <v>1418</v>
      </c>
      <c r="B387" s="22" t="s">
        <v>2372</v>
      </c>
      <c r="C387" s="23" t="s">
        <v>2373</v>
      </c>
      <c r="D387" s="159">
        <v>500</v>
      </c>
      <c r="E387" s="160">
        <v>0</v>
      </c>
      <c r="F387" s="27">
        <v>0</v>
      </c>
      <c r="G387" s="166">
        <v>500</v>
      </c>
      <c r="H387" s="41"/>
      <c r="I387" s="168"/>
    </row>
    <row r="388" spans="1:9" s="153" customFormat="1" ht="16.5" customHeight="1" x14ac:dyDescent="0.25">
      <c r="A388" s="21" t="s">
        <v>1419</v>
      </c>
      <c r="B388" s="22" t="s">
        <v>1420</v>
      </c>
      <c r="C388" s="23" t="s">
        <v>2373</v>
      </c>
      <c r="D388" s="159">
        <v>500</v>
      </c>
      <c r="E388" s="160">
        <v>0</v>
      </c>
      <c r="F388" s="27">
        <v>0</v>
      </c>
      <c r="G388" s="166">
        <v>500</v>
      </c>
      <c r="H388" s="41"/>
      <c r="I388" s="168"/>
    </row>
    <row r="389" spans="1:9" s="153" customFormat="1" ht="16.5" customHeight="1" x14ac:dyDescent="0.25">
      <c r="A389" s="21" t="s">
        <v>1421</v>
      </c>
      <c r="B389" s="22" t="s">
        <v>1422</v>
      </c>
      <c r="C389" s="23" t="s">
        <v>2374</v>
      </c>
      <c r="D389" s="159">
        <v>150</v>
      </c>
      <c r="E389" s="160">
        <v>0</v>
      </c>
      <c r="F389" s="27">
        <v>0</v>
      </c>
      <c r="G389" s="166">
        <v>150</v>
      </c>
      <c r="H389" s="41"/>
      <c r="I389" s="168"/>
    </row>
    <row r="390" spans="1:9" s="153" customFormat="1" ht="16.5" customHeight="1" x14ac:dyDescent="0.25">
      <c r="A390" s="21" t="s">
        <v>1423</v>
      </c>
      <c r="B390" s="22" t="s">
        <v>1424</v>
      </c>
      <c r="C390" s="23" t="s">
        <v>2375</v>
      </c>
      <c r="D390" s="159">
        <v>300</v>
      </c>
      <c r="E390" s="160">
        <v>0</v>
      </c>
      <c r="F390" s="27">
        <v>0</v>
      </c>
      <c r="G390" s="166">
        <v>300</v>
      </c>
      <c r="H390" s="41"/>
      <c r="I390" s="168"/>
    </row>
    <row r="391" spans="1:9" s="153" customFormat="1" ht="16.5" customHeight="1" x14ac:dyDescent="0.25">
      <c r="A391" s="21" t="s">
        <v>1425</v>
      </c>
      <c r="B391" s="22" t="s">
        <v>1426</v>
      </c>
      <c r="C391" s="23" t="s">
        <v>2374</v>
      </c>
      <c r="D391" s="159">
        <v>150</v>
      </c>
      <c r="E391" s="160">
        <v>0</v>
      </c>
      <c r="F391" s="27">
        <v>0</v>
      </c>
      <c r="G391" s="166">
        <v>150</v>
      </c>
      <c r="H391" s="41"/>
      <c r="I391" s="168"/>
    </row>
    <row r="392" spans="1:9" s="153" customFormat="1" ht="16.5" customHeight="1" x14ac:dyDescent="0.25">
      <c r="A392" s="21" t="s">
        <v>1427</v>
      </c>
      <c r="B392" s="22" t="s">
        <v>1428</v>
      </c>
      <c r="C392" s="23" t="s">
        <v>2375</v>
      </c>
      <c r="D392" s="159">
        <v>300</v>
      </c>
      <c r="E392" s="160">
        <v>0</v>
      </c>
      <c r="F392" s="27">
        <v>0</v>
      </c>
      <c r="G392" s="166">
        <v>300</v>
      </c>
      <c r="H392" s="41"/>
      <c r="I392" s="168"/>
    </row>
    <row r="393" spans="1:9" s="153" customFormat="1" ht="16.5" customHeight="1" x14ac:dyDescent="0.25">
      <c r="A393" s="21" t="s">
        <v>1429</v>
      </c>
      <c r="B393" s="22" t="s">
        <v>2376</v>
      </c>
      <c r="C393" s="23" t="s">
        <v>2377</v>
      </c>
      <c r="D393" s="159">
        <v>300</v>
      </c>
      <c r="E393" s="160">
        <v>0</v>
      </c>
      <c r="F393" s="27">
        <v>0</v>
      </c>
      <c r="G393" s="166">
        <v>300</v>
      </c>
      <c r="H393" s="41"/>
      <c r="I393" s="168"/>
    </row>
    <row r="394" spans="1:9" s="153" customFormat="1" ht="16.5" customHeight="1" x14ac:dyDescent="0.25">
      <c r="A394" s="21" t="s">
        <v>1430</v>
      </c>
      <c r="B394" s="22" t="s">
        <v>1431</v>
      </c>
      <c r="C394" s="23" t="s">
        <v>2377</v>
      </c>
      <c r="D394" s="159">
        <v>300</v>
      </c>
      <c r="E394" s="160">
        <v>0</v>
      </c>
      <c r="F394" s="27">
        <v>0</v>
      </c>
      <c r="G394" s="166">
        <v>300</v>
      </c>
      <c r="H394" s="41"/>
      <c r="I394" s="168"/>
    </row>
    <row r="395" spans="1:9" s="153" customFormat="1" ht="16.5" customHeight="1" x14ac:dyDescent="0.25">
      <c r="A395" s="21" t="s">
        <v>1432</v>
      </c>
      <c r="B395" s="22" t="s">
        <v>1433</v>
      </c>
      <c r="C395" s="23" t="s">
        <v>2378</v>
      </c>
      <c r="D395" s="159">
        <v>50</v>
      </c>
      <c r="E395" s="160">
        <v>0</v>
      </c>
      <c r="F395" s="27">
        <v>0</v>
      </c>
      <c r="G395" s="166">
        <v>50</v>
      </c>
      <c r="H395" s="41"/>
      <c r="I395" s="168"/>
    </row>
    <row r="396" spans="1:9" s="153" customFormat="1" ht="16.5" customHeight="1" x14ac:dyDescent="0.25">
      <c r="A396" s="21" t="s">
        <v>1434</v>
      </c>
      <c r="B396" s="22" t="s">
        <v>1435</v>
      </c>
      <c r="C396" s="23" t="s">
        <v>2379</v>
      </c>
      <c r="D396" s="159">
        <v>250</v>
      </c>
      <c r="E396" s="160">
        <v>0</v>
      </c>
      <c r="F396" s="27">
        <v>0</v>
      </c>
      <c r="G396" s="166">
        <v>250</v>
      </c>
      <c r="H396" s="41"/>
      <c r="I396" s="168"/>
    </row>
    <row r="397" spans="1:9" s="153" customFormat="1" ht="16.5" customHeight="1" x14ac:dyDescent="0.25">
      <c r="A397" s="21" t="s">
        <v>1436</v>
      </c>
      <c r="B397" s="22" t="s">
        <v>1437</v>
      </c>
      <c r="C397" s="23" t="s">
        <v>2378</v>
      </c>
      <c r="D397" s="159">
        <v>50</v>
      </c>
      <c r="E397" s="160">
        <v>0</v>
      </c>
      <c r="F397" s="27">
        <v>0</v>
      </c>
      <c r="G397" s="166">
        <v>50</v>
      </c>
      <c r="H397" s="41"/>
      <c r="I397" s="168"/>
    </row>
    <row r="398" spans="1:9" s="153" customFormat="1" ht="16.5" customHeight="1" x14ac:dyDescent="0.25">
      <c r="A398" s="21" t="s">
        <v>1438</v>
      </c>
      <c r="B398" s="22" t="s">
        <v>1439</v>
      </c>
      <c r="C398" s="23" t="s">
        <v>2379</v>
      </c>
      <c r="D398" s="159">
        <v>250</v>
      </c>
      <c r="E398" s="160">
        <v>0</v>
      </c>
      <c r="F398" s="27">
        <v>0</v>
      </c>
      <c r="G398" s="166">
        <v>250</v>
      </c>
      <c r="H398" s="41"/>
      <c r="I398" s="168"/>
    </row>
    <row r="399" spans="1:9" s="153" customFormat="1" ht="16.5" customHeight="1" x14ac:dyDescent="0.25">
      <c r="A399" s="21" t="s">
        <v>1440</v>
      </c>
      <c r="B399" s="22" t="s">
        <v>2380</v>
      </c>
      <c r="C399" s="23" t="s">
        <v>2381</v>
      </c>
      <c r="D399" s="159">
        <v>500</v>
      </c>
      <c r="E399" s="160">
        <v>0</v>
      </c>
      <c r="F399" s="27">
        <v>0</v>
      </c>
      <c r="G399" s="166">
        <v>500</v>
      </c>
      <c r="H399" s="41"/>
      <c r="I399" s="168"/>
    </row>
    <row r="400" spans="1:9" s="153" customFormat="1" ht="16.5" customHeight="1" x14ac:dyDescent="0.25">
      <c r="A400" s="21" t="s">
        <v>1441</v>
      </c>
      <c r="B400" s="22" t="s">
        <v>1442</v>
      </c>
      <c r="C400" s="23" t="s">
        <v>2381</v>
      </c>
      <c r="D400" s="159">
        <v>500</v>
      </c>
      <c r="E400" s="160">
        <v>0</v>
      </c>
      <c r="F400" s="27">
        <v>0</v>
      </c>
      <c r="G400" s="166">
        <v>500</v>
      </c>
      <c r="H400" s="41"/>
      <c r="I400" s="168"/>
    </row>
    <row r="401" spans="1:9" s="153" customFormat="1" ht="16.5" customHeight="1" x14ac:dyDescent="0.25">
      <c r="A401" s="21" t="s">
        <v>1443</v>
      </c>
      <c r="B401" s="22" t="s">
        <v>2382</v>
      </c>
      <c r="C401" s="23" t="s">
        <v>2383</v>
      </c>
      <c r="D401" s="159">
        <v>500</v>
      </c>
      <c r="E401" s="160">
        <v>0</v>
      </c>
      <c r="F401" s="27">
        <v>0</v>
      </c>
      <c r="G401" s="166">
        <v>500</v>
      </c>
      <c r="H401" s="41"/>
      <c r="I401" s="168"/>
    </row>
    <row r="402" spans="1:9" s="153" customFormat="1" ht="16.5" customHeight="1" x14ac:dyDescent="0.25">
      <c r="A402" s="21" t="s">
        <v>1444</v>
      </c>
      <c r="B402" s="22" t="s">
        <v>1445</v>
      </c>
      <c r="C402" s="23" t="s">
        <v>2383</v>
      </c>
      <c r="D402" s="159">
        <v>500</v>
      </c>
      <c r="E402" s="160">
        <v>0</v>
      </c>
      <c r="F402" s="27">
        <v>0</v>
      </c>
      <c r="G402" s="166">
        <v>500</v>
      </c>
      <c r="H402" s="41"/>
      <c r="I402" s="168"/>
    </row>
    <row r="403" spans="1:9" s="153" customFormat="1" ht="16.5" customHeight="1" x14ac:dyDescent="0.25">
      <c r="A403" s="21" t="s">
        <v>1446</v>
      </c>
      <c r="B403" s="22" t="s">
        <v>2384</v>
      </c>
      <c r="C403" s="23" t="s">
        <v>2385</v>
      </c>
      <c r="D403" s="159">
        <v>500</v>
      </c>
      <c r="E403" s="160">
        <v>0</v>
      </c>
      <c r="F403" s="27">
        <v>0</v>
      </c>
      <c r="G403" s="166">
        <v>500</v>
      </c>
      <c r="H403" s="41"/>
      <c r="I403" s="168"/>
    </row>
    <row r="404" spans="1:9" s="153" customFormat="1" ht="16.5" customHeight="1" x14ac:dyDescent="0.25">
      <c r="A404" s="21" t="s">
        <v>1447</v>
      </c>
      <c r="B404" s="22" t="s">
        <v>1448</v>
      </c>
      <c r="C404" s="23" t="s">
        <v>2385</v>
      </c>
      <c r="D404" s="159">
        <v>500</v>
      </c>
      <c r="E404" s="160">
        <v>0</v>
      </c>
      <c r="F404" s="27">
        <v>0</v>
      </c>
      <c r="G404" s="166">
        <v>500</v>
      </c>
      <c r="H404" s="41"/>
      <c r="I404" s="168"/>
    </row>
    <row r="405" spans="1:9" s="153" customFormat="1" ht="16.5" customHeight="1" x14ac:dyDescent="0.25">
      <c r="A405" s="21" t="s">
        <v>1449</v>
      </c>
      <c r="B405" s="22" t="s">
        <v>2386</v>
      </c>
      <c r="C405" s="23" t="s">
        <v>2387</v>
      </c>
      <c r="D405" s="159">
        <v>500</v>
      </c>
      <c r="E405" s="160">
        <v>0</v>
      </c>
      <c r="F405" s="27">
        <v>0</v>
      </c>
      <c r="G405" s="166">
        <v>500</v>
      </c>
      <c r="H405" s="41"/>
      <c r="I405" s="168"/>
    </row>
    <row r="406" spans="1:9" s="153" customFormat="1" ht="16.5" customHeight="1" x14ac:dyDescent="0.25">
      <c r="A406" s="21" t="s">
        <v>1450</v>
      </c>
      <c r="B406" s="22" t="s">
        <v>1451</v>
      </c>
      <c r="C406" s="23" t="s">
        <v>2387</v>
      </c>
      <c r="D406" s="159">
        <v>500</v>
      </c>
      <c r="E406" s="160">
        <v>0</v>
      </c>
      <c r="F406" s="27">
        <v>0</v>
      </c>
      <c r="G406" s="166">
        <v>500</v>
      </c>
      <c r="H406" s="41"/>
      <c r="I406" s="168"/>
    </row>
    <row r="407" spans="1:9" s="153" customFormat="1" ht="16.5" customHeight="1" x14ac:dyDescent="0.25">
      <c r="A407" s="21" t="s">
        <v>1452</v>
      </c>
      <c r="B407" s="22" t="s">
        <v>1257</v>
      </c>
      <c r="C407" s="23" t="s">
        <v>2388</v>
      </c>
      <c r="D407" s="159">
        <v>1500</v>
      </c>
      <c r="E407" s="160">
        <v>0</v>
      </c>
      <c r="F407" s="27">
        <v>0</v>
      </c>
      <c r="G407" s="166">
        <v>1500</v>
      </c>
      <c r="H407" s="41"/>
      <c r="I407" s="168"/>
    </row>
    <row r="408" spans="1:9" s="153" customFormat="1" ht="16.5" customHeight="1" x14ac:dyDescent="0.25">
      <c r="A408" s="21" t="s">
        <v>1453</v>
      </c>
      <c r="B408" s="22" t="s">
        <v>1123</v>
      </c>
      <c r="C408" s="23" t="s">
        <v>2388</v>
      </c>
      <c r="D408" s="159">
        <v>1500</v>
      </c>
      <c r="E408" s="160">
        <v>0</v>
      </c>
      <c r="F408" s="27">
        <v>0</v>
      </c>
      <c r="G408" s="166">
        <v>1500</v>
      </c>
      <c r="H408" s="41"/>
      <c r="I408" s="168"/>
    </row>
    <row r="409" spans="1:9" s="153" customFormat="1" ht="16.5" customHeight="1" x14ac:dyDescent="0.25">
      <c r="A409" s="21" t="s">
        <v>1454</v>
      </c>
      <c r="B409" s="22" t="s">
        <v>2372</v>
      </c>
      <c r="C409" s="23" t="s">
        <v>2389</v>
      </c>
      <c r="D409" s="159">
        <v>2000</v>
      </c>
      <c r="E409" s="160">
        <v>0</v>
      </c>
      <c r="F409" s="27">
        <v>0</v>
      </c>
      <c r="G409" s="166">
        <v>2000</v>
      </c>
      <c r="H409" s="41"/>
      <c r="I409" s="168"/>
    </row>
    <row r="410" spans="1:9" s="153" customFormat="1" ht="16.5" customHeight="1" x14ac:dyDescent="0.25">
      <c r="A410" s="21" t="s">
        <v>1455</v>
      </c>
      <c r="B410" s="22" t="s">
        <v>1420</v>
      </c>
      <c r="C410" s="23" t="s">
        <v>2389</v>
      </c>
      <c r="D410" s="159">
        <v>2000</v>
      </c>
      <c r="E410" s="160">
        <v>0</v>
      </c>
      <c r="F410" s="27">
        <v>0</v>
      </c>
      <c r="G410" s="166">
        <v>2000</v>
      </c>
      <c r="H410" s="41"/>
      <c r="I410" s="168"/>
    </row>
    <row r="411" spans="1:9" s="153" customFormat="1" ht="16.5" customHeight="1" x14ac:dyDescent="0.25">
      <c r="A411" s="21" t="s">
        <v>1456</v>
      </c>
      <c r="B411" s="22" t="s">
        <v>1422</v>
      </c>
      <c r="C411" s="23" t="s">
        <v>2390</v>
      </c>
      <c r="D411" s="159">
        <v>150</v>
      </c>
      <c r="E411" s="160">
        <v>0</v>
      </c>
      <c r="F411" s="27">
        <v>0</v>
      </c>
      <c r="G411" s="166">
        <v>150</v>
      </c>
      <c r="H411" s="41"/>
      <c r="I411" s="168"/>
    </row>
    <row r="412" spans="1:9" s="153" customFormat="1" ht="16.5" customHeight="1" x14ac:dyDescent="0.25">
      <c r="A412" s="21" t="s">
        <v>1457</v>
      </c>
      <c r="B412" s="22" t="s">
        <v>1424</v>
      </c>
      <c r="C412" s="23" t="s">
        <v>2391</v>
      </c>
      <c r="D412" s="159">
        <v>300</v>
      </c>
      <c r="E412" s="160">
        <v>0</v>
      </c>
      <c r="F412" s="27">
        <v>0</v>
      </c>
      <c r="G412" s="166">
        <v>300</v>
      </c>
      <c r="H412" s="41"/>
      <c r="I412" s="168"/>
    </row>
    <row r="413" spans="1:9" s="153" customFormat="1" ht="16.5" customHeight="1" x14ac:dyDescent="0.25">
      <c r="A413" s="21" t="s">
        <v>1458</v>
      </c>
      <c r="B413" s="22" t="s">
        <v>1426</v>
      </c>
      <c r="C413" s="23" t="s">
        <v>2390</v>
      </c>
      <c r="D413" s="159">
        <v>150</v>
      </c>
      <c r="E413" s="160">
        <v>0</v>
      </c>
      <c r="F413" s="27">
        <v>0</v>
      </c>
      <c r="G413" s="166">
        <v>150</v>
      </c>
      <c r="H413" s="41"/>
      <c r="I413" s="168"/>
    </row>
    <row r="414" spans="1:9" s="153" customFormat="1" ht="16.5" customHeight="1" x14ac:dyDescent="0.25">
      <c r="A414" s="21" t="s">
        <v>1459</v>
      </c>
      <c r="B414" s="22" t="s">
        <v>1428</v>
      </c>
      <c r="C414" s="23" t="s">
        <v>2391</v>
      </c>
      <c r="D414" s="159">
        <v>300</v>
      </c>
      <c r="E414" s="160">
        <v>0</v>
      </c>
      <c r="F414" s="27">
        <v>0</v>
      </c>
      <c r="G414" s="166">
        <v>300</v>
      </c>
      <c r="H414" s="41"/>
      <c r="I414" s="168"/>
    </row>
    <row r="415" spans="1:9" s="153" customFormat="1" ht="16.5" customHeight="1" x14ac:dyDescent="0.25">
      <c r="A415" s="21" t="s">
        <v>1460</v>
      </c>
      <c r="B415" s="22" t="s">
        <v>2376</v>
      </c>
      <c r="C415" s="23" t="s">
        <v>2392</v>
      </c>
      <c r="D415" s="159">
        <v>700</v>
      </c>
      <c r="E415" s="160">
        <v>0</v>
      </c>
      <c r="F415" s="27">
        <v>0</v>
      </c>
      <c r="G415" s="166">
        <v>700</v>
      </c>
      <c r="H415" s="41"/>
      <c r="I415" s="168"/>
    </row>
    <row r="416" spans="1:9" s="153" customFormat="1" ht="16.5" customHeight="1" x14ac:dyDescent="0.25">
      <c r="A416" s="21" t="s">
        <v>1461</v>
      </c>
      <c r="B416" s="22" t="s">
        <v>1431</v>
      </c>
      <c r="C416" s="23" t="s">
        <v>2392</v>
      </c>
      <c r="D416" s="159">
        <v>700</v>
      </c>
      <c r="E416" s="160">
        <v>0</v>
      </c>
      <c r="F416" s="27">
        <v>0</v>
      </c>
      <c r="G416" s="166">
        <v>700</v>
      </c>
      <c r="H416" s="41"/>
      <c r="I416" s="168"/>
    </row>
    <row r="417" spans="1:9" s="153" customFormat="1" ht="16.5" customHeight="1" x14ac:dyDescent="0.25">
      <c r="A417" s="21" t="s">
        <v>1462</v>
      </c>
      <c r="B417" s="22" t="s">
        <v>1433</v>
      </c>
      <c r="C417" s="23" t="s">
        <v>2393</v>
      </c>
      <c r="D417" s="159">
        <v>50</v>
      </c>
      <c r="E417" s="160">
        <v>0</v>
      </c>
      <c r="F417" s="27">
        <v>0</v>
      </c>
      <c r="G417" s="166">
        <v>50</v>
      </c>
      <c r="H417" s="41"/>
      <c r="I417" s="168"/>
    </row>
    <row r="418" spans="1:9" s="153" customFormat="1" ht="16.5" customHeight="1" x14ac:dyDescent="0.25">
      <c r="A418" s="21" t="s">
        <v>1463</v>
      </c>
      <c r="B418" s="22" t="s">
        <v>1435</v>
      </c>
      <c r="C418" s="23" t="s">
        <v>2394</v>
      </c>
      <c r="D418" s="159">
        <v>250</v>
      </c>
      <c r="E418" s="160">
        <v>0</v>
      </c>
      <c r="F418" s="27">
        <v>0</v>
      </c>
      <c r="G418" s="166">
        <v>250</v>
      </c>
      <c r="H418" s="41"/>
      <c r="I418" s="168"/>
    </row>
    <row r="419" spans="1:9" s="153" customFormat="1" ht="16.5" customHeight="1" x14ac:dyDescent="0.25">
      <c r="A419" s="21" t="s">
        <v>1464</v>
      </c>
      <c r="B419" s="22" t="s">
        <v>1437</v>
      </c>
      <c r="C419" s="23" t="s">
        <v>2393</v>
      </c>
      <c r="D419" s="159">
        <v>50</v>
      </c>
      <c r="E419" s="160">
        <v>0</v>
      </c>
      <c r="F419" s="27">
        <v>0</v>
      </c>
      <c r="G419" s="166">
        <v>50</v>
      </c>
      <c r="H419" s="41"/>
      <c r="I419" s="168"/>
    </row>
    <row r="420" spans="1:9" s="153" customFormat="1" ht="16.5" customHeight="1" x14ac:dyDescent="0.25">
      <c r="A420" s="21" t="s">
        <v>1465</v>
      </c>
      <c r="B420" s="22" t="s">
        <v>1439</v>
      </c>
      <c r="C420" s="23" t="s">
        <v>2394</v>
      </c>
      <c r="D420" s="159">
        <v>250</v>
      </c>
      <c r="E420" s="160">
        <v>0</v>
      </c>
      <c r="F420" s="27">
        <v>0</v>
      </c>
      <c r="G420" s="166">
        <v>250</v>
      </c>
      <c r="H420" s="41"/>
      <c r="I420" s="168"/>
    </row>
    <row r="421" spans="1:9" s="153" customFormat="1" ht="16.5" customHeight="1" x14ac:dyDescent="0.25">
      <c r="A421" s="21" t="s">
        <v>1466</v>
      </c>
      <c r="B421" s="22" t="s">
        <v>2380</v>
      </c>
      <c r="C421" s="23" t="s">
        <v>2395</v>
      </c>
      <c r="D421" s="159">
        <v>500</v>
      </c>
      <c r="E421" s="160">
        <v>0</v>
      </c>
      <c r="F421" s="27">
        <v>0</v>
      </c>
      <c r="G421" s="166">
        <v>500</v>
      </c>
      <c r="H421" s="41"/>
      <c r="I421" s="168"/>
    </row>
    <row r="422" spans="1:9" s="153" customFormat="1" ht="16.5" customHeight="1" x14ac:dyDescent="0.25">
      <c r="A422" s="21" t="s">
        <v>1467</v>
      </c>
      <c r="B422" s="22" t="s">
        <v>1442</v>
      </c>
      <c r="C422" s="23" t="s">
        <v>2395</v>
      </c>
      <c r="D422" s="159">
        <v>500</v>
      </c>
      <c r="E422" s="160">
        <v>0</v>
      </c>
      <c r="F422" s="27">
        <v>0</v>
      </c>
      <c r="G422" s="166">
        <v>500</v>
      </c>
      <c r="H422" s="41"/>
      <c r="I422" s="168"/>
    </row>
    <row r="423" spans="1:9" s="153" customFormat="1" ht="16.5" customHeight="1" x14ac:dyDescent="0.25">
      <c r="A423" s="21" t="s">
        <v>1468</v>
      </c>
      <c r="B423" s="22" t="s">
        <v>2382</v>
      </c>
      <c r="C423" s="23" t="s">
        <v>2396</v>
      </c>
      <c r="D423" s="159">
        <v>300</v>
      </c>
      <c r="E423" s="160">
        <v>0</v>
      </c>
      <c r="F423" s="27">
        <v>0</v>
      </c>
      <c r="G423" s="166">
        <v>300</v>
      </c>
      <c r="H423" s="41"/>
      <c r="I423" s="168"/>
    </row>
    <row r="424" spans="1:9" s="153" customFormat="1" ht="16.5" customHeight="1" x14ac:dyDescent="0.25">
      <c r="A424" s="21" t="s">
        <v>1469</v>
      </c>
      <c r="B424" s="22" t="s">
        <v>1445</v>
      </c>
      <c r="C424" s="23" t="s">
        <v>2396</v>
      </c>
      <c r="D424" s="159">
        <v>300</v>
      </c>
      <c r="E424" s="160">
        <v>0</v>
      </c>
      <c r="F424" s="27">
        <v>0</v>
      </c>
      <c r="G424" s="166">
        <v>300</v>
      </c>
      <c r="H424" s="41"/>
      <c r="I424" s="168"/>
    </row>
    <row r="425" spans="1:9" s="153" customFormat="1" ht="16.5" customHeight="1" x14ac:dyDescent="0.25">
      <c r="A425" s="21" t="s">
        <v>1470</v>
      </c>
      <c r="B425" s="22" t="s">
        <v>2384</v>
      </c>
      <c r="C425" s="23" t="s">
        <v>2397</v>
      </c>
      <c r="D425" s="159">
        <v>300</v>
      </c>
      <c r="E425" s="160">
        <v>0</v>
      </c>
      <c r="F425" s="27">
        <v>0</v>
      </c>
      <c r="G425" s="166">
        <v>300</v>
      </c>
      <c r="H425" s="41"/>
      <c r="I425" s="168"/>
    </row>
    <row r="426" spans="1:9" s="153" customFormat="1" ht="16.5" customHeight="1" x14ac:dyDescent="0.25">
      <c r="A426" s="21" t="s">
        <v>1471</v>
      </c>
      <c r="B426" s="22" t="s">
        <v>1448</v>
      </c>
      <c r="C426" s="23" t="s">
        <v>2397</v>
      </c>
      <c r="D426" s="159">
        <v>300</v>
      </c>
      <c r="E426" s="160">
        <v>0</v>
      </c>
      <c r="F426" s="27">
        <v>0</v>
      </c>
      <c r="G426" s="166">
        <v>300</v>
      </c>
      <c r="H426" s="41"/>
      <c r="I426" s="168"/>
    </row>
    <row r="427" spans="1:9" s="153" customFormat="1" ht="16.5" customHeight="1" x14ac:dyDescent="0.25">
      <c r="A427" s="21" t="s">
        <v>1472</v>
      </c>
      <c r="B427" s="22" t="s">
        <v>1257</v>
      </c>
      <c r="C427" s="23" t="s">
        <v>2398</v>
      </c>
      <c r="D427" s="159">
        <v>4000</v>
      </c>
      <c r="E427" s="160">
        <v>0</v>
      </c>
      <c r="F427" s="27">
        <v>0</v>
      </c>
      <c r="G427" s="166">
        <v>4000</v>
      </c>
      <c r="H427" s="41"/>
      <c r="I427" s="168"/>
    </row>
    <row r="428" spans="1:9" s="153" customFormat="1" ht="16.5" customHeight="1" x14ac:dyDescent="0.25">
      <c r="A428" s="21" t="s">
        <v>1473</v>
      </c>
      <c r="B428" s="22" t="s">
        <v>1123</v>
      </c>
      <c r="C428" s="23" t="s">
        <v>2398</v>
      </c>
      <c r="D428" s="159">
        <v>4000</v>
      </c>
      <c r="E428" s="160">
        <v>0</v>
      </c>
      <c r="F428" s="27">
        <v>0</v>
      </c>
      <c r="G428" s="166">
        <v>4000</v>
      </c>
      <c r="H428" s="41"/>
      <c r="I428" s="168"/>
    </row>
    <row r="429" spans="1:9" s="153" customFormat="1" ht="16.5" customHeight="1" x14ac:dyDescent="0.25">
      <c r="A429" s="21" t="s">
        <v>1474</v>
      </c>
      <c r="B429" s="22" t="s">
        <v>1593</v>
      </c>
      <c r="C429" s="23" t="s">
        <v>2399</v>
      </c>
      <c r="D429" s="159">
        <v>15000</v>
      </c>
      <c r="E429" s="160">
        <v>0</v>
      </c>
      <c r="F429" s="27">
        <v>0</v>
      </c>
      <c r="G429" s="166">
        <v>15000</v>
      </c>
      <c r="H429" s="41"/>
      <c r="I429" s="168"/>
    </row>
    <row r="430" spans="1:9" s="153" customFormat="1" ht="16.5" customHeight="1" x14ac:dyDescent="0.25">
      <c r="A430" s="21" t="s">
        <v>1475</v>
      </c>
      <c r="B430" s="22" t="s">
        <v>1417</v>
      </c>
      <c r="C430" s="23" t="s">
        <v>2399</v>
      </c>
      <c r="D430" s="159">
        <v>15000</v>
      </c>
      <c r="E430" s="160">
        <v>0</v>
      </c>
      <c r="F430" s="27">
        <v>0</v>
      </c>
      <c r="G430" s="166">
        <v>15000</v>
      </c>
      <c r="H430" s="41"/>
      <c r="I430" s="168"/>
    </row>
    <row r="431" spans="1:9" s="153" customFormat="1" ht="16.5" customHeight="1" x14ac:dyDescent="0.25">
      <c r="A431" s="21" t="s">
        <v>1476</v>
      </c>
      <c r="B431" s="22" t="s">
        <v>2400</v>
      </c>
      <c r="C431" s="23" t="s">
        <v>2401</v>
      </c>
      <c r="D431" s="159">
        <v>1500</v>
      </c>
      <c r="E431" s="160">
        <v>0</v>
      </c>
      <c r="F431" s="27">
        <v>0</v>
      </c>
      <c r="G431" s="166">
        <v>1500</v>
      </c>
      <c r="H431" s="41"/>
      <c r="I431" s="168"/>
    </row>
    <row r="432" spans="1:9" s="153" customFormat="1" ht="16.5" customHeight="1" x14ac:dyDescent="0.25">
      <c r="A432" s="21" t="s">
        <v>1477</v>
      </c>
      <c r="B432" s="22" t="s">
        <v>1478</v>
      </c>
      <c r="C432" s="23" t="s">
        <v>2401</v>
      </c>
      <c r="D432" s="159">
        <v>1500</v>
      </c>
      <c r="E432" s="160">
        <v>0</v>
      </c>
      <c r="F432" s="27">
        <v>0</v>
      </c>
      <c r="G432" s="166">
        <v>1500</v>
      </c>
      <c r="H432" s="41"/>
      <c r="I432" s="168"/>
    </row>
    <row r="433" spans="1:9" s="153" customFormat="1" ht="16.5" customHeight="1" x14ac:dyDescent="0.25">
      <c r="A433" s="21" t="s">
        <v>1479</v>
      </c>
      <c r="B433" s="22" t="s">
        <v>2402</v>
      </c>
      <c r="C433" s="23" t="s">
        <v>2403</v>
      </c>
      <c r="D433" s="159">
        <v>500</v>
      </c>
      <c r="E433" s="160">
        <v>0</v>
      </c>
      <c r="F433" s="27">
        <v>0</v>
      </c>
      <c r="G433" s="166">
        <v>500</v>
      </c>
      <c r="H433" s="41"/>
      <c r="I433" s="168"/>
    </row>
    <row r="434" spans="1:9" s="153" customFormat="1" ht="16.5" customHeight="1" x14ac:dyDescent="0.25">
      <c r="A434" s="21" t="s">
        <v>1480</v>
      </c>
      <c r="B434" s="22" t="s">
        <v>1481</v>
      </c>
      <c r="C434" s="23" t="s">
        <v>2403</v>
      </c>
      <c r="D434" s="159">
        <v>500</v>
      </c>
      <c r="E434" s="160">
        <v>0</v>
      </c>
      <c r="F434" s="27">
        <v>0</v>
      </c>
      <c r="G434" s="166">
        <v>500</v>
      </c>
      <c r="H434" s="41"/>
      <c r="I434" s="168"/>
    </row>
    <row r="435" spans="1:9" s="153" customFormat="1" ht="16.5" customHeight="1" x14ac:dyDescent="0.25">
      <c r="A435" s="21" t="s">
        <v>1482</v>
      </c>
      <c r="B435" s="22" t="s">
        <v>2404</v>
      </c>
      <c r="C435" s="23" t="s">
        <v>2405</v>
      </c>
      <c r="D435" s="159">
        <v>800</v>
      </c>
      <c r="E435" s="160">
        <v>0</v>
      </c>
      <c r="F435" s="27">
        <v>0</v>
      </c>
      <c r="G435" s="166">
        <v>800</v>
      </c>
      <c r="H435" s="41"/>
      <c r="I435" s="168"/>
    </row>
    <row r="436" spans="1:9" s="153" customFormat="1" ht="16.5" customHeight="1" x14ac:dyDescent="0.25">
      <c r="A436" s="21" t="s">
        <v>1483</v>
      </c>
      <c r="B436" s="22" t="s">
        <v>1484</v>
      </c>
      <c r="C436" s="23" t="s">
        <v>2405</v>
      </c>
      <c r="D436" s="159">
        <v>800</v>
      </c>
      <c r="E436" s="160">
        <v>0</v>
      </c>
      <c r="F436" s="27">
        <v>0</v>
      </c>
      <c r="G436" s="166">
        <v>800</v>
      </c>
      <c r="H436" s="41"/>
      <c r="I436" s="168"/>
    </row>
    <row r="437" spans="1:9" s="153" customFormat="1" ht="16.5" customHeight="1" x14ac:dyDescent="0.25">
      <c r="A437" s="21" t="s">
        <v>1485</v>
      </c>
      <c r="B437" s="22" t="s">
        <v>2406</v>
      </c>
      <c r="C437" s="23" t="s">
        <v>2407</v>
      </c>
      <c r="D437" s="159">
        <v>700</v>
      </c>
      <c r="E437" s="160">
        <v>0</v>
      </c>
      <c r="F437" s="27">
        <v>0</v>
      </c>
      <c r="G437" s="166">
        <v>700</v>
      </c>
      <c r="H437" s="41"/>
      <c r="I437" s="168"/>
    </row>
    <row r="438" spans="1:9" s="153" customFormat="1" ht="16.5" customHeight="1" x14ac:dyDescent="0.25">
      <c r="A438" s="21" t="s">
        <v>1486</v>
      </c>
      <c r="B438" s="22" t="s">
        <v>1487</v>
      </c>
      <c r="C438" s="23" t="s">
        <v>2407</v>
      </c>
      <c r="D438" s="159">
        <v>700</v>
      </c>
      <c r="E438" s="160">
        <v>0</v>
      </c>
      <c r="F438" s="27">
        <v>0</v>
      </c>
      <c r="G438" s="166">
        <v>700</v>
      </c>
      <c r="H438" s="41"/>
      <c r="I438" s="168"/>
    </row>
    <row r="439" spans="1:9" s="153" customFormat="1" ht="16.5" customHeight="1" x14ac:dyDescent="0.25">
      <c r="A439" s="21" t="s">
        <v>1488</v>
      </c>
      <c r="B439" s="22" t="s">
        <v>2408</v>
      </c>
      <c r="C439" s="23" t="s">
        <v>2409</v>
      </c>
      <c r="D439" s="159">
        <v>700</v>
      </c>
      <c r="E439" s="160">
        <v>0</v>
      </c>
      <c r="F439" s="27">
        <v>0</v>
      </c>
      <c r="G439" s="166">
        <v>700</v>
      </c>
      <c r="H439" s="41"/>
      <c r="I439" s="168"/>
    </row>
    <row r="440" spans="1:9" s="153" customFormat="1" ht="16.5" customHeight="1" x14ac:dyDescent="0.25">
      <c r="A440" s="21" t="s">
        <v>1489</v>
      </c>
      <c r="B440" s="22" t="s">
        <v>1490</v>
      </c>
      <c r="C440" s="23" t="s">
        <v>2409</v>
      </c>
      <c r="D440" s="159">
        <v>700</v>
      </c>
      <c r="E440" s="160">
        <v>0</v>
      </c>
      <c r="F440" s="27">
        <v>0</v>
      </c>
      <c r="G440" s="166">
        <v>700</v>
      </c>
      <c r="H440" s="41"/>
      <c r="I440" s="168"/>
    </row>
    <row r="441" spans="1:9" s="153" customFormat="1" ht="16.5" customHeight="1" x14ac:dyDescent="0.25">
      <c r="A441" s="21" t="s">
        <v>1491</v>
      </c>
      <c r="B441" s="22" t="s">
        <v>2410</v>
      </c>
      <c r="C441" s="23" t="s">
        <v>2411</v>
      </c>
      <c r="D441" s="159">
        <v>500</v>
      </c>
      <c r="E441" s="160">
        <v>0</v>
      </c>
      <c r="F441" s="27">
        <v>0</v>
      </c>
      <c r="G441" s="166">
        <v>500</v>
      </c>
      <c r="H441" s="41"/>
      <c r="I441" s="168"/>
    </row>
    <row r="442" spans="1:9" s="153" customFormat="1" ht="16.5" customHeight="1" x14ac:dyDescent="0.25">
      <c r="A442" s="21" t="s">
        <v>1492</v>
      </c>
      <c r="B442" s="22" t="s">
        <v>1493</v>
      </c>
      <c r="C442" s="23" t="s">
        <v>2411</v>
      </c>
      <c r="D442" s="159">
        <v>500</v>
      </c>
      <c r="E442" s="160">
        <v>0</v>
      </c>
      <c r="F442" s="27">
        <v>0</v>
      </c>
      <c r="G442" s="166">
        <v>500</v>
      </c>
      <c r="H442" s="41"/>
      <c r="I442" s="168"/>
    </row>
    <row r="443" spans="1:9" s="153" customFormat="1" ht="16.5" customHeight="1" x14ac:dyDescent="0.25">
      <c r="A443" s="21" t="s">
        <v>1494</v>
      </c>
      <c r="B443" s="22" t="s">
        <v>2412</v>
      </c>
      <c r="C443" s="23" t="s">
        <v>2413</v>
      </c>
      <c r="D443" s="159">
        <v>700</v>
      </c>
      <c r="E443" s="160">
        <v>0</v>
      </c>
      <c r="F443" s="27">
        <v>0</v>
      </c>
      <c r="G443" s="166">
        <v>700</v>
      </c>
      <c r="H443" s="41"/>
      <c r="I443" s="168"/>
    </row>
    <row r="444" spans="1:9" s="153" customFormat="1" ht="16.5" customHeight="1" x14ac:dyDescent="0.25">
      <c r="A444" s="21" t="s">
        <v>1495</v>
      </c>
      <c r="B444" s="22" t="s">
        <v>1496</v>
      </c>
      <c r="C444" s="23" t="s">
        <v>2413</v>
      </c>
      <c r="D444" s="159">
        <v>700</v>
      </c>
      <c r="E444" s="160">
        <v>0</v>
      </c>
      <c r="F444" s="27">
        <v>0</v>
      </c>
      <c r="G444" s="166">
        <v>700</v>
      </c>
      <c r="H444" s="41"/>
      <c r="I444" s="168"/>
    </row>
    <row r="445" spans="1:9" s="153" customFormat="1" ht="16.5" customHeight="1" x14ac:dyDescent="0.25">
      <c r="A445" s="21" t="s">
        <v>3659</v>
      </c>
      <c r="B445" s="22" t="s">
        <v>3660</v>
      </c>
      <c r="C445" s="23" t="s">
        <v>2401</v>
      </c>
      <c r="D445" s="159">
        <v>750</v>
      </c>
      <c r="E445" s="160">
        <v>0</v>
      </c>
      <c r="F445" s="27">
        <v>0</v>
      </c>
      <c r="G445" s="166">
        <v>750</v>
      </c>
      <c r="H445" s="41"/>
      <c r="I445" s="168"/>
    </row>
    <row r="446" spans="1:9" s="153" customFormat="1" ht="16.5" customHeight="1" x14ac:dyDescent="0.25">
      <c r="A446" s="21" t="s">
        <v>3661</v>
      </c>
      <c r="B446" s="22" t="s">
        <v>3662</v>
      </c>
      <c r="C446" s="23" t="s">
        <v>2401</v>
      </c>
      <c r="D446" s="159">
        <v>750</v>
      </c>
      <c r="E446" s="160">
        <v>0</v>
      </c>
      <c r="F446" s="27">
        <v>0</v>
      </c>
      <c r="G446" s="166">
        <v>750</v>
      </c>
      <c r="H446" s="41"/>
      <c r="I446" s="168"/>
    </row>
    <row r="447" spans="1:9" s="153" customFormat="1" ht="16.5" customHeight="1" x14ac:dyDescent="0.25">
      <c r="A447" s="21" t="s">
        <v>1497</v>
      </c>
      <c r="B447" s="22" t="s">
        <v>2400</v>
      </c>
      <c r="C447" s="23" t="s">
        <v>2414</v>
      </c>
      <c r="D447" s="159">
        <v>1500</v>
      </c>
      <c r="E447" s="160">
        <v>0</v>
      </c>
      <c r="F447" s="27">
        <v>0</v>
      </c>
      <c r="G447" s="166">
        <v>1500</v>
      </c>
      <c r="H447" s="41"/>
      <c r="I447" s="168"/>
    </row>
    <row r="448" spans="1:9" s="153" customFormat="1" ht="16.5" customHeight="1" x14ac:dyDescent="0.25">
      <c r="A448" s="21" t="s">
        <v>1498</v>
      </c>
      <c r="B448" s="22" t="s">
        <v>1478</v>
      </c>
      <c r="C448" s="23" t="s">
        <v>2414</v>
      </c>
      <c r="D448" s="159">
        <v>1500</v>
      </c>
      <c r="E448" s="160">
        <v>0</v>
      </c>
      <c r="F448" s="27">
        <v>0</v>
      </c>
      <c r="G448" s="166">
        <v>1500</v>
      </c>
      <c r="H448" s="41"/>
      <c r="I448" s="168"/>
    </row>
    <row r="449" spans="1:9" s="153" customFormat="1" ht="16.5" customHeight="1" x14ac:dyDescent="0.25">
      <c r="A449" s="21" t="s">
        <v>1499</v>
      </c>
      <c r="B449" s="22" t="s">
        <v>2402</v>
      </c>
      <c r="C449" s="23" t="s">
        <v>2415</v>
      </c>
      <c r="D449" s="159">
        <v>500</v>
      </c>
      <c r="E449" s="160">
        <v>0</v>
      </c>
      <c r="F449" s="27">
        <v>0</v>
      </c>
      <c r="G449" s="166">
        <v>500</v>
      </c>
      <c r="H449" s="41"/>
      <c r="I449" s="168"/>
    </row>
    <row r="450" spans="1:9" s="153" customFormat="1" ht="16.5" customHeight="1" x14ac:dyDescent="0.25">
      <c r="A450" s="21" t="s">
        <v>1500</v>
      </c>
      <c r="B450" s="22" t="s">
        <v>1481</v>
      </c>
      <c r="C450" s="23" t="s">
        <v>2415</v>
      </c>
      <c r="D450" s="159">
        <v>500</v>
      </c>
      <c r="E450" s="160">
        <v>0</v>
      </c>
      <c r="F450" s="27">
        <v>0</v>
      </c>
      <c r="G450" s="166">
        <v>500</v>
      </c>
      <c r="H450" s="41"/>
      <c r="I450" s="168"/>
    </row>
    <row r="451" spans="1:9" s="153" customFormat="1" ht="16.5" customHeight="1" x14ac:dyDescent="0.25">
      <c r="A451" s="21" t="s">
        <v>1501</v>
      </c>
      <c r="B451" s="22" t="s">
        <v>2382</v>
      </c>
      <c r="C451" s="23" t="s">
        <v>2416</v>
      </c>
      <c r="D451" s="159">
        <v>500</v>
      </c>
      <c r="E451" s="160">
        <v>0</v>
      </c>
      <c r="F451" s="27">
        <v>0</v>
      </c>
      <c r="G451" s="166">
        <v>500</v>
      </c>
      <c r="H451" s="41"/>
      <c r="I451" s="168"/>
    </row>
    <row r="452" spans="1:9" s="153" customFormat="1" ht="16.5" customHeight="1" x14ac:dyDescent="0.25">
      <c r="A452" s="21" t="s">
        <v>1502</v>
      </c>
      <c r="B452" s="22" t="s">
        <v>1445</v>
      </c>
      <c r="C452" s="23" t="s">
        <v>2416</v>
      </c>
      <c r="D452" s="159">
        <v>500</v>
      </c>
      <c r="E452" s="160">
        <v>0</v>
      </c>
      <c r="F452" s="27">
        <v>0</v>
      </c>
      <c r="G452" s="166">
        <v>500</v>
      </c>
      <c r="H452" s="41"/>
      <c r="I452" s="168"/>
    </row>
    <row r="453" spans="1:9" s="153" customFormat="1" ht="16.5" customHeight="1" x14ac:dyDescent="0.25">
      <c r="A453" s="21" t="s">
        <v>1503</v>
      </c>
      <c r="B453" s="22" t="s">
        <v>2417</v>
      </c>
      <c r="C453" s="23" t="s">
        <v>2418</v>
      </c>
      <c r="D453" s="159">
        <v>700</v>
      </c>
      <c r="E453" s="160">
        <v>0</v>
      </c>
      <c r="F453" s="27">
        <v>0</v>
      </c>
      <c r="G453" s="166">
        <v>700</v>
      </c>
      <c r="H453" s="41"/>
      <c r="I453" s="168"/>
    </row>
    <row r="454" spans="1:9" s="153" customFormat="1" ht="16.5" customHeight="1" x14ac:dyDescent="0.25">
      <c r="A454" s="21" t="s">
        <v>1504</v>
      </c>
      <c r="B454" s="22" t="s">
        <v>1505</v>
      </c>
      <c r="C454" s="23" t="s">
        <v>2418</v>
      </c>
      <c r="D454" s="159">
        <v>700</v>
      </c>
      <c r="E454" s="160">
        <v>0</v>
      </c>
      <c r="F454" s="27">
        <v>0</v>
      </c>
      <c r="G454" s="166">
        <v>700</v>
      </c>
      <c r="H454" s="41"/>
      <c r="I454" s="168"/>
    </row>
    <row r="455" spans="1:9" s="153" customFormat="1" ht="16.5" customHeight="1" x14ac:dyDescent="0.25">
      <c r="A455" s="21" t="s">
        <v>1506</v>
      </c>
      <c r="B455" s="22" t="s">
        <v>2419</v>
      </c>
      <c r="C455" s="23" t="s">
        <v>2420</v>
      </c>
      <c r="D455" s="159">
        <v>300</v>
      </c>
      <c r="E455" s="160">
        <v>0</v>
      </c>
      <c r="F455" s="27">
        <v>0</v>
      </c>
      <c r="G455" s="166">
        <v>300</v>
      </c>
      <c r="H455" s="41"/>
      <c r="I455" s="168"/>
    </row>
    <row r="456" spans="1:9" s="153" customFormat="1" ht="16.5" customHeight="1" x14ac:dyDescent="0.25">
      <c r="A456" s="21" t="s">
        <v>1507</v>
      </c>
      <c r="B456" s="22" t="s">
        <v>1508</v>
      </c>
      <c r="C456" s="23" t="s">
        <v>2420</v>
      </c>
      <c r="D456" s="159">
        <v>300</v>
      </c>
      <c r="E456" s="160">
        <v>0</v>
      </c>
      <c r="F456" s="27">
        <v>0</v>
      </c>
      <c r="G456" s="166">
        <v>300</v>
      </c>
      <c r="H456" s="41"/>
      <c r="I456" s="168"/>
    </row>
    <row r="457" spans="1:9" s="153" customFormat="1" ht="16.5" customHeight="1" x14ac:dyDescent="0.25">
      <c r="A457" s="21" t="s">
        <v>1509</v>
      </c>
      <c r="B457" s="22" t="s">
        <v>2408</v>
      </c>
      <c r="C457" s="23" t="s">
        <v>2421</v>
      </c>
      <c r="D457" s="159">
        <v>500</v>
      </c>
      <c r="E457" s="160">
        <v>0</v>
      </c>
      <c r="F457" s="27">
        <v>0</v>
      </c>
      <c r="G457" s="166">
        <v>500</v>
      </c>
      <c r="H457" s="41"/>
      <c r="I457" s="168"/>
    </row>
    <row r="458" spans="1:9" s="153" customFormat="1" ht="16.5" customHeight="1" x14ac:dyDescent="0.25">
      <c r="A458" s="21" t="s">
        <v>1510</v>
      </c>
      <c r="B458" s="22" t="s">
        <v>1490</v>
      </c>
      <c r="C458" s="23" t="s">
        <v>2421</v>
      </c>
      <c r="D458" s="159">
        <v>500</v>
      </c>
      <c r="E458" s="160">
        <v>0</v>
      </c>
      <c r="F458" s="27">
        <v>0</v>
      </c>
      <c r="G458" s="166">
        <v>500</v>
      </c>
      <c r="H458" s="41"/>
      <c r="I458" s="168"/>
    </row>
    <row r="459" spans="1:9" s="153" customFormat="1" ht="16.5" customHeight="1" x14ac:dyDescent="0.25">
      <c r="A459" s="21" t="s">
        <v>1511</v>
      </c>
      <c r="B459" s="22" t="s">
        <v>2410</v>
      </c>
      <c r="C459" s="23" t="s">
        <v>2422</v>
      </c>
      <c r="D459" s="159">
        <v>500</v>
      </c>
      <c r="E459" s="160">
        <v>0</v>
      </c>
      <c r="F459" s="27">
        <v>0</v>
      </c>
      <c r="G459" s="166">
        <v>500</v>
      </c>
      <c r="H459" s="41"/>
      <c r="I459" s="168"/>
    </row>
    <row r="460" spans="1:9" s="153" customFormat="1" ht="16.5" customHeight="1" x14ac:dyDescent="0.25">
      <c r="A460" s="21" t="s">
        <v>1512</v>
      </c>
      <c r="B460" s="22" t="s">
        <v>1493</v>
      </c>
      <c r="C460" s="23" t="s">
        <v>2422</v>
      </c>
      <c r="D460" s="159">
        <v>500</v>
      </c>
      <c r="E460" s="160">
        <v>0</v>
      </c>
      <c r="F460" s="27">
        <v>0</v>
      </c>
      <c r="G460" s="166">
        <v>500</v>
      </c>
      <c r="H460" s="41"/>
      <c r="I460" s="168"/>
    </row>
    <row r="461" spans="1:9" s="153" customFormat="1" ht="16.5" customHeight="1" x14ac:dyDescent="0.25">
      <c r="A461" s="21" t="s">
        <v>1513</v>
      </c>
      <c r="B461" s="22" t="s">
        <v>1514</v>
      </c>
      <c r="C461" s="23" t="s">
        <v>2423</v>
      </c>
      <c r="D461" s="159">
        <v>500</v>
      </c>
      <c r="E461" s="160">
        <v>0</v>
      </c>
      <c r="F461" s="27">
        <v>0</v>
      </c>
      <c r="G461" s="166">
        <v>500</v>
      </c>
      <c r="H461" s="41"/>
      <c r="I461" s="168"/>
    </row>
    <row r="462" spans="1:9" s="153" customFormat="1" ht="16.5" customHeight="1" x14ac:dyDescent="0.25">
      <c r="A462" s="21" t="s">
        <v>1515</v>
      </c>
      <c r="B462" s="22" t="s">
        <v>2424</v>
      </c>
      <c r="C462" s="23" t="s">
        <v>2423</v>
      </c>
      <c r="D462" s="159">
        <v>500</v>
      </c>
      <c r="E462" s="160">
        <v>0</v>
      </c>
      <c r="F462" s="27">
        <v>0</v>
      </c>
      <c r="G462" s="166">
        <v>500</v>
      </c>
      <c r="H462" s="41"/>
      <c r="I462" s="168"/>
    </row>
    <row r="463" spans="1:9" s="153" customFormat="1" ht="16.5" customHeight="1" x14ac:dyDescent="0.25">
      <c r="A463" s="21" t="s">
        <v>1516</v>
      </c>
      <c r="B463" s="22" t="s">
        <v>1257</v>
      </c>
      <c r="C463" s="23" t="s">
        <v>2425</v>
      </c>
      <c r="D463" s="159">
        <v>5000</v>
      </c>
      <c r="E463" s="160">
        <v>0</v>
      </c>
      <c r="F463" s="27">
        <v>0</v>
      </c>
      <c r="G463" s="166">
        <v>5000</v>
      </c>
      <c r="H463" s="41"/>
      <c r="I463" s="168"/>
    </row>
    <row r="464" spans="1:9" s="153" customFormat="1" ht="16.5" customHeight="1" x14ac:dyDescent="0.25">
      <c r="A464" s="21" t="s">
        <v>1517</v>
      </c>
      <c r="B464" s="22" t="s">
        <v>1123</v>
      </c>
      <c r="C464" s="23" t="s">
        <v>2425</v>
      </c>
      <c r="D464" s="159">
        <v>5000</v>
      </c>
      <c r="E464" s="160">
        <v>0</v>
      </c>
      <c r="F464" s="27">
        <v>0</v>
      </c>
      <c r="G464" s="166">
        <v>5000</v>
      </c>
      <c r="H464" s="41"/>
      <c r="I464" s="168"/>
    </row>
    <row r="465" spans="1:9" ht="16.5" customHeight="1" x14ac:dyDescent="0.25">
      <c r="A465" s="21" t="s">
        <v>1518</v>
      </c>
      <c r="B465" s="22" t="s">
        <v>2130</v>
      </c>
      <c r="C465" s="23" t="s">
        <v>2426</v>
      </c>
      <c r="D465" s="159">
        <v>8000</v>
      </c>
      <c r="E465" s="160">
        <v>0</v>
      </c>
      <c r="F465" s="27">
        <v>0</v>
      </c>
      <c r="G465" s="166">
        <v>8000</v>
      </c>
      <c r="H465" s="41"/>
      <c r="I465" s="168"/>
    </row>
    <row r="466" spans="1:9" ht="16.5" customHeight="1" x14ac:dyDescent="0.25">
      <c r="A466" s="21" t="s">
        <v>1520</v>
      </c>
      <c r="B466" s="22" t="s">
        <v>2132</v>
      </c>
      <c r="C466" s="23" t="s">
        <v>2426</v>
      </c>
      <c r="D466" s="159">
        <v>8000</v>
      </c>
      <c r="E466" s="160">
        <v>0</v>
      </c>
      <c r="F466" s="27">
        <v>0</v>
      </c>
      <c r="G466" s="166">
        <v>8000</v>
      </c>
      <c r="H466" s="41"/>
      <c r="I466" s="168"/>
    </row>
    <row r="467" spans="1:9" ht="16.5" customHeight="1" x14ac:dyDescent="0.25">
      <c r="A467" s="21" t="s">
        <v>3663</v>
      </c>
      <c r="B467" s="22" t="s">
        <v>2417</v>
      </c>
      <c r="C467" s="23" t="s">
        <v>2418</v>
      </c>
      <c r="D467" s="159">
        <v>1250</v>
      </c>
      <c r="E467" s="160">
        <v>0</v>
      </c>
      <c r="F467" s="27">
        <v>0</v>
      </c>
      <c r="G467" s="166">
        <v>1250</v>
      </c>
      <c r="H467" s="41"/>
      <c r="I467" s="168"/>
    </row>
    <row r="468" spans="1:9" ht="16.5" customHeight="1" x14ac:dyDescent="0.25">
      <c r="A468" s="21" t="s">
        <v>3664</v>
      </c>
      <c r="B468" s="22" t="s">
        <v>1505</v>
      </c>
      <c r="C468" s="23" t="s">
        <v>2418</v>
      </c>
      <c r="D468" s="159">
        <v>1250</v>
      </c>
      <c r="E468" s="160">
        <v>0</v>
      </c>
      <c r="F468" s="27">
        <v>0</v>
      </c>
      <c r="G468" s="166">
        <v>1250</v>
      </c>
      <c r="H468" s="41"/>
      <c r="I468" s="168"/>
    </row>
    <row r="469" spans="1:9" ht="16.5" customHeight="1" x14ac:dyDescent="0.25">
      <c r="A469" s="21" t="s">
        <v>1521</v>
      </c>
      <c r="B469" s="22" t="s">
        <v>2427</v>
      </c>
      <c r="C469" s="23" t="s">
        <v>2428</v>
      </c>
      <c r="D469" s="159">
        <v>2000</v>
      </c>
      <c r="E469" s="160">
        <v>0</v>
      </c>
      <c r="F469" s="27">
        <v>0</v>
      </c>
      <c r="G469" s="166">
        <v>2000</v>
      </c>
      <c r="H469" s="41"/>
      <c r="I469" s="168"/>
    </row>
    <row r="470" spans="1:9" ht="16.5" customHeight="1" x14ac:dyDescent="0.25">
      <c r="A470" s="21" t="s">
        <v>1522</v>
      </c>
      <c r="B470" s="22" t="s">
        <v>1523</v>
      </c>
      <c r="C470" s="23" t="s">
        <v>2428</v>
      </c>
      <c r="D470" s="159">
        <v>2000</v>
      </c>
      <c r="E470" s="160">
        <v>0</v>
      </c>
      <c r="F470" s="27">
        <v>0</v>
      </c>
      <c r="G470" s="166">
        <v>2000</v>
      </c>
      <c r="H470" s="41"/>
      <c r="I470" s="168"/>
    </row>
    <row r="471" spans="1:9" ht="16.5" customHeight="1" x14ac:dyDescent="0.25">
      <c r="A471" s="21" t="s">
        <v>1524</v>
      </c>
      <c r="B471" s="22" t="s">
        <v>2429</v>
      </c>
      <c r="C471" s="23" t="s">
        <v>2430</v>
      </c>
      <c r="D471" s="159">
        <v>2000</v>
      </c>
      <c r="E471" s="160">
        <v>0</v>
      </c>
      <c r="F471" s="27">
        <v>0</v>
      </c>
      <c r="G471" s="166">
        <v>2000</v>
      </c>
      <c r="H471" s="41"/>
      <c r="I471" s="168"/>
    </row>
    <row r="472" spans="1:9" ht="16.5" customHeight="1" x14ac:dyDescent="0.25">
      <c r="A472" s="21" t="s">
        <v>1525</v>
      </c>
      <c r="B472" s="22" t="s">
        <v>1526</v>
      </c>
      <c r="C472" s="23" t="s">
        <v>2430</v>
      </c>
      <c r="D472" s="159">
        <v>2000</v>
      </c>
      <c r="E472" s="160">
        <v>0</v>
      </c>
      <c r="F472" s="27">
        <v>0</v>
      </c>
      <c r="G472" s="166">
        <v>2000</v>
      </c>
      <c r="H472" s="41"/>
      <c r="I472" s="168"/>
    </row>
    <row r="473" spans="1:9" ht="16.5" customHeight="1" x14ac:dyDescent="0.25">
      <c r="A473" s="21" t="s">
        <v>1527</v>
      </c>
      <c r="B473" s="22" t="s">
        <v>2431</v>
      </c>
      <c r="C473" s="23" t="s">
        <v>2432</v>
      </c>
      <c r="D473" s="159">
        <v>2000</v>
      </c>
      <c r="E473" s="160">
        <v>0</v>
      </c>
      <c r="F473" s="27">
        <v>0</v>
      </c>
      <c r="G473" s="166">
        <v>2000</v>
      </c>
      <c r="H473" s="41"/>
      <c r="I473" s="168"/>
    </row>
    <row r="474" spans="1:9" ht="16.5" customHeight="1" x14ac:dyDescent="0.25">
      <c r="A474" s="21" t="s">
        <v>1528</v>
      </c>
      <c r="B474" s="22" t="s">
        <v>1529</v>
      </c>
      <c r="C474" s="23" t="s">
        <v>2432</v>
      </c>
      <c r="D474" s="159">
        <v>2000</v>
      </c>
      <c r="E474" s="160">
        <v>0</v>
      </c>
      <c r="F474" s="27">
        <v>0</v>
      </c>
      <c r="G474" s="166">
        <v>2000</v>
      </c>
      <c r="H474" s="41"/>
      <c r="I474" s="168"/>
    </row>
    <row r="475" spans="1:9" ht="16.5" customHeight="1" x14ac:dyDescent="0.25">
      <c r="A475" s="21" t="s">
        <v>1530</v>
      </c>
      <c r="B475" s="22" t="s">
        <v>2433</v>
      </c>
      <c r="C475" s="23" t="s">
        <v>2434</v>
      </c>
      <c r="D475" s="159">
        <v>2000</v>
      </c>
      <c r="E475" s="160">
        <v>0</v>
      </c>
      <c r="F475" s="27">
        <v>0</v>
      </c>
      <c r="G475" s="166">
        <v>2000</v>
      </c>
      <c r="H475" s="41"/>
      <c r="I475" s="168"/>
    </row>
    <row r="476" spans="1:9" ht="16.5" customHeight="1" x14ac:dyDescent="0.25">
      <c r="A476" s="21" t="s">
        <v>1531</v>
      </c>
      <c r="B476" s="22" t="s">
        <v>2435</v>
      </c>
      <c r="C476" s="23" t="s">
        <v>2434</v>
      </c>
      <c r="D476" s="159">
        <v>2000</v>
      </c>
      <c r="E476" s="160">
        <v>0</v>
      </c>
      <c r="F476" s="27">
        <v>0</v>
      </c>
      <c r="G476" s="166">
        <v>2000</v>
      </c>
      <c r="H476" s="41"/>
      <c r="I476" s="168"/>
    </row>
    <row r="477" spans="1:9" ht="16.5" customHeight="1" x14ac:dyDescent="0.25">
      <c r="A477" s="21" t="s">
        <v>1532</v>
      </c>
      <c r="B477" s="22" t="s">
        <v>1533</v>
      </c>
      <c r="C477" s="23" t="s">
        <v>2436</v>
      </c>
      <c r="D477" s="159">
        <v>3000</v>
      </c>
      <c r="E477" s="160">
        <v>0</v>
      </c>
      <c r="F477" s="27">
        <v>0</v>
      </c>
      <c r="G477" s="166">
        <v>3000</v>
      </c>
      <c r="H477" s="41"/>
      <c r="I477" s="168"/>
    </row>
    <row r="478" spans="1:9" ht="16.5" customHeight="1" x14ac:dyDescent="0.25">
      <c r="A478" s="21" t="s">
        <v>1534</v>
      </c>
      <c r="B478" s="22" t="s">
        <v>1535</v>
      </c>
      <c r="C478" s="23" t="s">
        <v>2436</v>
      </c>
      <c r="D478" s="159">
        <v>3000</v>
      </c>
      <c r="E478" s="160">
        <v>0</v>
      </c>
      <c r="F478" s="27">
        <v>0</v>
      </c>
      <c r="G478" s="166">
        <v>3000</v>
      </c>
      <c r="H478" s="41"/>
      <c r="I478" s="168"/>
    </row>
    <row r="479" spans="1:9" ht="16.5" customHeight="1" x14ac:dyDescent="0.25">
      <c r="A479" s="21" t="s">
        <v>1536</v>
      </c>
      <c r="B479" s="22" t="s">
        <v>1537</v>
      </c>
      <c r="C479" s="23" t="s">
        <v>2437</v>
      </c>
      <c r="D479" s="159">
        <v>2000</v>
      </c>
      <c r="E479" s="160">
        <v>0</v>
      </c>
      <c r="F479" s="27">
        <v>0</v>
      </c>
      <c r="G479" s="166">
        <v>2000</v>
      </c>
      <c r="H479" s="41"/>
      <c r="I479" s="168"/>
    </row>
    <row r="480" spans="1:9" ht="16.5" customHeight="1" x14ac:dyDescent="0.25">
      <c r="A480" s="21" t="s">
        <v>1538</v>
      </c>
      <c r="B480" s="22" t="s">
        <v>1539</v>
      </c>
      <c r="C480" s="23" t="s">
        <v>2437</v>
      </c>
      <c r="D480" s="159">
        <v>2000</v>
      </c>
      <c r="E480" s="160">
        <v>0</v>
      </c>
      <c r="F480" s="27">
        <v>0</v>
      </c>
      <c r="G480" s="166">
        <v>2000</v>
      </c>
      <c r="H480" s="41"/>
      <c r="I480" s="168"/>
    </row>
    <row r="481" spans="1:9" ht="16.5" customHeight="1" x14ac:dyDescent="0.25">
      <c r="A481" s="21" t="s">
        <v>1540</v>
      </c>
      <c r="B481" s="22" t="s">
        <v>1541</v>
      </c>
      <c r="C481" s="23" t="s">
        <v>2438</v>
      </c>
      <c r="D481" s="159">
        <v>3000</v>
      </c>
      <c r="E481" s="160">
        <v>0</v>
      </c>
      <c r="F481" s="27">
        <v>0</v>
      </c>
      <c r="G481" s="166">
        <v>3000</v>
      </c>
      <c r="H481" s="41"/>
      <c r="I481" s="168"/>
    </row>
    <row r="482" spans="1:9" ht="16.5" customHeight="1" x14ac:dyDescent="0.25">
      <c r="A482" s="21" t="s">
        <v>1542</v>
      </c>
      <c r="B482" s="22" t="s">
        <v>1543</v>
      </c>
      <c r="C482" s="23" t="s">
        <v>2438</v>
      </c>
      <c r="D482" s="159">
        <v>3000</v>
      </c>
      <c r="E482" s="160">
        <v>0</v>
      </c>
      <c r="F482" s="27">
        <v>0</v>
      </c>
      <c r="G482" s="166">
        <v>3000</v>
      </c>
      <c r="H482" s="41"/>
      <c r="I482" s="168"/>
    </row>
    <row r="483" spans="1:9" ht="16.5" customHeight="1" x14ac:dyDescent="0.25">
      <c r="A483" s="21" t="s">
        <v>1544</v>
      </c>
      <c r="B483" s="22" t="s">
        <v>2439</v>
      </c>
      <c r="C483" s="23" t="s">
        <v>2440</v>
      </c>
      <c r="D483" s="159">
        <v>2000</v>
      </c>
      <c r="E483" s="160">
        <v>0</v>
      </c>
      <c r="F483" s="27">
        <v>0</v>
      </c>
      <c r="G483" s="166">
        <v>2000</v>
      </c>
      <c r="H483" s="41"/>
      <c r="I483" s="168"/>
    </row>
    <row r="484" spans="1:9" ht="16.5" customHeight="1" x14ac:dyDescent="0.25">
      <c r="A484" s="21" t="s">
        <v>1545</v>
      </c>
      <c r="B484" s="22" t="s">
        <v>1546</v>
      </c>
      <c r="C484" s="23" t="s">
        <v>2440</v>
      </c>
      <c r="D484" s="159">
        <v>2000</v>
      </c>
      <c r="E484" s="160">
        <v>0</v>
      </c>
      <c r="F484" s="27">
        <v>0</v>
      </c>
      <c r="G484" s="166">
        <v>2000</v>
      </c>
      <c r="H484" s="41"/>
      <c r="I484" s="168"/>
    </row>
    <row r="485" spans="1:9" ht="16.5" customHeight="1" x14ac:dyDescent="0.25">
      <c r="A485" s="21" t="s">
        <v>1547</v>
      </c>
      <c r="B485" s="22" t="s">
        <v>2441</v>
      </c>
      <c r="C485" s="23" t="s">
        <v>2442</v>
      </c>
      <c r="D485" s="159">
        <v>3000</v>
      </c>
      <c r="E485" s="160">
        <v>0</v>
      </c>
      <c r="F485" s="27">
        <v>0</v>
      </c>
      <c r="G485" s="166">
        <v>3000</v>
      </c>
      <c r="H485" s="41"/>
      <c r="I485" s="168"/>
    </row>
    <row r="486" spans="1:9" ht="16.5" customHeight="1" x14ac:dyDescent="0.25">
      <c r="A486" s="21" t="s">
        <v>1548</v>
      </c>
      <c r="B486" s="22" t="s">
        <v>1549</v>
      </c>
      <c r="C486" s="23" t="s">
        <v>2442</v>
      </c>
      <c r="D486" s="159">
        <v>3000</v>
      </c>
      <c r="E486" s="160">
        <v>0</v>
      </c>
      <c r="F486" s="27">
        <v>0</v>
      </c>
      <c r="G486" s="166">
        <v>3000</v>
      </c>
      <c r="H486" s="41"/>
      <c r="I486" s="168"/>
    </row>
    <row r="487" spans="1:9" ht="16.5" customHeight="1" x14ac:dyDescent="0.25">
      <c r="A487" s="21" t="s">
        <v>1550</v>
      </c>
      <c r="B487" s="22" t="s">
        <v>3665</v>
      </c>
      <c r="C487" s="23" t="s">
        <v>2443</v>
      </c>
      <c r="D487" s="159">
        <v>1000</v>
      </c>
      <c r="E487" s="160">
        <v>0</v>
      </c>
      <c r="F487" s="27">
        <v>0</v>
      </c>
      <c r="G487" s="166">
        <v>1000</v>
      </c>
      <c r="H487" s="41"/>
      <c r="I487" s="168"/>
    </row>
    <row r="488" spans="1:9" ht="16.5" customHeight="1" x14ac:dyDescent="0.25">
      <c r="A488" s="21" t="s">
        <v>1551</v>
      </c>
      <c r="B488" s="22" t="s">
        <v>3666</v>
      </c>
      <c r="C488" s="23" t="s">
        <v>2443</v>
      </c>
      <c r="D488" s="159">
        <v>1000</v>
      </c>
      <c r="E488" s="160">
        <v>0</v>
      </c>
      <c r="F488" s="27">
        <v>0</v>
      </c>
      <c r="G488" s="166">
        <v>1000</v>
      </c>
      <c r="H488" s="41"/>
      <c r="I488" s="168"/>
    </row>
    <row r="489" spans="1:9" ht="16.5" customHeight="1" x14ac:dyDescent="0.25">
      <c r="A489" s="21" t="s">
        <v>3667</v>
      </c>
      <c r="B489" s="22" t="s">
        <v>2433</v>
      </c>
      <c r="C489" s="23" t="s">
        <v>2434</v>
      </c>
      <c r="D489" s="159">
        <v>500</v>
      </c>
      <c r="E489" s="160">
        <v>0</v>
      </c>
      <c r="F489" s="27">
        <v>0</v>
      </c>
      <c r="G489" s="166">
        <v>500</v>
      </c>
      <c r="H489" s="41"/>
      <c r="I489" s="168"/>
    </row>
    <row r="490" spans="1:9" ht="16.5" customHeight="1" x14ac:dyDescent="0.25">
      <c r="A490" s="21" t="s">
        <v>3668</v>
      </c>
      <c r="B490" s="22" t="s">
        <v>2435</v>
      </c>
      <c r="C490" s="23" t="s">
        <v>2434</v>
      </c>
      <c r="D490" s="159">
        <v>500</v>
      </c>
      <c r="E490" s="160">
        <v>0</v>
      </c>
      <c r="F490" s="27">
        <v>0</v>
      </c>
      <c r="G490" s="166">
        <v>500</v>
      </c>
      <c r="H490" s="41"/>
      <c r="I490" s="168"/>
    </row>
    <row r="491" spans="1:9" ht="16.5" customHeight="1" x14ac:dyDescent="0.25">
      <c r="A491" s="21" t="s">
        <v>1552</v>
      </c>
      <c r="B491" s="22" t="s">
        <v>1553</v>
      </c>
      <c r="C491" s="23" t="s">
        <v>2444</v>
      </c>
      <c r="D491" s="159">
        <v>30000</v>
      </c>
      <c r="E491" s="160">
        <v>0</v>
      </c>
      <c r="F491" s="27">
        <v>0</v>
      </c>
      <c r="G491" s="166">
        <v>30000</v>
      </c>
      <c r="H491" s="41"/>
      <c r="I491" s="168"/>
    </row>
    <row r="492" spans="1:9" ht="16.5" customHeight="1" x14ac:dyDescent="0.25">
      <c r="A492" s="21" t="s">
        <v>1554</v>
      </c>
      <c r="B492" s="22" t="s">
        <v>2445</v>
      </c>
      <c r="C492" s="23" t="s">
        <v>2444</v>
      </c>
      <c r="D492" s="159">
        <v>30000</v>
      </c>
      <c r="E492" s="160">
        <v>0</v>
      </c>
      <c r="F492" s="27">
        <v>0</v>
      </c>
      <c r="G492" s="166">
        <v>30000</v>
      </c>
      <c r="H492" s="41"/>
      <c r="I492" s="168"/>
    </row>
    <row r="493" spans="1:9" ht="16.5" customHeight="1" x14ac:dyDescent="0.25">
      <c r="A493" s="21" t="s">
        <v>1555</v>
      </c>
      <c r="B493" s="22" t="s">
        <v>2433</v>
      </c>
      <c r="C493" s="23" t="s">
        <v>2446</v>
      </c>
      <c r="D493" s="159">
        <v>2000</v>
      </c>
      <c r="E493" s="160">
        <v>0</v>
      </c>
      <c r="F493" s="27">
        <v>0</v>
      </c>
      <c r="G493" s="166">
        <v>2000</v>
      </c>
      <c r="H493" s="41"/>
      <c r="I493" s="168"/>
    </row>
    <row r="494" spans="1:9" ht="16.5" customHeight="1" x14ac:dyDescent="0.25">
      <c r="A494" s="21" t="s">
        <v>1556</v>
      </c>
      <c r="B494" s="22" t="s">
        <v>2435</v>
      </c>
      <c r="C494" s="23" t="s">
        <v>2446</v>
      </c>
      <c r="D494" s="159">
        <v>2000</v>
      </c>
      <c r="E494" s="160">
        <v>0</v>
      </c>
      <c r="F494" s="27">
        <v>0</v>
      </c>
      <c r="G494" s="166">
        <v>2000</v>
      </c>
      <c r="H494" s="41"/>
      <c r="I494" s="168"/>
    </row>
    <row r="495" spans="1:9" ht="16.5" customHeight="1" x14ac:dyDescent="0.25">
      <c r="A495" s="21" t="s">
        <v>1557</v>
      </c>
      <c r="B495" s="22" t="s">
        <v>2447</v>
      </c>
      <c r="C495" s="23" t="s">
        <v>2448</v>
      </c>
      <c r="D495" s="159">
        <v>12000</v>
      </c>
      <c r="E495" s="160">
        <v>0</v>
      </c>
      <c r="F495" s="27">
        <v>0</v>
      </c>
      <c r="G495" s="166">
        <v>12000</v>
      </c>
      <c r="H495" s="41"/>
      <c r="I495" s="168"/>
    </row>
    <row r="496" spans="1:9" ht="16.5" customHeight="1" x14ac:dyDescent="0.25">
      <c r="A496" s="21" t="s">
        <v>1558</v>
      </c>
      <c r="B496" s="22" t="s">
        <v>1559</v>
      </c>
      <c r="C496" s="23" t="s">
        <v>2448</v>
      </c>
      <c r="D496" s="159">
        <v>12000</v>
      </c>
      <c r="E496" s="160">
        <v>0</v>
      </c>
      <c r="F496" s="27">
        <v>0</v>
      </c>
      <c r="G496" s="166">
        <v>12000</v>
      </c>
      <c r="H496" s="41"/>
      <c r="I496" s="168"/>
    </row>
    <row r="497" spans="1:9" ht="16.5" customHeight="1" x14ac:dyDescent="0.25">
      <c r="A497" s="21" t="s">
        <v>1560</v>
      </c>
      <c r="B497" s="22" t="s">
        <v>1561</v>
      </c>
      <c r="C497" s="23" t="s">
        <v>2449</v>
      </c>
      <c r="D497" s="159">
        <v>500</v>
      </c>
      <c r="E497" s="160">
        <v>0</v>
      </c>
      <c r="F497" s="27">
        <v>0</v>
      </c>
      <c r="G497" s="166">
        <v>500</v>
      </c>
      <c r="H497" s="41"/>
      <c r="I497" s="168"/>
    </row>
    <row r="498" spans="1:9" ht="16.5" customHeight="1" x14ac:dyDescent="0.25">
      <c r="A498" s="21" t="s">
        <v>1562</v>
      </c>
      <c r="B498" s="22" t="s">
        <v>1563</v>
      </c>
      <c r="C498" s="23" t="s">
        <v>2449</v>
      </c>
      <c r="D498" s="159">
        <v>500</v>
      </c>
      <c r="E498" s="160">
        <v>0</v>
      </c>
      <c r="F498" s="27">
        <v>0</v>
      </c>
      <c r="G498" s="166">
        <v>500</v>
      </c>
      <c r="H498" s="41"/>
      <c r="I498" s="168"/>
    </row>
    <row r="499" spans="1:9" ht="16.5" customHeight="1" x14ac:dyDescent="0.25">
      <c r="A499" s="21" t="s">
        <v>1564</v>
      </c>
      <c r="B499" s="22" t="s">
        <v>2450</v>
      </c>
      <c r="C499" s="23" t="s">
        <v>2451</v>
      </c>
      <c r="D499" s="159">
        <v>4000</v>
      </c>
      <c r="E499" s="160">
        <v>0</v>
      </c>
      <c r="F499" s="27">
        <v>0</v>
      </c>
      <c r="G499" s="166">
        <v>4000</v>
      </c>
      <c r="H499" s="41"/>
      <c r="I499" s="168"/>
    </row>
    <row r="500" spans="1:9" ht="16.5" customHeight="1" x14ac:dyDescent="0.25">
      <c r="A500" s="21" t="s">
        <v>1565</v>
      </c>
      <c r="B500" s="22" t="s">
        <v>1566</v>
      </c>
      <c r="C500" s="23" t="s">
        <v>2451</v>
      </c>
      <c r="D500" s="159">
        <v>4000</v>
      </c>
      <c r="E500" s="160">
        <v>0</v>
      </c>
      <c r="F500" s="27">
        <v>0</v>
      </c>
      <c r="G500" s="166">
        <v>4000</v>
      </c>
      <c r="H500" s="41"/>
      <c r="I500" s="168"/>
    </row>
    <row r="501" spans="1:9" ht="16.5" customHeight="1" x14ac:dyDescent="0.25">
      <c r="A501" s="21" t="s">
        <v>1567</v>
      </c>
      <c r="B501" s="22" t="s">
        <v>2452</v>
      </c>
      <c r="C501" s="23" t="s">
        <v>2453</v>
      </c>
      <c r="D501" s="159">
        <v>4000</v>
      </c>
      <c r="E501" s="160">
        <v>0</v>
      </c>
      <c r="F501" s="27">
        <v>0</v>
      </c>
      <c r="G501" s="166">
        <v>4000</v>
      </c>
      <c r="H501" s="41"/>
      <c r="I501" s="168"/>
    </row>
    <row r="502" spans="1:9" ht="16.5" customHeight="1" x14ac:dyDescent="0.25">
      <c r="A502" s="21" t="s">
        <v>1568</v>
      </c>
      <c r="B502" s="22" t="s">
        <v>1569</v>
      </c>
      <c r="C502" s="23" t="s">
        <v>2453</v>
      </c>
      <c r="D502" s="159">
        <v>4000</v>
      </c>
      <c r="E502" s="160">
        <v>0</v>
      </c>
      <c r="F502" s="27">
        <v>0</v>
      </c>
      <c r="G502" s="166">
        <v>4000</v>
      </c>
      <c r="H502" s="41"/>
      <c r="I502" s="168"/>
    </row>
    <row r="503" spans="1:9" ht="16.5" customHeight="1" x14ac:dyDescent="0.25">
      <c r="A503" s="21" t="s">
        <v>1570</v>
      </c>
      <c r="B503" s="22" t="s">
        <v>2454</v>
      </c>
      <c r="C503" s="23" t="s">
        <v>2455</v>
      </c>
      <c r="D503" s="159">
        <v>4500</v>
      </c>
      <c r="E503" s="160">
        <v>0</v>
      </c>
      <c r="F503" s="27">
        <v>0</v>
      </c>
      <c r="G503" s="166">
        <v>4500</v>
      </c>
      <c r="H503" s="41"/>
      <c r="I503" s="168"/>
    </row>
    <row r="504" spans="1:9" ht="16.5" customHeight="1" x14ac:dyDescent="0.25">
      <c r="A504" s="21" t="s">
        <v>1571</v>
      </c>
      <c r="B504" s="22" t="s">
        <v>2456</v>
      </c>
      <c r="C504" s="23" t="s">
        <v>2455</v>
      </c>
      <c r="D504" s="159">
        <v>4500</v>
      </c>
      <c r="E504" s="160">
        <v>0</v>
      </c>
      <c r="F504" s="27">
        <v>0</v>
      </c>
      <c r="G504" s="166">
        <v>4500</v>
      </c>
      <c r="H504" s="41"/>
      <c r="I504" s="168"/>
    </row>
    <row r="505" spans="1:9" ht="16.5" customHeight="1" x14ac:dyDescent="0.25">
      <c r="A505" s="21" t="s">
        <v>1572</v>
      </c>
      <c r="B505" s="22" t="s">
        <v>2203</v>
      </c>
      <c r="C505" s="23" t="s">
        <v>2457</v>
      </c>
      <c r="D505" s="159">
        <v>15000</v>
      </c>
      <c r="E505" s="160">
        <v>0</v>
      </c>
      <c r="F505" s="27">
        <v>0</v>
      </c>
      <c r="G505" s="166">
        <v>15000</v>
      </c>
      <c r="H505" s="41"/>
      <c r="I505" s="168"/>
    </row>
    <row r="506" spans="1:9" ht="16.5" customHeight="1" x14ac:dyDescent="0.25">
      <c r="A506" s="21" t="s">
        <v>1573</v>
      </c>
      <c r="B506" s="22" t="s">
        <v>1148</v>
      </c>
      <c r="C506" s="23" t="s">
        <v>2457</v>
      </c>
      <c r="D506" s="159">
        <v>15000</v>
      </c>
      <c r="E506" s="160">
        <v>0</v>
      </c>
      <c r="F506" s="27">
        <v>0</v>
      </c>
      <c r="G506" s="166">
        <v>15000</v>
      </c>
      <c r="H506" s="41"/>
      <c r="I506" s="168"/>
    </row>
    <row r="507" spans="1:9" ht="16.5" customHeight="1" x14ac:dyDescent="0.25">
      <c r="A507" s="21" t="s">
        <v>1574</v>
      </c>
      <c r="B507" s="22" t="s">
        <v>2458</v>
      </c>
      <c r="C507" s="23" t="s">
        <v>2459</v>
      </c>
      <c r="D507" s="159">
        <v>2000</v>
      </c>
      <c r="E507" s="160">
        <v>0</v>
      </c>
      <c r="F507" s="27">
        <v>0</v>
      </c>
      <c r="G507" s="166">
        <v>2000</v>
      </c>
      <c r="H507" s="41"/>
      <c r="I507" s="168"/>
    </row>
    <row r="508" spans="1:9" ht="16.5" customHeight="1" x14ac:dyDescent="0.25">
      <c r="A508" s="21" t="s">
        <v>1575</v>
      </c>
      <c r="B508" s="22" t="s">
        <v>2460</v>
      </c>
      <c r="C508" s="23" t="s">
        <v>2459</v>
      </c>
      <c r="D508" s="159">
        <v>2000</v>
      </c>
      <c r="E508" s="160">
        <v>0</v>
      </c>
      <c r="F508" s="27">
        <v>0</v>
      </c>
      <c r="G508" s="166">
        <v>2000</v>
      </c>
      <c r="H508" s="41"/>
      <c r="I508" s="168"/>
    </row>
    <row r="509" spans="1:9" ht="16.5" customHeight="1" x14ac:dyDescent="0.25">
      <c r="A509" s="21" t="s">
        <v>1576</v>
      </c>
      <c r="B509" s="22" t="s">
        <v>1577</v>
      </c>
      <c r="C509" s="23" t="s">
        <v>2461</v>
      </c>
      <c r="D509" s="159">
        <v>4000</v>
      </c>
      <c r="E509" s="160">
        <v>0</v>
      </c>
      <c r="F509" s="27">
        <v>0</v>
      </c>
      <c r="G509" s="166">
        <v>4000</v>
      </c>
      <c r="H509" s="41"/>
      <c r="I509" s="168"/>
    </row>
    <row r="510" spans="1:9" ht="16.5" customHeight="1" x14ac:dyDescent="0.25">
      <c r="A510" s="21" t="s">
        <v>1578</v>
      </c>
      <c r="B510" s="22" t="s">
        <v>1579</v>
      </c>
      <c r="C510" s="23" t="s">
        <v>2461</v>
      </c>
      <c r="D510" s="159">
        <v>4000</v>
      </c>
      <c r="E510" s="160">
        <v>0</v>
      </c>
      <c r="F510" s="27">
        <v>0</v>
      </c>
      <c r="G510" s="166">
        <v>4000</v>
      </c>
      <c r="H510" s="41"/>
      <c r="I510" s="168"/>
    </row>
    <row r="511" spans="1:9" ht="16.5" customHeight="1" x14ac:dyDescent="0.25">
      <c r="A511" s="21" t="s">
        <v>1580</v>
      </c>
      <c r="B511" s="22" t="s">
        <v>1581</v>
      </c>
      <c r="C511" s="23" t="s">
        <v>2462</v>
      </c>
      <c r="D511" s="159">
        <v>500</v>
      </c>
      <c r="E511" s="160">
        <v>0</v>
      </c>
      <c r="F511" s="27">
        <v>0</v>
      </c>
      <c r="G511" s="166">
        <v>500</v>
      </c>
      <c r="H511" s="41"/>
      <c r="I511" s="168"/>
    </row>
    <row r="512" spans="1:9" ht="16.5" customHeight="1" x14ac:dyDescent="0.25">
      <c r="A512" s="21" t="s">
        <v>1582</v>
      </c>
      <c r="B512" s="22" t="s">
        <v>1583</v>
      </c>
      <c r="C512" s="23" t="s">
        <v>2462</v>
      </c>
      <c r="D512" s="159">
        <v>500</v>
      </c>
      <c r="E512" s="160">
        <v>0</v>
      </c>
      <c r="F512" s="27">
        <v>0</v>
      </c>
      <c r="G512" s="166">
        <v>500</v>
      </c>
      <c r="H512" s="41"/>
      <c r="I512" s="168"/>
    </row>
    <row r="513" spans="1:9" ht="16.5" customHeight="1" x14ac:dyDescent="0.25">
      <c r="A513" s="21" t="s">
        <v>1584</v>
      </c>
      <c r="B513" s="22" t="s">
        <v>1585</v>
      </c>
      <c r="C513" s="23" t="s">
        <v>2463</v>
      </c>
      <c r="D513" s="159">
        <v>1500</v>
      </c>
      <c r="E513" s="160">
        <v>0</v>
      </c>
      <c r="F513" s="27">
        <v>0</v>
      </c>
      <c r="G513" s="166">
        <v>1500</v>
      </c>
      <c r="H513" s="41"/>
      <c r="I513" s="168"/>
    </row>
    <row r="514" spans="1:9" ht="16.5" customHeight="1" x14ac:dyDescent="0.25">
      <c r="A514" s="21" t="s">
        <v>1586</v>
      </c>
      <c r="B514" s="22" t="s">
        <v>1587</v>
      </c>
      <c r="C514" s="23" t="s">
        <v>2463</v>
      </c>
      <c r="D514" s="159">
        <v>1500</v>
      </c>
      <c r="E514" s="160">
        <v>0</v>
      </c>
      <c r="F514" s="27">
        <v>0</v>
      </c>
      <c r="G514" s="166">
        <v>1500</v>
      </c>
      <c r="H514" s="41"/>
      <c r="I514" s="168"/>
    </row>
    <row r="515" spans="1:9" ht="16.5" customHeight="1" x14ac:dyDescent="0.25">
      <c r="A515" s="21" t="s">
        <v>1588</v>
      </c>
      <c r="B515" s="22" t="s">
        <v>1589</v>
      </c>
      <c r="C515" s="23" t="s">
        <v>2464</v>
      </c>
      <c r="D515" s="159">
        <v>5500</v>
      </c>
      <c r="E515" s="160">
        <v>0</v>
      </c>
      <c r="F515" s="27">
        <v>0</v>
      </c>
      <c r="G515" s="166">
        <v>5500</v>
      </c>
      <c r="H515" s="41"/>
      <c r="I515" s="168"/>
    </row>
    <row r="516" spans="1:9" ht="16.5" customHeight="1" x14ac:dyDescent="0.25">
      <c r="A516" s="21" t="s">
        <v>1590</v>
      </c>
      <c r="B516" s="22" t="s">
        <v>1591</v>
      </c>
      <c r="C516" s="23" t="s">
        <v>2464</v>
      </c>
      <c r="D516" s="159">
        <v>5500</v>
      </c>
      <c r="E516" s="160">
        <v>0</v>
      </c>
      <c r="F516" s="27">
        <v>0</v>
      </c>
      <c r="G516" s="166">
        <v>5500</v>
      </c>
      <c r="H516" s="41"/>
      <c r="I516" s="168"/>
    </row>
    <row r="517" spans="1:9" ht="16.5" customHeight="1" x14ac:dyDescent="0.25">
      <c r="A517" s="21" t="s">
        <v>1592</v>
      </c>
      <c r="B517" s="22" t="s">
        <v>1593</v>
      </c>
      <c r="C517" s="23" t="s">
        <v>2465</v>
      </c>
      <c r="D517" s="159">
        <v>15000</v>
      </c>
      <c r="E517" s="160">
        <v>0</v>
      </c>
      <c r="F517" s="27">
        <v>0</v>
      </c>
      <c r="G517" s="166">
        <v>15000</v>
      </c>
      <c r="H517" s="41"/>
      <c r="I517" s="168"/>
    </row>
    <row r="518" spans="1:9" ht="16.5" customHeight="1" x14ac:dyDescent="0.25">
      <c r="A518" s="21" t="s">
        <v>1594</v>
      </c>
      <c r="B518" s="22" t="s">
        <v>1417</v>
      </c>
      <c r="C518" s="23" t="s">
        <v>2465</v>
      </c>
      <c r="D518" s="159">
        <v>15000</v>
      </c>
      <c r="E518" s="160">
        <v>0</v>
      </c>
      <c r="F518" s="27">
        <v>0</v>
      </c>
      <c r="G518" s="166">
        <v>15000</v>
      </c>
      <c r="H518" s="41"/>
      <c r="I518" s="168"/>
    </row>
    <row r="519" spans="1:9" ht="16.5" customHeight="1" x14ac:dyDescent="0.25">
      <c r="A519" s="21" t="s">
        <v>3669</v>
      </c>
      <c r="B519" s="22" t="s">
        <v>3670</v>
      </c>
      <c r="C519" s="23" t="s">
        <v>2459</v>
      </c>
      <c r="D519" s="159">
        <v>500</v>
      </c>
      <c r="E519" s="160">
        <v>0</v>
      </c>
      <c r="F519" s="27">
        <v>0</v>
      </c>
      <c r="G519" s="166">
        <v>500</v>
      </c>
      <c r="H519" s="41"/>
      <c r="I519" s="168"/>
    </row>
    <row r="520" spans="1:9" ht="16.5" customHeight="1" x14ac:dyDescent="0.25">
      <c r="A520" s="21" t="s">
        <v>3671</v>
      </c>
      <c r="B520" s="22" t="s">
        <v>3672</v>
      </c>
      <c r="C520" s="23" t="s">
        <v>2459</v>
      </c>
      <c r="D520" s="159">
        <v>500</v>
      </c>
      <c r="E520" s="160">
        <v>0</v>
      </c>
      <c r="F520" s="27">
        <v>0</v>
      </c>
      <c r="G520" s="166">
        <v>500</v>
      </c>
      <c r="H520" s="41"/>
      <c r="I520" s="168"/>
    </row>
    <row r="521" spans="1:9" ht="16.5" hidden="1" customHeight="1" x14ac:dyDescent="0.25">
      <c r="A521" s="28" t="s">
        <v>3246</v>
      </c>
      <c r="B521" s="29" t="s">
        <v>3673</v>
      </c>
      <c r="C521" s="30" t="s">
        <v>3247</v>
      </c>
      <c r="D521" s="161">
        <v>85000</v>
      </c>
      <c r="E521" s="162">
        <v>0</v>
      </c>
      <c r="F521" s="27">
        <v>0</v>
      </c>
      <c r="G521" s="167">
        <v>85000</v>
      </c>
      <c r="H521" s="41"/>
      <c r="I521" s="169" t="s">
        <v>4641</v>
      </c>
    </row>
    <row r="522" spans="1:9" ht="16.5" hidden="1" customHeight="1" x14ac:dyDescent="0.25">
      <c r="A522" s="28" t="s">
        <v>3248</v>
      </c>
      <c r="B522" s="29" t="s">
        <v>3674</v>
      </c>
      <c r="C522" s="30" t="s">
        <v>3247</v>
      </c>
      <c r="D522" s="161">
        <v>85000</v>
      </c>
      <c r="E522" s="162">
        <v>0</v>
      </c>
      <c r="F522" s="27">
        <v>0</v>
      </c>
      <c r="G522" s="167">
        <v>85000</v>
      </c>
      <c r="H522" s="41"/>
      <c r="I522" s="169" t="s">
        <v>4641</v>
      </c>
    </row>
    <row r="523" spans="1:9" ht="16.5" customHeight="1" x14ac:dyDescent="0.25">
      <c r="A523" s="21" t="s">
        <v>1595</v>
      </c>
      <c r="B523" s="22" t="s">
        <v>1596</v>
      </c>
      <c r="C523" s="23" t="s">
        <v>2466</v>
      </c>
      <c r="D523" s="159">
        <v>15000</v>
      </c>
      <c r="E523" s="160">
        <v>0</v>
      </c>
      <c r="F523" s="27">
        <v>0</v>
      </c>
      <c r="G523" s="166">
        <v>15000</v>
      </c>
      <c r="H523" s="41"/>
      <c r="I523" s="168"/>
    </row>
    <row r="524" spans="1:9" ht="16.5" customHeight="1" x14ac:dyDescent="0.25">
      <c r="A524" s="21" t="s">
        <v>1597</v>
      </c>
      <c r="B524" s="22" t="s">
        <v>1598</v>
      </c>
      <c r="C524" s="23" t="s">
        <v>2466</v>
      </c>
      <c r="D524" s="159">
        <v>15000</v>
      </c>
      <c r="E524" s="160">
        <v>0</v>
      </c>
      <c r="F524" s="27">
        <v>0</v>
      </c>
      <c r="G524" s="166">
        <v>15000</v>
      </c>
      <c r="H524" s="41"/>
      <c r="I524" s="168"/>
    </row>
    <row r="525" spans="1:9" ht="16.5" customHeight="1" x14ac:dyDescent="0.25">
      <c r="A525" s="21" t="s">
        <v>1599</v>
      </c>
      <c r="B525" s="22" t="s">
        <v>1600</v>
      </c>
      <c r="C525" s="23" t="s">
        <v>2467</v>
      </c>
      <c r="D525" s="159">
        <v>3000</v>
      </c>
      <c r="E525" s="160">
        <v>0</v>
      </c>
      <c r="F525" s="27">
        <v>0</v>
      </c>
      <c r="G525" s="166">
        <v>3000</v>
      </c>
      <c r="H525" s="41"/>
      <c r="I525" s="168"/>
    </row>
    <row r="526" spans="1:9" ht="16.5" customHeight="1" x14ac:dyDescent="0.25">
      <c r="A526" s="21" t="s">
        <v>1601</v>
      </c>
      <c r="B526" s="22" t="s">
        <v>1056</v>
      </c>
      <c r="C526" s="23" t="s">
        <v>2467</v>
      </c>
      <c r="D526" s="159">
        <v>3000</v>
      </c>
      <c r="E526" s="160">
        <v>0</v>
      </c>
      <c r="F526" s="27">
        <v>0</v>
      </c>
      <c r="G526" s="166">
        <v>3000</v>
      </c>
      <c r="H526" s="41"/>
      <c r="I526" s="168"/>
    </row>
    <row r="527" spans="1:9" ht="16.5" customHeight="1" x14ac:dyDescent="0.25">
      <c r="A527" s="21" t="s">
        <v>1602</v>
      </c>
      <c r="B527" s="22" t="s">
        <v>1603</v>
      </c>
      <c r="C527" s="23" t="s">
        <v>2468</v>
      </c>
      <c r="D527" s="159">
        <v>7000</v>
      </c>
      <c r="E527" s="160">
        <v>0</v>
      </c>
      <c r="F527" s="27">
        <v>0</v>
      </c>
      <c r="G527" s="166">
        <v>7000</v>
      </c>
      <c r="H527" s="41"/>
      <c r="I527" s="168"/>
    </row>
    <row r="528" spans="1:9" ht="16.5" customHeight="1" x14ac:dyDescent="0.25">
      <c r="A528" s="21" t="s">
        <v>1604</v>
      </c>
      <c r="B528" s="22" t="s">
        <v>1605</v>
      </c>
      <c r="C528" s="23" t="s">
        <v>2468</v>
      </c>
      <c r="D528" s="159">
        <v>7000</v>
      </c>
      <c r="E528" s="160">
        <v>0</v>
      </c>
      <c r="F528" s="27">
        <v>0</v>
      </c>
      <c r="G528" s="166">
        <v>7000</v>
      </c>
      <c r="H528" s="41"/>
      <c r="I528" s="168"/>
    </row>
    <row r="529" spans="1:9" ht="16.5" customHeight="1" x14ac:dyDescent="0.25">
      <c r="A529" s="21" t="s">
        <v>1606</v>
      </c>
      <c r="B529" s="22" t="s">
        <v>2447</v>
      </c>
      <c r="C529" s="23" t="s">
        <v>2469</v>
      </c>
      <c r="D529" s="159">
        <v>8000</v>
      </c>
      <c r="E529" s="160">
        <v>0</v>
      </c>
      <c r="F529" s="27">
        <v>0</v>
      </c>
      <c r="G529" s="166">
        <v>8000</v>
      </c>
      <c r="H529" s="41"/>
      <c r="I529" s="168"/>
    </row>
    <row r="530" spans="1:9" ht="16.5" customHeight="1" x14ac:dyDescent="0.25">
      <c r="A530" s="21" t="s">
        <v>1607</v>
      </c>
      <c r="B530" s="22" t="s">
        <v>1559</v>
      </c>
      <c r="C530" s="23" t="s">
        <v>2469</v>
      </c>
      <c r="D530" s="159">
        <v>8000</v>
      </c>
      <c r="E530" s="160">
        <v>0</v>
      </c>
      <c r="F530" s="27">
        <v>0</v>
      </c>
      <c r="G530" s="166">
        <v>8000</v>
      </c>
      <c r="H530" s="41"/>
      <c r="I530" s="168"/>
    </row>
    <row r="531" spans="1:9" ht="16.5" hidden="1" customHeight="1" x14ac:dyDescent="0.25">
      <c r="A531" s="28" t="s">
        <v>3249</v>
      </c>
      <c r="B531" s="29" t="s">
        <v>3250</v>
      </c>
      <c r="C531" s="30" t="s">
        <v>3251</v>
      </c>
      <c r="D531" s="161">
        <v>90000</v>
      </c>
      <c r="E531" s="162">
        <v>0</v>
      </c>
      <c r="F531" s="27">
        <v>0</v>
      </c>
      <c r="G531" s="167">
        <v>90000</v>
      </c>
      <c r="H531" s="41"/>
      <c r="I531" s="169" t="s">
        <v>4641</v>
      </c>
    </row>
    <row r="532" spans="1:9" ht="16.5" hidden="1" customHeight="1" x14ac:dyDescent="0.25">
      <c r="A532" s="28" t="s">
        <v>3252</v>
      </c>
      <c r="B532" s="29" t="s">
        <v>3253</v>
      </c>
      <c r="C532" s="30" t="s">
        <v>3251</v>
      </c>
      <c r="D532" s="161">
        <v>90000</v>
      </c>
      <c r="E532" s="162">
        <v>0</v>
      </c>
      <c r="F532" s="27">
        <v>0</v>
      </c>
      <c r="G532" s="167">
        <v>90000</v>
      </c>
      <c r="H532" s="41"/>
      <c r="I532" s="169" t="s">
        <v>4641</v>
      </c>
    </row>
    <row r="533" spans="1:9" ht="16.5" customHeight="1" x14ac:dyDescent="0.25">
      <c r="A533" s="21" t="s">
        <v>1608</v>
      </c>
      <c r="B533" s="22" t="s">
        <v>1609</v>
      </c>
      <c r="C533" s="23" t="s">
        <v>2470</v>
      </c>
      <c r="D533" s="159">
        <v>4000</v>
      </c>
      <c r="E533" s="160">
        <v>0</v>
      </c>
      <c r="F533" s="27">
        <v>0</v>
      </c>
      <c r="G533" s="166">
        <v>4000</v>
      </c>
      <c r="H533" s="41"/>
      <c r="I533" s="168"/>
    </row>
    <row r="534" spans="1:9" ht="16.5" customHeight="1" x14ac:dyDescent="0.25">
      <c r="A534" s="21" t="s">
        <v>1610</v>
      </c>
      <c r="B534" s="22" t="s">
        <v>1611</v>
      </c>
      <c r="C534" s="23" t="s">
        <v>2470</v>
      </c>
      <c r="D534" s="159">
        <v>4000</v>
      </c>
      <c r="E534" s="160">
        <v>0</v>
      </c>
      <c r="F534" s="27">
        <v>0</v>
      </c>
      <c r="G534" s="166">
        <v>4000</v>
      </c>
      <c r="H534" s="41"/>
      <c r="I534" s="168"/>
    </row>
    <row r="535" spans="1:9" ht="16.5" hidden="1" customHeight="1" x14ac:dyDescent="0.25">
      <c r="A535" s="28" t="s">
        <v>3254</v>
      </c>
      <c r="B535" s="29" t="s">
        <v>3255</v>
      </c>
      <c r="C535" s="30" t="s">
        <v>3256</v>
      </c>
      <c r="D535" s="161">
        <v>100000</v>
      </c>
      <c r="E535" s="162">
        <v>0</v>
      </c>
      <c r="F535" s="27">
        <v>0</v>
      </c>
      <c r="G535" s="167">
        <v>100000</v>
      </c>
      <c r="H535" s="41"/>
      <c r="I535" s="169" t="s">
        <v>4641</v>
      </c>
    </row>
    <row r="536" spans="1:9" ht="16.5" hidden="1" customHeight="1" x14ac:dyDescent="0.25">
      <c r="A536" s="28" t="s">
        <v>3257</v>
      </c>
      <c r="B536" s="29" t="s">
        <v>3258</v>
      </c>
      <c r="C536" s="30" t="s">
        <v>3256</v>
      </c>
      <c r="D536" s="161">
        <v>100000</v>
      </c>
      <c r="E536" s="162">
        <v>0</v>
      </c>
      <c r="F536" s="27">
        <v>0</v>
      </c>
      <c r="G536" s="167">
        <v>100000</v>
      </c>
      <c r="H536" s="41"/>
      <c r="I536" s="169" t="s">
        <v>4641</v>
      </c>
    </row>
    <row r="537" spans="1:9" ht="16.5" customHeight="1" x14ac:dyDescent="0.25">
      <c r="A537" s="21" t="s">
        <v>1612</v>
      </c>
      <c r="B537" s="22" t="s">
        <v>2471</v>
      </c>
      <c r="C537" s="23" t="s">
        <v>2472</v>
      </c>
      <c r="D537" s="159">
        <v>20000</v>
      </c>
      <c r="E537" s="160">
        <v>0</v>
      </c>
      <c r="F537" s="27">
        <v>0</v>
      </c>
      <c r="G537" s="166">
        <v>20000</v>
      </c>
      <c r="H537" s="41"/>
      <c r="I537" s="168"/>
    </row>
    <row r="538" spans="1:9" ht="16.5" customHeight="1" x14ac:dyDescent="0.25">
      <c r="A538" s="21" t="s">
        <v>1613</v>
      </c>
      <c r="B538" s="22" t="s">
        <v>2473</v>
      </c>
      <c r="C538" s="23" t="s">
        <v>2474</v>
      </c>
      <c r="D538" s="159">
        <v>40000</v>
      </c>
      <c r="E538" s="160">
        <v>0</v>
      </c>
      <c r="F538" s="27">
        <v>0</v>
      </c>
      <c r="G538" s="166">
        <v>40000</v>
      </c>
      <c r="H538" s="41"/>
      <c r="I538" s="168"/>
    </row>
    <row r="539" spans="1:9" ht="16.5" customHeight="1" x14ac:dyDescent="0.25">
      <c r="A539" s="21" t="s">
        <v>1614</v>
      </c>
      <c r="B539" s="22" t="s">
        <v>2475</v>
      </c>
      <c r="C539" s="23" t="s">
        <v>2476</v>
      </c>
      <c r="D539" s="159">
        <v>10000</v>
      </c>
      <c r="E539" s="160">
        <v>0</v>
      </c>
      <c r="F539" s="27">
        <v>0</v>
      </c>
      <c r="G539" s="166">
        <v>10000</v>
      </c>
      <c r="H539" s="41"/>
      <c r="I539" s="168"/>
    </row>
    <row r="540" spans="1:9" ht="16.5" customHeight="1" x14ac:dyDescent="0.25">
      <c r="A540" s="21" t="s">
        <v>1615</v>
      </c>
      <c r="B540" s="22" t="s">
        <v>3675</v>
      </c>
      <c r="C540" s="23" t="s">
        <v>2472</v>
      </c>
      <c r="D540" s="159">
        <v>20000</v>
      </c>
      <c r="E540" s="160">
        <v>0</v>
      </c>
      <c r="F540" s="27">
        <v>0</v>
      </c>
      <c r="G540" s="166">
        <v>20000</v>
      </c>
      <c r="H540" s="41"/>
      <c r="I540" s="168"/>
    </row>
    <row r="541" spans="1:9" ht="16.5" customHeight="1" x14ac:dyDescent="0.25">
      <c r="A541" s="21" t="s">
        <v>1616</v>
      </c>
      <c r="B541" s="22" t="s">
        <v>3676</v>
      </c>
      <c r="C541" s="23" t="s">
        <v>2474</v>
      </c>
      <c r="D541" s="159">
        <v>40000</v>
      </c>
      <c r="E541" s="160">
        <v>0</v>
      </c>
      <c r="F541" s="27">
        <v>0</v>
      </c>
      <c r="G541" s="166">
        <v>40000</v>
      </c>
      <c r="H541" s="41"/>
      <c r="I541" s="168"/>
    </row>
    <row r="542" spans="1:9" ht="16.5" customHeight="1" x14ac:dyDescent="0.25">
      <c r="A542" s="21" t="s">
        <v>1617</v>
      </c>
      <c r="B542" s="22" t="s">
        <v>1618</v>
      </c>
      <c r="C542" s="23" t="s">
        <v>2476</v>
      </c>
      <c r="D542" s="159">
        <v>10000</v>
      </c>
      <c r="E542" s="160">
        <v>0</v>
      </c>
      <c r="F542" s="27">
        <v>0</v>
      </c>
      <c r="G542" s="166">
        <v>10000</v>
      </c>
      <c r="H542" s="41"/>
      <c r="I542" s="168"/>
    </row>
    <row r="543" spans="1:9" ht="16.5" customHeight="1" x14ac:dyDescent="0.25">
      <c r="A543" s="21" t="s">
        <v>1619</v>
      </c>
      <c r="B543" s="22" t="s">
        <v>1620</v>
      </c>
      <c r="C543" s="23" t="s">
        <v>2477</v>
      </c>
      <c r="D543" s="159">
        <v>800</v>
      </c>
      <c r="E543" s="160">
        <v>0</v>
      </c>
      <c r="F543" s="27">
        <v>0</v>
      </c>
      <c r="G543" s="166">
        <v>800</v>
      </c>
      <c r="H543" s="41"/>
      <c r="I543" s="168"/>
    </row>
    <row r="544" spans="1:9" ht="16.5" customHeight="1" x14ac:dyDescent="0.25">
      <c r="A544" s="21" t="s">
        <v>1621</v>
      </c>
      <c r="B544" s="22" t="s">
        <v>1622</v>
      </c>
      <c r="C544" s="23" t="s">
        <v>2477</v>
      </c>
      <c r="D544" s="159">
        <v>800</v>
      </c>
      <c r="E544" s="160">
        <v>0</v>
      </c>
      <c r="F544" s="27">
        <v>0</v>
      </c>
      <c r="G544" s="166">
        <v>800</v>
      </c>
      <c r="H544" s="41"/>
      <c r="I544" s="168"/>
    </row>
    <row r="545" spans="1:9" ht="16.5" customHeight="1" x14ac:dyDescent="0.25">
      <c r="A545" s="21" t="s">
        <v>1623</v>
      </c>
      <c r="B545" s="22" t="s">
        <v>3677</v>
      </c>
      <c r="C545" s="23" t="s">
        <v>2478</v>
      </c>
      <c r="D545" s="159">
        <v>40000</v>
      </c>
      <c r="E545" s="160">
        <v>0</v>
      </c>
      <c r="F545" s="27">
        <v>0</v>
      </c>
      <c r="G545" s="166">
        <v>40000</v>
      </c>
      <c r="H545" s="41"/>
      <c r="I545" s="168"/>
    </row>
    <row r="546" spans="1:9" ht="16.5" customHeight="1" x14ac:dyDescent="0.25">
      <c r="A546" s="21" t="s">
        <v>1624</v>
      </c>
      <c r="B546" s="22" t="s">
        <v>3678</v>
      </c>
      <c r="C546" s="23" t="s">
        <v>2478</v>
      </c>
      <c r="D546" s="159">
        <v>40000</v>
      </c>
      <c r="E546" s="160">
        <v>0</v>
      </c>
      <c r="F546" s="27">
        <v>0</v>
      </c>
      <c r="G546" s="166">
        <v>40000</v>
      </c>
      <c r="H546" s="41"/>
      <c r="I546" s="168"/>
    </row>
    <row r="547" spans="1:9" ht="16.5" customHeight="1" x14ac:dyDescent="0.25">
      <c r="A547" s="21" t="s">
        <v>1625</v>
      </c>
      <c r="B547" s="22" t="s">
        <v>2479</v>
      </c>
      <c r="C547" s="23" t="s">
        <v>2480</v>
      </c>
      <c r="D547" s="159">
        <v>3250</v>
      </c>
      <c r="E547" s="160">
        <v>0</v>
      </c>
      <c r="F547" s="27">
        <v>0</v>
      </c>
      <c r="G547" s="166">
        <v>3250</v>
      </c>
      <c r="H547" s="41"/>
      <c r="I547" s="168"/>
    </row>
    <row r="548" spans="1:9" ht="16.5" customHeight="1" x14ac:dyDescent="0.25">
      <c r="A548" s="21" t="s">
        <v>1626</v>
      </c>
      <c r="B548" s="22" t="s">
        <v>1627</v>
      </c>
      <c r="C548" s="23" t="s">
        <v>2480</v>
      </c>
      <c r="D548" s="159">
        <v>3250</v>
      </c>
      <c r="E548" s="160">
        <v>0</v>
      </c>
      <c r="F548" s="27">
        <v>0</v>
      </c>
      <c r="G548" s="166">
        <v>3250</v>
      </c>
      <c r="H548" s="41"/>
      <c r="I548" s="168"/>
    </row>
    <row r="549" spans="1:9" ht="16.5" customHeight="1" x14ac:dyDescent="0.25">
      <c r="A549" s="21" t="s">
        <v>1628</v>
      </c>
      <c r="B549" s="22" t="s">
        <v>1629</v>
      </c>
      <c r="C549" s="23" t="s">
        <v>2481</v>
      </c>
      <c r="D549" s="159">
        <v>20000</v>
      </c>
      <c r="E549" s="160">
        <v>0</v>
      </c>
      <c r="F549" s="27">
        <v>0</v>
      </c>
      <c r="G549" s="166">
        <v>20000</v>
      </c>
      <c r="H549" s="41"/>
      <c r="I549" s="168"/>
    </row>
    <row r="550" spans="1:9" ht="16.5" customHeight="1" x14ac:dyDescent="0.25">
      <c r="A550" s="21" t="s">
        <v>1630</v>
      </c>
      <c r="B550" s="22" t="s">
        <v>1631</v>
      </c>
      <c r="C550" s="23" t="s">
        <v>2481</v>
      </c>
      <c r="D550" s="159">
        <v>20000</v>
      </c>
      <c r="E550" s="160">
        <v>0</v>
      </c>
      <c r="F550" s="27">
        <v>0</v>
      </c>
      <c r="G550" s="166">
        <v>20000</v>
      </c>
      <c r="H550" s="41"/>
      <c r="I550" s="168"/>
    </row>
    <row r="551" spans="1:9" ht="16.5" customHeight="1" x14ac:dyDescent="0.25">
      <c r="A551" s="21" t="s">
        <v>1632</v>
      </c>
      <c r="B551" s="22" t="s">
        <v>1633</v>
      </c>
      <c r="C551" s="23" t="s">
        <v>2482</v>
      </c>
      <c r="D551" s="159">
        <v>5000</v>
      </c>
      <c r="E551" s="160">
        <v>0</v>
      </c>
      <c r="F551" s="27">
        <v>0</v>
      </c>
      <c r="G551" s="166">
        <v>5000</v>
      </c>
      <c r="H551" s="41"/>
      <c r="I551" s="168"/>
    </row>
    <row r="552" spans="1:9" ht="16.5" customHeight="1" x14ac:dyDescent="0.25">
      <c r="A552" s="21" t="s">
        <v>1634</v>
      </c>
      <c r="B552" s="22" t="s">
        <v>1635</v>
      </c>
      <c r="C552" s="23" t="s">
        <v>2482</v>
      </c>
      <c r="D552" s="159">
        <v>5000</v>
      </c>
      <c r="E552" s="160">
        <v>0</v>
      </c>
      <c r="F552" s="27">
        <v>0</v>
      </c>
      <c r="G552" s="166">
        <v>5000</v>
      </c>
      <c r="H552" s="41"/>
      <c r="I552" s="168"/>
    </row>
    <row r="553" spans="1:9" ht="16.5" customHeight="1" x14ac:dyDescent="0.25">
      <c r="A553" s="21" t="s">
        <v>1636</v>
      </c>
      <c r="B553" s="22" t="s">
        <v>1637</v>
      </c>
      <c r="C553" s="23" t="s">
        <v>2483</v>
      </c>
      <c r="D553" s="159">
        <v>2000</v>
      </c>
      <c r="E553" s="160">
        <v>0</v>
      </c>
      <c r="F553" s="27">
        <v>0</v>
      </c>
      <c r="G553" s="166">
        <v>2000</v>
      </c>
      <c r="H553" s="41"/>
      <c r="I553" s="168"/>
    </row>
    <row r="554" spans="1:9" ht="16.5" customHeight="1" x14ac:dyDescent="0.25">
      <c r="A554" s="21" t="s">
        <v>1638</v>
      </c>
      <c r="B554" s="22" t="s">
        <v>1639</v>
      </c>
      <c r="C554" s="23" t="s">
        <v>2483</v>
      </c>
      <c r="D554" s="159">
        <v>2000</v>
      </c>
      <c r="E554" s="160">
        <v>0</v>
      </c>
      <c r="F554" s="27">
        <v>0</v>
      </c>
      <c r="G554" s="166">
        <v>2000</v>
      </c>
      <c r="H554" s="41"/>
      <c r="I554" s="168"/>
    </row>
    <row r="555" spans="1:9" ht="16.5" customHeight="1" x14ac:dyDescent="0.25">
      <c r="A555" s="21" t="s">
        <v>1640</v>
      </c>
      <c r="B555" s="22" t="s">
        <v>2484</v>
      </c>
      <c r="C555" s="23" t="s">
        <v>2485</v>
      </c>
      <c r="D555" s="159">
        <v>40000</v>
      </c>
      <c r="E555" s="160">
        <v>0</v>
      </c>
      <c r="F555" s="27">
        <v>0</v>
      </c>
      <c r="G555" s="166">
        <v>40000</v>
      </c>
      <c r="H555" s="41"/>
      <c r="I555" s="168"/>
    </row>
    <row r="556" spans="1:9" ht="16.5" customHeight="1" x14ac:dyDescent="0.25">
      <c r="A556" s="21" t="s">
        <v>1641</v>
      </c>
      <c r="B556" s="22" t="s">
        <v>1642</v>
      </c>
      <c r="C556" s="23" t="s">
        <v>2485</v>
      </c>
      <c r="D556" s="159">
        <v>40000</v>
      </c>
      <c r="E556" s="160">
        <v>0</v>
      </c>
      <c r="F556" s="27">
        <v>0</v>
      </c>
      <c r="G556" s="166">
        <v>40000</v>
      </c>
      <c r="H556" s="41"/>
      <c r="I556" s="168"/>
    </row>
    <row r="557" spans="1:9" ht="16.5" customHeight="1" x14ac:dyDescent="0.25">
      <c r="A557" s="21" t="s">
        <v>3679</v>
      </c>
      <c r="B557" s="22" t="s">
        <v>1603</v>
      </c>
      <c r="C557" s="23" t="s">
        <v>2468</v>
      </c>
      <c r="D557" s="159">
        <v>2500</v>
      </c>
      <c r="E557" s="160">
        <v>0</v>
      </c>
      <c r="F557" s="27">
        <v>0</v>
      </c>
      <c r="G557" s="166">
        <v>2500</v>
      </c>
      <c r="H557" s="41"/>
      <c r="I557" s="168"/>
    </row>
    <row r="558" spans="1:9" ht="16.5" customHeight="1" x14ac:dyDescent="0.25">
      <c r="A558" s="21" t="s">
        <v>3680</v>
      </c>
      <c r="B558" s="22" t="s">
        <v>1605</v>
      </c>
      <c r="C558" s="23" t="s">
        <v>2468</v>
      </c>
      <c r="D558" s="159">
        <v>2500</v>
      </c>
      <c r="E558" s="160">
        <v>0</v>
      </c>
      <c r="F558" s="27">
        <v>0</v>
      </c>
      <c r="G558" s="166">
        <v>2500</v>
      </c>
      <c r="H558" s="41"/>
      <c r="I558" s="168"/>
    </row>
    <row r="559" spans="1:9" ht="16.5" hidden="1" customHeight="1" x14ac:dyDescent="0.25">
      <c r="A559" s="28" t="s">
        <v>3681</v>
      </c>
      <c r="B559" s="29" t="s">
        <v>3255</v>
      </c>
      <c r="C559" s="30" t="s">
        <v>3256</v>
      </c>
      <c r="D559" s="161">
        <v>130000</v>
      </c>
      <c r="E559" s="162">
        <v>0</v>
      </c>
      <c r="F559" s="27">
        <v>0</v>
      </c>
      <c r="G559" s="167">
        <v>130000</v>
      </c>
      <c r="H559" s="41"/>
      <c r="I559" s="169" t="s">
        <v>4641</v>
      </c>
    </row>
    <row r="560" spans="1:9" ht="16.5" hidden="1" customHeight="1" x14ac:dyDescent="0.25">
      <c r="A560" s="28" t="s">
        <v>3682</v>
      </c>
      <c r="B560" s="29" t="s">
        <v>3258</v>
      </c>
      <c r="C560" s="30" t="s">
        <v>3256</v>
      </c>
      <c r="D560" s="161">
        <v>130000</v>
      </c>
      <c r="E560" s="162">
        <v>0</v>
      </c>
      <c r="F560" s="27">
        <v>0</v>
      </c>
      <c r="G560" s="167">
        <v>130000</v>
      </c>
      <c r="H560" s="41"/>
      <c r="I560" s="169" t="s">
        <v>4641</v>
      </c>
    </row>
    <row r="561" spans="1:9" ht="16.5" hidden="1" customHeight="1" x14ac:dyDescent="0.25">
      <c r="A561" s="28" t="s">
        <v>3683</v>
      </c>
      <c r="B561" s="29" t="s">
        <v>3684</v>
      </c>
      <c r="C561" s="30" t="s">
        <v>3685</v>
      </c>
      <c r="D561" s="161">
        <v>90000</v>
      </c>
      <c r="E561" s="162">
        <v>0</v>
      </c>
      <c r="F561" s="27">
        <v>0</v>
      </c>
      <c r="G561" s="167">
        <v>90000</v>
      </c>
      <c r="H561" s="41"/>
      <c r="I561" s="169" t="s">
        <v>4641</v>
      </c>
    </row>
    <row r="562" spans="1:9" ht="16.5" hidden="1" customHeight="1" x14ac:dyDescent="0.25">
      <c r="A562" s="28" t="s">
        <v>3686</v>
      </c>
      <c r="B562" s="29" t="s">
        <v>3687</v>
      </c>
      <c r="C562" s="30" t="s">
        <v>3685</v>
      </c>
      <c r="D562" s="161">
        <v>90000</v>
      </c>
      <c r="E562" s="162">
        <v>0</v>
      </c>
      <c r="F562" s="27">
        <v>0</v>
      </c>
      <c r="G562" s="167">
        <v>90000</v>
      </c>
      <c r="H562" s="41"/>
      <c r="I562" s="169" t="s">
        <v>4641</v>
      </c>
    </row>
    <row r="563" spans="1:9" ht="16.5" hidden="1" customHeight="1" x14ac:dyDescent="0.25">
      <c r="A563" s="28" t="s">
        <v>3688</v>
      </c>
      <c r="B563" s="29" t="s">
        <v>3689</v>
      </c>
      <c r="C563" s="30" t="s">
        <v>3690</v>
      </c>
      <c r="D563" s="161">
        <v>60000</v>
      </c>
      <c r="E563" s="162">
        <v>0</v>
      </c>
      <c r="F563" s="27">
        <v>0</v>
      </c>
      <c r="G563" s="167">
        <v>60000</v>
      </c>
      <c r="H563" s="41"/>
      <c r="I563" s="169" t="s">
        <v>4641</v>
      </c>
    </row>
    <row r="564" spans="1:9" ht="16.5" hidden="1" customHeight="1" x14ac:dyDescent="0.25">
      <c r="A564" s="28" t="s">
        <v>3691</v>
      </c>
      <c r="B564" s="29" t="s">
        <v>3692</v>
      </c>
      <c r="C564" s="30" t="s">
        <v>3690</v>
      </c>
      <c r="D564" s="161">
        <v>60000</v>
      </c>
      <c r="E564" s="162">
        <v>0</v>
      </c>
      <c r="F564" s="27">
        <v>0</v>
      </c>
      <c r="G564" s="167">
        <v>60000</v>
      </c>
      <c r="H564" s="41"/>
      <c r="I564" s="169" t="s">
        <v>4641</v>
      </c>
    </row>
    <row r="565" spans="1:9" ht="16.5" customHeight="1" x14ac:dyDescent="0.25">
      <c r="A565" s="21" t="s">
        <v>3693</v>
      </c>
      <c r="B565" s="22" t="s">
        <v>2479</v>
      </c>
      <c r="C565" s="23" t="s">
        <v>2480</v>
      </c>
      <c r="D565" s="159">
        <v>7000</v>
      </c>
      <c r="E565" s="160">
        <v>0</v>
      </c>
      <c r="F565" s="27">
        <v>0</v>
      </c>
      <c r="G565" s="166">
        <v>7000</v>
      </c>
      <c r="H565" s="41"/>
      <c r="I565" s="168"/>
    </row>
    <row r="566" spans="1:9" ht="16.5" customHeight="1" x14ac:dyDescent="0.25">
      <c r="A566" s="21" t="s">
        <v>3694</v>
      </c>
      <c r="B566" s="22" t="s">
        <v>1627</v>
      </c>
      <c r="C566" s="23" t="s">
        <v>2480</v>
      </c>
      <c r="D566" s="159">
        <v>7000</v>
      </c>
      <c r="E566" s="160">
        <v>0</v>
      </c>
      <c r="F566" s="27">
        <v>0</v>
      </c>
      <c r="G566" s="166">
        <v>7000</v>
      </c>
      <c r="H566" s="41"/>
      <c r="I566" s="168"/>
    </row>
    <row r="567" spans="1:9" ht="16.5" hidden="1" customHeight="1" x14ac:dyDescent="0.25">
      <c r="A567" s="31" t="s">
        <v>3259</v>
      </c>
      <c r="B567" s="32" t="s">
        <v>3260</v>
      </c>
      <c r="C567" s="33" t="s">
        <v>3261</v>
      </c>
      <c r="D567" s="174">
        <v>3000</v>
      </c>
      <c r="E567" s="175">
        <v>0</v>
      </c>
      <c r="F567" s="176">
        <v>0</v>
      </c>
      <c r="G567" s="177">
        <v>3000</v>
      </c>
      <c r="H567" s="41"/>
      <c r="I567" s="168"/>
    </row>
    <row r="568" spans="1:9" ht="16.5" hidden="1" customHeight="1" x14ac:dyDescent="0.25">
      <c r="A568" s="31" t="s">
        <v>3262</v>
      </c>
      <c r="B568" s="32" t="s">
        <v>3263</v>
      </c>
      <c r="C568" s="33" t="s">
        <v>3261</v>
      </c>
      <c r="D568" s="174">
        <v>3000</v>
      </c>
      <c r="E568" s="175">
        <v>0</v>
      </c>
      <c r="F568" s="176">
        <v>0</v>
      </c>
      <c r="G568" s="177">
        <v>3000</v>
      </c>
      <c r="H568" s="41"/>
      <c r="I568" s="168"/>
    </row>
    <row r="569" spans="1:9" ht="16.5" hidden="1" customHeight="1" x14ac:dyDescent="0.25">
      <c r="A569" s="31" t="s">
        <v>3264</v>
      </c>
      <c r="B569" s="32" t="s">
        <v>3265</v>
      </c>
      <c r="C569" s="33" t="s">
        <v>3266</v>
      </c>
      <c r="D569" s="174">
        <v>3000</v>
      </c>
      <c r="E569" s="175">
        <v>0</v>
      </c>
      <c r="F569" s="176">
        <v>0</v>
      </c>
      <c r="G569" s="177">
        <v>3000</v>
      </c>
      <c r="H569" s="41"/>
      <c r="I569" s="168"/>
    </row>
    <row r="570" spans="1:9" ht="16.5" hidden="1" customHeight="1" x14ac:dyDescent="0.25">
      <c r="A570" s="31" t="s">
        <v>3267</v>
      </c>
      <c r="B570" s="32" t="s">
        <v>3268</v>
      </c>
      <c r="C570" s="33" t="s">
        <v>3266</v>
      </c>
      <c r="D570" s="174">
        <v>3000</v>
      </c>
      <c r="E570" s="175">
        <v>0</v>
      </c>
      <c r="F570" s="176">
        <v>0</v>
      </c>
      <c r="G570" s="177">
        <v>3000</v>
      </c>
      <c r="H570" s="41"/>
      <c r="I570" s="168"/>
    </row>
    <row r="571" spans="1:9" ht="16.5" hidden="1" customHeight="1" x14ac:dyDescent="0.25">
      <c r="A571" s="31" t="s">
        <v>3269</v>
      </c>
      <c r="B571" s="32" t="s">
        <v>3270</v>
      </c>
      <c r="C571" s="33" t="s">
        <v>3271</v>
      </c>
      <c r="D571" s="174">
        <v>500</v>
      </c>
      <c r="E571" s="175">
        <v>0</v>
      </c>
      <c r="F571" s="176">
        <v>0</v>
      </c>
      <c r="G571" s="177">
        <v>500</v>
      </c>
      <c r="H571" s="41"/>
      <c r="I571" s="168"/>
    </row>
    <row r="572" spans="1:9" ht="16.5" hidden="1" customHeight="1" x14ac:dyDescent="0.25">
      <c r="A572" s="31" t="s">
        <v>3272</v>
      </c>
      <c r="B572" s="32" t="s">
        <v>3273</v>
      </c>
      <c r="C572" s="33" t="s">
        <v>3271</v>
      </c>
      <c r="D572" s="174">
        <v>500</v>
      </c>
      <c r="E572" s="175">
        <v>0</v>
      </c>
      <c r="F572" s="176">
        <v>0</v>
      </c>
      <c r="G572" s="177">
        <v>500</v>
      </c>
      <c r="H572" s="41"/>
      <c r="I572" s="168"/>
    </row>
    <row r="573" spans="1:9" ht="16.5" hidden="1" customHeight="1" x14ac:dyDescent="0.25">
      <c r="A573" s="31" t="s">
        <v>3274</v>
      </c>
      <c r="B573" s="32" t="s">
        <v>3275</v>
      </c>
      <c r="C573" s="33" t="s">
        <v>3276</v>
      </c>
      <c r="D573" s="174">
        <v>4000</v>
      </c>
      <c r="E573" s="175">
        <v>0</v>
      </c>
      <c r="F573" s="176">
        <v>0</v>
      </c>
      <c r="G573" s="177">
        <v>4000</v>
      </c>
      <c r="H573" s="41"/>
      <c r="I573" s="168"/>
    </row>
    <row r="574" spans="1:9" ht="16.5" hidden="1" customHeight="1" x14ac:dyDescent="0.25">
      <c r="A574" s="31" t="s">
        <v>3277</v>
      </c>
      <c r="B574" s="32" t="s">
        <v>3278</v>
      </c>
      <c r="C574" s="33" t="s">
        <v>3276</v>
      </c>
      <c r="D574" s="174">
        <v>4000</v>
      </c>
      <c r="E574" s="175">
        <v>0</v>
      </c>
      <c r="F574" s="176">
        <v>0</v>
      </c>
      <c r="G574" s="177">
        <v>4000</v>
      </c>
      <c r="H574" s="41"/>
      <c r="I574" s="168"/>
    </row>
    <row r="575" spans="1:9" ht="16.5" hidden="1" customHeight="1" x14ac:dyDescent="0.25">
      <c r="A575" s="31" t="s">
        <v>3279</v>
      </c>
      <c r="B575" s="32" t="s">
        <v>3280</v>
      </c>
      <c r="C575" s="33" t="s">
        <v>3281</v>
      </c>
      <c r="D575" s="174">
        <v>500</v>
      </c>
      <c r="E575" s="175">
        <v>0</v>
      </c>
      <c r="F575" s="176">
        <v>0</v>
      </c>
      <c r="G575" s="177">
        <v>500</v>
      </c>
      <c r="H575" s="41"/>
      <c r="I575" s="168"/>
    </row>
    <row r="576" spans="1:9" ht="16.5" hidden="1" customHeight="1" x14ac:dyDescent="0.25">
      <c r="A576" s="31" t="s">
        <v>3282</v>
      </c>
      <c r="B576" s="32" t="s">
        <v>3283</v>
      </c>
      <c r="C576" s="33" t="s">
        <v>3281</v>
      </c>
      <c r="D576" s="174">
        <v>500</v>
      </c>
      <c r="E576" s="175">
        <v>0</v>
      </c>
      <c r="F576" s="176">
        <v>0</v>
      </c>
      <c r="G576" s="177">
        <v>500</v>
      </c>
      <c r="H576" s="41"/>
      <c r="I576" s="168"/>
    </row>
    <row r="577" spans="1:9" ht="16.5" hidden="1" customHeight="1" x14ac:dyDescent="0.25">
      <c r="A577" s="31" t="s">
        <v>3284</v>
      </c>
      <c r="B577" s="32" t="s">
        <v>3285</v>
      </c>
      <c r="C577" s="33" t="s">
        <v>3286</v>
      </c>
      <c r="D577" s="174">
        <v>1500</v>
      </c>
      <c r="E577" s="175">
        <v>0</v>
      </c>
      <c r="F577" s="176">
        <v>0</v>
      </c>
      <c r="G577" s="177">
        <v>1500</v>
      </c>
      <c r="H577" s="41"/>
      <c r="I577" s="168"/>
    </row>
    <row r="578" spans="1:9" ht="16.5" hidden="1" customHeight="1" x14ac:dyDescent="0.25">
      <c r="A578" s="31" t="s">
        <v>3287</v>
      </c>
      <c r="B578" s="32" t="s">
        <v>3288</v>
      </c>
      <c r="C578" s="33" t="s">
        <v>3286</v>
      </c>
      <c r="D578" s="174">
        <v>1500</v>
      </c>
      <c r="E578" s="175">
        <v>0</v>
      </c>
      <c r="F578" s="176">
        <v>0</v>
      </c>
      <c r="G578" s="177">
        <v>1500</v>
      </c>
      <c r="H578" s="41"/>
      <c r="I578" s="168"/>
    </row>
    <row r="579" spans="1:9" ht="16.5" hidden="1" customHeight="1" x14ac:dyDescent="0.25">
      <c r="A579" s="31" t="s">
        <v>3289</v>
      </c>
      <c r="B579" s="32" t="s">
        <v>3290</v>
      </c>
      <c r="C579" s="33" t="s">
        <v>3291</v>
      </c>
      <c r="D579" s="174">
        <v>2000</v>
      </c>
      <c r="E579" s="175">
        <v>0</v>
      </c>
      <c r="F579" s="176">
        <v>0</v>
      </c>
      <c r="G579" s="177">
        <v>2000</v>
      </c>
      <c r="H579" s="41"/>
      <c r="I579" s="168"/>
    </row>
    <row r="580" spans="1:9" ht="16.5" hidden="1" customHeight="1" x14ac:dyDescent="0.25">
      <c r="A580" s="31" t="s">
        <v>3292</v>
      </c>
      <c r="B580" s="32" t="s">
        <v>3293</v>
      </c>
      <c r="C580" s="33" t="s">
        <v>3291</v>
      </c>
      <c r="D580" s="174">
        <v>2000</v>
      </c>
      <c r="E580" s="175">
        <v>0</v>
      </c>
      <c r="F580" s="176">
        <v>0</v>
      </c>
      <c r="G580" s="177">
        <v>2000</v>
      </c>
      <c r="H580" s="41"/>
      <c r="I580" s="168"/>
    </row>
    <row r="581" spans="1:9" ht="16.5" hidden="1" customHeight="1" x14ac:dyDescent="0.25">
      <c r="A581" s="31" t="s">
        <v>3294</v>
      </c>
      <c r="B581" s="32" t="s">
        <v>3295</v>
      </c>
      <c r="C581" s="33" t="s">
        <v>3296</v>
      </c>
      <c r="D581" s="174">
        <v>2000</v>
      </c>
      <c r="E581" s="175">
        <v>0</v>
      </c>
      <c r="F581" s="176">
        <v>0</v>
      </c>
      <c r="G581" s="177">
        <v>2000</v>
      </c>
      <c r="H581" s="41"/>
      <c r="I581" s="168"/>
    </row>
    <row r="582" spans="1:9" ht="16.5" hidden="1" customHeight="1" x14ac:dyDescent="0.25">
      <c r="A582" s="31" t="s">
        <v>3297</v>
      </c>
      <c r="B582" s="32" t="s">
        <v>3298</v>
      </c>
      <c r="C582" s="33" t="s">
        <v>3296</v>
      </c>
      <c r="D582" s="174">
        <v>2000</v>
      </c>
      <c r="E582" s="175">
        <v>0</v>
      </c>
      <c r="F582" s="176">
        <v>0</v>
      </c>
      <c r="G582" s="177">
        <v>2000</v>
      </c>
      <c r="H582" s="41"/>
      <c r="I582" s="168"/>
    </row>
    <row r="583" spans="1:9" ht="16.5" hidden="1" customHeight="1" x14ac:dyDescent="0.25">
      <c r="A583" s="31" t="s">
        <v>3299</v>
      </c>
      <c r="B583" s="32" t="s">
        <v>3300</v>
      </c>
      <c r="C583" s="33" t="s">
        <v>3301</v>
      </c>
      <c r="D583" s="174">
        <v>5000</v>
      </c>
      <c r="E583" s="175">
        <v>0</v>
      </c>
      <c r="F583" s="176">
        <v>0</v>
      </c>
      <c r="G583" s="177">
        <v>5000</v>
      </c>
      <c r="H583" s="41"/>
      <c r="I583" s="168"/>
    </row>
    <row r="584" spans="1:9" ht="16.5" hidden="1" customHeight="1" x14ac:dyDescent="0.25">
      <c r="A584" s="31" t="s">
        <v>3302</v>
      </c>
      <c r="B584" s="32" t="s">
        <v>3303</v>
      </c>
      <c r="C584" s="33" t="s">
        <v>3301</v>
      </c>
      <c r="D584" s="174">
        <v>5000</v>
      </c>
      <c r="E584" s="175">
        <v>0</v>
      </c>
      <c r="F584" s="176">
        <v>0</v>
      </c>
      <c r="G584" s="177">
        <v>5000</v>
      </c>
      <c r="H584" s="41"/>
      <c r="I584" s="168"/>
    </row>
    <row r="585" spans="1:9" ht="16.5" hidden="1" customHeight="1" x14ac:dyDescent="0.25">
      <c r="A585" s="31" t="s">
        <v>3304</v>
      </c>
      <c r="B585" s="32" t="s">
        <v>1335</v>
      </c>
      <c r="C585" s="33" t="s">
        <v>3305</v>
      </c>
      <c r="D585" s="174">
        <v>4000</v>
      </c>
      <c r="E585" s="175">
        <v>0</v>
      </c>
      <c r="F585" s="176">
        <v>0</v>
      </c>
      <c r="G585" s="177">
        <v>4000</v>
      </c>
      <c r="H585" s="41"/>
      <c r="I585" s="168"/>
    </row>
    <row r="586" spans="1:9" ht="16.5" hidden="1" customHeight="1" x14ac:dyDescent="0.25">
      <c r="A586" s="31" t="s">
        <v>3306</v>
      </c>
      <c r="B586" s="32" t="s">
        <v>1337</v>
      </c>
      <c r="C586" s="33" t="s">
        <v>3305</v>
      </c>
      <c r="D586" s="174">
        <v>4000</v>
      </c>
      <c r="E586" s="175">
        <v>0</v>
      </c>
      <c r="F586" s="176">
        <v>0</v>
      </c>
      <c r="G586" s="177">
        <v>4000</v>
      </c>
      <c r="H586" s="41"/>
      <c r="I586" s="168"/>
    </row>
    <row r="587" spans="1:9" ht="16.5" hidden="1" customHeight="1" x14ac:dyDescent="0.25">
      <c r="A587" s="31" t="s">
        <v>3307</v>
      </c>
      <c r="B587" s="32" t="s">
        <v>3695</v>
      </c>
      <c r="C587" s="33" t="s">
        <v>3308</v>
      </c>
      <c r="D587" s="174">
        <v>1000</v>
      </c>
      <c r="E587" s="175">
        <v>0</v>
      </c>
      <c r="F587" s="176">
        <v>0</v>
      </c>
      <c r="G587" s="177">
        <v>1000</v>
      </c>
      <c r="H587" s="41"/>
      <c r="I587" s="168"/>
    </row>
    <row r="588" spans="1:9" ht="16.5" hidden="1" customHeight="1" x14ac:dyDescent="0.25">
      <c r="A588" s="31" t="s">
        <v>3309</v>
      </c>
      <c r="B588" s="32" t="s">
        <v>3696</v>
      </c>
      <c r="C588" s="33" t="s">
        <v>3308</v>
      </c>
      <c r="D588" s="174">
        <v>1000</v>
      </c>
      <c r="E588" s="175">
        <v>0</v>
      </c>
      <c r="F588" s="176">
        <v>0</v>
      </c>
      <c r="G588" s="177">
        <v>1000</v>
      </c>
      <c r="H588" s="41"/>
      <c r="I588" s="168"/>
    </row>
    <row r="589" spans="1:9" ht="16.5" hidden="1" customHeight="1" x14ac:dyDescent="0.25">
      <c r="A589" s="31" t="s">
        <v>3310</v>
      </c>
      <c r="B589" s="32" t="s">
        <v>3311</v>
      </c>
      <c r="C589" s="33" t="s">
        <v>3312</v>
      </c>
      <c r="D589" s="174">
        <v>3000</v>
      </c>
      <c r="E589" s="175">
        <v>0</v>
      </c>
      <c r="F589" s="176">
        <v>0</v>
      </c>
      <c r="G589" s="177">
        <v>3000</v>
      </c>
      <c r="H589" s="41"/>
      <c r="I589" s="168"/>
    </row>
    <row r="590" spans="1:9" ht="16.5" hidden="1" customHeight="1" x14ac:dyDescent="0.25">
      <c r="A590" s="31" t="s">
        <v>3313</v>
      </c>
      <c r="B590" s="32" t="s">
        <v>3314</v>
      </c>
      <c r="C590" s="33" t="s">
        <v>3312</v>
      </c>
      <c r="D590" s="174">
        <v>3000</v>
      </c>
      <c r="E590" s="175">
        <v>0</v>
      </c>
      <c r="F590" s="176">
        <v>0</v>
      </c>
      <c r="G590" s="177">
        <v>3000</v>
      </c>
      <c r="H590" s="41"/>
      <c r="I590" s="168"/>
    </row>
    <row r="591" spans="1:9" ht="16.5" hidden="1" customHeight="1" x14ac:dyDescent="0.25">
      <c r="A591" s="31" t="s">
        <v>3315</v>
      </c>
      <c r="B591" s="32" t="s">
        <v>3316</v>
      </c>
      <c r="C591" s="33" t="s">
        <v>3317</v>
      </c>
      <c r="D591" s="174">
        <v>600</v>
      </c>
      <c r="E591" s="175">
        <v>0</v>
      </c>
      <c r="F591" s="176">
        <v>0</v>
      </c>
      <c r="G591" s="177">
        <v>600</v>
      </c>
      <c r="H591" s="41"/>
      <c r="I591" s="168"/>
    </row>
    <row r="592" spans="1:9" ht="16.5" hidden="1" customHeight="1" x14ac:dyDescent="0.25">
      <c r="A592" s="31" t="s">
        <v>3318</v>
      </c>
      <c r="B592" s="32" t="s">
        <v>3319</v>
      </c>
      <c r="C592" s="33" t="s">
        <v>3317</v>
      </c>
      <c r="D592" s="174">
        <v>600</v>
      </c>
      <c r="E592" s="175">
        <v>0</v>
      </c>
      <c r="F592" s="176">
        <v>0</v>
      </c>
      <c r="G592" s="177">
        <v>600</v>
      </c>
      <c r="H592" s="41"/>
      <c r="I592" s="168"/>
    </row>
    <row r="593" spans="1:9" ht="16.5" hidden="1" customHeight="1" x14ac:dyDescent="0.25">
      <c r="A593" s="31" t="s">
        <v>3320</v>
      </c>
      <c r="B593" s="32" t="s">
        <v>3321</v>
      </c>
      <c r="C593" s="33" t="s">
        <v>3322</v>
      </c>
      <c r="D593" s="174">
        <v>1000</v>
      </c>
      <c r="E593" s="175">
        <v>0</v>
      </c>
      <c r="F593" s="176">
        <v>0</v>
      </c>
      <c r="G593" s="177">
        <v>1000</v>
      </c>
      <c r="H593" s="41"/>
      <c r="I593" s="168"/>
    </row>
    <row r="594" spans="1:9" ht="16.5" hidden="1" customHeight="1" x14ac:dyDescent="0.25">
      <c r="A594" s="31" t="s">
        <v>3323</v>
      </c>
      <c r="B594" s="32" t="s">
        <v>3324</v>
      </c>
      <c r="C594" s="33" t="s">
        <v>3322</v>
      </c>
      <c r="D594" s="174">
        <v>1000</v>
      </c>
      <c r="E594" s="175">
        <v>0</v>
      </c>
      <c r="F594" s="176">
        <v>0</v>
      </c>
      <c r="G594" s="177">
        <v>1000</v>
      </c>
      <c r="H594" s="41"/>
      <c r="I594" s="168"/>
    </row>
    <row r="595" spans="1:9" ht="16.5" hidden="1" customHeight="1" x14ac:dyDescent="0.25">
      <c r="A595" s="31" t="s">
        <v>3325</v>
      </c>
      <c r="B595" s="32" t="s">
        <v>3326</v>
      </c>
      <c r="C595" s="33" t="s">
        <v>3327</v>
      </c>
      <c r="D595" s="174">
        <v>2000</v>
      </c>
      <c r="E595" s="175">
        <v>0</v>
      </c>
      <c r="F595" s="176">
        <v>0</v>
      </c>
      <c r="G595" s="177">
        <v>2000</v>
      </c>
      <c r="H595" s="41"/>
      <c r="I595" s="168"/>
    </row>
    <row r="596" spans="1:9" ht="16.5" hidden="1" customHeight="1" x14ac:dyDescent="0.25">
      <c r="A596" s="31" t="s">
        <v>3328</v>
      </c>
      <c r="B596" s="32" t="s">
        <v>3329</v>
      </c>
      <c r="C596" s="33" t="s">
        <v>3327</v>
      </c>
      <c r="D596" s="174">
        <v>2000</v>
      </c>
      <c r="E596" s="175">
        <v>0</v>
      </c>
      <c r="F596" s="176">
        <v>0</v>
      </c>
      <c r="G596" s="177">
        <v>2000</v>
      </c>
      <c r="H596" s="41"/>
      <c r="I596" s="168"/>
    </row>
    <row r="597" spans="1:9" ht="16.5" hidden="1" customHeight="1" x14ac:dyDescent="0.25">
      <c r="A597" s="31" t="s">
        <v>3330</v>
      </c>
      <c r="B597" s="32" t="s">
        <v>3331</v>
      </c>
      <c r="C597" s="33" t="s">
        <v>3332</v>
      </c>
      <c r="D597" s="174">
        <v>400</v>
      </c>
      <c r="E597" s="175">
        <v>0</v>
      </c>
      <c r="F597" s="176">
        <v>0</v>
      </c>
      <c r="G597" s="177">
        <v>400</v>
      </c>
      <c r="H597" s="41"/>
      <c r="I597" s="168"/>
    </row>
    <row r="598" spans="1:9" ht="16.5" hidden="1" customHeight="1" x14ac:dyDescent="0.25">
      <c r="A598" s="31" t="s">
        <v>3333</v>
      </c>
      <c r="B598" s="32" t="s">
        <v>3334</v>
      </c>
      <c r="C598" s="33" t="s">
        <v>3332</v>
      </c>
      <c r="D598" s="174">
        <v>400</v>
      </c>
      <c r="E598" s="175">
        <v>0</v>
      </c>
      <c r="F598" s="176">
        <v>0</v>
      </c>
      <c r="G598" s="177">
        <v>400</v>
      </c>
      <c r="H598" s="41"/>
      <c r="I598" s="168"/>
    </row>
    <row r="599" spans="1:9" ht="16.5" hidden="1" customHeight="1" x14ac:dyDescent="0.25">
      <c r="A599" s="31" t="s">
        <v>3335</v>
      </c>
      <c r="B599" s="32" t="s">
        <v>1257</v>
      </c>
      <c r="C599" s="33" t="s">
        <v>3336</v>
      </c>
      <c r="D599" s="174">
        <v>2000</v>
      </c>
      <c r="E599" s="175">
        <v>0</v>
      </c>
      <c r="F599" s="176">
        <v>0</v>
      </c>
      <c r="G599" s="177">
        <v>2000</v>
      </c>
      <c r="H599" s="41"/>
      <c r="I599" s="168"/>
    </row>
    <row r="600" spans="1:9" ht="16.5" hidden="1" customHeight="1" x14ac:dyDescent="0.25">
      <c r="A600" s="31" t="s">
        <v>3337</v>
      </c>
      <c r="B600" s="32" t="s">
        <v>1123</v>
      </c>
      <c r="C600" s="33" t="s">
        <v>3336</v>
      </c>
      <c r="D600" s="174">
        <v>2000</v>
      </c>
      <c r="E600" s="175">
        <v>0</v>
      </c>
      <c r="F600" s="176">
        <v>0</v>
      </c>
      <c r="G600" s="177">
        <v>2000</v>
      </c>
      <c r="H600" s="41"/>
      <c r="I600" s="168"/>
    </row>
    <row r="601" spans="1:9" ht="16.5" hidden="1" customHeight="1" x14ac:dyDescent="0.25">
      <c r="A601" s="31" t="s">
        <v>3338</v>
      </c>
      <c r="B601" s="32" t="s">
        <v>1519</v>
      </c>
      <c r="C601" s="33" t="s">
        <v>3339</v>
      </c>
      <c r="D601" s="174">
        <v>8000</v>
      </c>
      <c r="E601" s="175">
        <v>0</v>
      </c>
      <c r="F601" s="176">
        <v>0</v>
      </c>
      <c r="G601" s="177">
        <v>8000</v>
      </c>
      <c r="H601" s="41"/>
      <c r="I601" s="168"/>
    </row>
    <row r="602" spans="1:9" ht="16.5" hidden="1" customHeight="1" x14ac:dyDescent="0.25">
      <c r="A602" s="31" t="s">
        <v>3340</v>
      </c>
      <c r="B602" s="32" t="s">
        <v>1208</v>
      </c>
      <c r="C602" s="33" t="s">
        <v>3339</v>
      </c>
      <c r="D602" s="174">
        <v>8000</v>
      </c>
      <c r="E602" s="175">
        <v>0</v>
      </c>
      <c r="F602" s="176">
        <v>0</v>
      </c>
      <c r="G602" s="177">
        <v>8000</v>
      </c>
      <c r="H602" s="41"/>
      <c r="I602" s="168"/>
    </row>
    <row r="603" spans="1:9" ht="16.5" hidden="1" customHeight="1" x14ac:dyDescent="0.25">
      <c r="A603" s="31" t="s">
        <v>3341</v>
      </c>
      <c r="B603" s="32" t="s">
        <v>3342</v>
      </c>
      <c r="C603" s="33" t="s">
        <v>3343</v>
      </c>
      <c r="D603" s="174">
        <v>1000</v>
      </c>
      <c r="E603" s="175">
        <v>0</v>
      </c>
      <c r="F603" s="176">
        <v>0</v>
      </c>
      <c r="G603" s="177">
        <v>1000</v>
      </c>
      <c r="H603" s="41"/>
      <c r="I603" s="168"/>
    </row>
    <row r="604" spans="1:9" ht="16.5" hidden="1" customHeight="1" x14ac:dyDescent="0.25">
      <c r="A604" s="31" t="s">
        <v>3344</v>
      </c>
      <c r="B604" s="32" t="s">
        <v>3345</v>
      </c>
      <c r="C604" s="33" t="s">
        <v>3343</v>
      </c>
      <c r="D604" s="174">
        <v>1000</v>
      </c>
      <c r="E604" s="175">
        <v>0</v>
      </c>
      <c r="F604" s="176">
        <v>0</v>
      </c>
      <c r="G604" s="177">
        <v>1000</v>
      </c>
      <c r="H604" s="41"/>
      <c r="I604" s="168"/>
    </row>
    <row r="605" spans="1:9" ht="16.5" hidden="1" customHeight="1" x14ac:dyDescent="0.25">
      <c r="A605" s="31" t="s">
        <v>3346</v>
      </c>
      <c r="B605" s="32" t="s">
        <v>3347</v>
      </c>
      <c r="C605" s="33" t="s">
        <v>3348</v>
      </c>
      <c r="D605" s="174">
        <v>3000</v>
      </c>
      <c r="E605" s="175">
        <v>0</v>
      </c>
      <c r="F605" s="176">
        <v>0</v>
      </c>
      <c r="G605" s="177">
        <v>3000</v>
      </c>
      <c r="H605" s="41"/>
      <c r="I605" s="168"/>
    </row>
    <row r="606" spans="1:9" ht="16.5" hidden="1" customHeight="1" x14ac:dyDescent="0.25">
      <c r="A606" s="31" t="s">
        <v>3349</v>
      </c>
      <c r="B606" s="32" t="s">
        <v>3350</v>
      </c>
      <c r="C606" s="33" t="s">
        <v>3348</v>
      </c>
      <c r="D606" s="174">
        <v>3000</v>
      </c>
      <c r="E606" s="175">
        <v>0</v>
      </c>
      <c r="F606" s="176">
        <v>0</v>
      </c>
      <c r="G606" s="177">
        <v>3000</v>
      </c>
      <c r="H606" s="41"/>
      <c r="I606" s="168"/>
    </row>
    <row r="607" spans="1:9" ht="16.5" hidden="1" customHeight="1" x14ac:dyDescent="0.25">
      <c r="A607" s="31" t="s">
        <v>3697</v>
      </c>
      <c r="B607" s="32" t="s">
        <v>3698</v>
      </c>
      <c r="C607" s="33" t="s">
        <v>3261</v>
      </c>
      <c r="D607" s="174">
        <v>500</v>
      </c>
      <c r="E607" s="175">
        <v>0</v>
      </c>
      <c r="F607" s="176">
        <v>0</v>
      </c>
      <c r="G607" s="177">
        <v>500</v>
      </c>
      <c r="H607" s="41"/>
      <c r="I607" s="168"/>
    </row>
    <row r="608" spans="1:9" ht="16.5" hidden="1" customHeight="1" x14ac:dyDescent="0.25">
      <c r="A608" s="31" t="s">
        <v>3699</v>
      </c>
      <c r="B608" s="32" t="s">
        <v>3700</v>
      </c>
      <c r="C608" s="33" t="s">
        <v>3261</v>
      </c>
      <c r="D608" s="174">
        <v>500</v>
      </c>
      <c r="E608" s="175">
        <v>0</v>
      </c>
      <c r="F608" s="176">
        <v>0</v>
      </c>
      <c r="G608" s="177">
        <v>500</v>
      </c>
      <c r="H608" s="41"/>
      <c r="I608" s="168"/>
    </row>
    <row r="609" spans="1:9" ht="16.5" hidden="1" customHeight="1" x14ac:dyDescent="0.25">
      <c r="A609" s="31" t="s">
        <v>3701</v>
      </c>
      <c r="B609" s="32" t="s">
        <v>3265</v>
      </c>
      <c r="C609" s="33" t="s">
        <v>3266</v>
      </c>
      <c r="D609" s="174">
        <v>2000</v>
      </c>
      <c r="E609" s="175">
        <v>0</v>
      </c>
      <c r="F609" s="176">
        <v>0</v>
      </c>
      <c r="G609" s="177">
        <v>2000</v>
      </c>
      <c r="H609" s="41"/>
      <c r="I609" s="168"/>
    </row>
    <row r="610" spans="1:9" ht="16.5" hidden="1" customHeight="1" x14ac:dyDescent="0.25">
      <c r="A610" s="31" t="s">
        <v>3702</v>
      </c>
      <c r="B610" s="32" t="s">
        <v>3268</v>
      </c>
      <c r="C610" s="33" t="s">
        <v>3266</v>
      </c>
      <c r="D610" s="174">
        <v>2000</v>
      </c>
      <c r="E610" s="175">
        <v>0</v>
      </c>
      <c r="F610" s="176">
        <v>0</v>
      </c>
      <c r="G610" s="177">
        <v>2000</v>
      </c>
      <c r="H610" s="41"/>
      <c r="I610" s="168"/>
    </row>
    <row r="611" spans="1:9" ht="16.5" hidden="1" customHeight="1" x14ac:dyDescent="0.25">
      <c r="A611" s="31" t="s">
        <v>3703</v>
      </c>
      <c r="B611" s="32" t="s">
        <v>3704</v>
      </c>
      <c r="C611" s="33" t="s">
        <v>3705</v>
      </c>
      <c r="D611" s="174">
        <v>3000</v>
      </c>
      <c r="E611" s="175">
        <v>0</v>
      </c>
      <c r="F611" s="176">
        <v>0</v>
      </c>
      <c r="G611" s="177">
        <v>3000</v>
      </c>
      <c r="H611" s="41"/>
      <c r="I611" s="168"/>
    </row>
    <row r="612" spans="1:9" ht="16.5" hidden="1" customHeight="1" x14ac:dyDescent="0.25">
      <c r="A612" s="31" t="s">
        <v>3706</v>
      </c>
      <c r="B612" s="32" t="s">
        <v>3707</v>
      </c>
      <c r="C612" s="33" t="s">
        <v>3705</v>
      </c>
      <c r="D612" s="174">
        <v>3000</v>
      </c>
      <c r="E612" s="175">
        <v>0</v>
      </c>
      <c r="F612" s="176">
        <v>0</v>
      </c>
      <c r="G612" s="177">
        <v>3000</v>
      </c>
      <c r="H612" s="41"/>
      <c r="I612" s="168"/>
    </row>
    <row r="613" spans="1:9" ht="16.5" hidden="1" customHeight="1" x14ac:dyDescent="0.25">
      <c r="A613" s="31" t="s">
        <v>3708</v>
      </c>
      <c r="B613" s="32" t="s">
        <v>3709</v>
      </c>
      <c r="C613" s="33" t="s">
        <v>3710</v>
      </c>
      <c r="D613" s="174">
        <v>1000</v>
      </c>
      <c r="E613" s="175">
        <v>0</v>
      </c>
      <c r="F613" s="176">
        <v>0</v>
      </c>
      <c r="G613" s="177">
        <v>1000</v>
      </c>
      <c r="H613" s="41"/>
      <c r="I613" s="168"/>
    </row>
    <row r="614" spans="1:9" ht="16.5" hidden="1" customHeight="1" x14ac:dyDescent="0.25">
      <c r="A614" s="31" t="s">
        <v>3711</v>
      </c>
      <c r="B614" s="32" t="s">
        <v>3712</v>
      </c>
      <c r="C614" s="33" t="s">
        <v>3710</v>
      </c>
      <c r="D614" s="174">
        <v>1000</v>
      </c>
      <c r="E614" s="175">
        <v>0</v>
      </c>
      <c r="F614" s="176">
        <v>0</v>
      </c>
      <c r="G614" s="177">
        <v>1000</v>
      </c>
      <c r="H614" s="41"/>
      <c r="I614" s="168"/>
    </row>
    <row r="615" spans="1:9" ht="16.5" hidden="1" customHeight="1" x14ac:dyDescent="0.25">
      <c r="A615" s="31" t="s">
        <v>3713</v>
      </c>
      <c r="B615" s="32" t="s">
        <v>1519</v>
      </c>
      <c r="C615" s="33" t="s">
        <v>3339</v>
      </c>
      <c r="D615" s="174">
        <v>5000</v>
      </c>
      <c r="E615" s="175">
        <v>0</v>
      </c>
      <c r="F615" s="176">
        <v>0</v>
      </c>
      <c r="G615" s="177">
        <v>5000</v>
      </c>
      <c r="H615" s="41"/>
      <c r="I615" s="168"/>
    </row>
    <row r="616" spans="1:9" ht="16.5" hidden="1" customHeight="1" x14ac:dyDescent="0.25">
      <c r="A616" s="31" t="s">
        <v>3714</v>
      </c>
      <c r="B616" s="32" t="s">
        <v>1208</v>
      </c>
      <c r="C616" s="33" t="s">
        <v>3339</v>
      </c>
      <c r="D616" s="174">
        <v>5000</v>
      </c>
      <c r="E616" s="175">
        <v>0</v>
      </c>
      <c r="F616" s="176">
        <v>0</v>
      </c>
      <c r="G616" s="177">
        <v>5000</v>
      </c>
      <c r="H616" s="41"/>
      <c r="I616" s="168"/>
    </row>
    <row r="617" spans="1:9" ht="16.5" hidden="1" customHeight="1" x14ac:dyDescent="0.25">
      <c r="A617" s="31" t="s">
        <v>3351</v>
      </c>
      <c r="B617" s="32" t="s">
        <v>3265</v>
      </c>
      <c r="C617" s="33" t="s">
        <v>3352</v>
      </c>
      <c r="D617" s="174">
        <v>20000</v>
      </c>
      <c r="E617" s="175">
        <v>0</v>
      </c>
      <c r="F617" s="176">
        <v>0</v>
      </c>
      <c r="G617" s="177">
        <v>20000</v>
      </c>
      <c r="H617" s="41"/>
      <c r="I617" s="168"/>
    </row>
    <row r="618" spans="1:9" ht="16.5" hidden="1" customHeight="1" x14ac:dyDescent="0.25">
      <c r="A618" s="31" t="s">
        <v>3353</v>
      </c>
      <c r="B618" s="32" t="s">
        <v>3268</v>
      </c>
      <c r="C618" s="33" t="s">
        <v>3352</v>
      </c>
      <c r="D618" s="174">
        <v>20000</v>
      </c>
      <c r="E618" s="175">
        <v>0</v>
      </c>
      <c r="F618" s="176">
        <v>0</v>
      </c>
      <c r="G618" s="177">
        <v>20000</v>
      </c>
      <c r="H618" s="41"/>
      <c r="I618" s="168"/>
    </row>
    <row r="619" spans="1:9" ht="16.5" hidden="1" customHeight="1" x14ac:dyDescent="0.25">
      <c r="A619" s="31" t="s">
        <v>3354</v>
      </c>
      <c r="B619" s="32" t="s">
        <v>3355</v>
      </c>
      <c r="C619" s="33" t="s">
        <v>3356</v>
      </c>
      <c r="D619" s="174">
        <v>10000</v>
      </c>
      <c r="E619" s="175">
        <v>0</v>
      </c>
      <c r="F619" s="176">
        <v>0</v>
      </c>
      <c r="G619" s="177">
        <v>10000</v>
      </c>
      <c r="H619" s="41"/>
      <c r="I619" s="168"/>
    </row>
    <row r="620" spans="1:9" ht="16.5" hidden="1" customHeight="1" x14ac:dyDescent="0.25">
      <c r="A620" s="31" t="s">
        <v>3357</v>
      </c>
      <c r="B620" s="32" t="s">
        <v>3358</v>
      </c>
      <c r="C620" s="33" t="s">
        <v>3356</v>
      </c>
      <c r="D620" s="174">
        <v>10000</v>
      </c>
      <c r="E620" s="175">
        <v>0</v>
      </c>
      <c r="F620" s="176">
        <v>0</v>
      </c>
      <c r="G620" s="177">
        <v>10000</v>
      </c>
      <c r="H620" s="41"/>
      <c r="I620" s="168"/>
    </row>
    <row r="621" spans="1:9" ht="16.5" hidden="1" customHeight="1" x14ac:dyDescent="0.25">
      <c r="A621" s="31" t="s">
        <v>3359</v>
      </c>
      <c r="B621" s="32" t="s">
        <v>3270</v>
      </c>
      <c r="C621" s="33" t="s">
        <v>3360</v>
      </c>
      <c r="D621" s="174">
        <v>1500</v>
      </c>
      <c r="E621" s="175">
        <v>0</v>
      </c>
      <c r="F621" s="176">
        <v>0</v>
      </c>
      <c r="G621" s="177">
        <v>1500</v>
      </c>
      <c r="H621" s="41"/>
      <c r="I621" s="168"/>
    </row>
    <row r="622" spans="1:9" ht="16.5" hidden="1" customHeight="1" x14ac:dyDescent="0.25">
      <c r="A622" s="31" t="s">
        <v>3361</v>
      </c>
      <c r="B622" s="32" t="s">
        <v>3273</v>
      </c>
      <c r="C622" s="33" t="s">
        <v>3360</v>
      </c>
      <c r="D622" s="174">
        <v>1500</v>
      </c>
      <c r="E622" s="175">
        <v>0</v>
      </c>
      <c r="F622" s="176">
        <v>0</v>
      </c>
      <c r="G622" s="177">
        <v>1500</v>
      </c>
      <c r="H622" s="41"/>
      <c r="I622" s="168"/>
    </row>
    <row r="623" spans="1:9" ht="16.5" hidden="1" customHeight="1" x14ac:dyDescent="0.25">
      <c r="A623" s="31" t="s">
        <v>3362</v>
      </c>
      <c r="B623" s="32" t="s">
        <v>3290</v>
      </c>
      <c r="C623" s="33" t="s">
        <v>3363</v>
      </c>
      <c r="D623" s="174">
        <v>10000</v>
      </c>
      <c r="E623" s="175">
        <v>0</v>
      </c>
      <c r="F623" s="176">
        <v>0</v>
      </c>
      <c r="G623" s="177">
        <v>10000</v>
      </c>
      <c r="H623" s="41"/>
      <c r="I623" s="168"/>
    </row>
    <row r="624" spans="1:9" ht="16.5" hidden="1" customHeight="1" x14ac:dyDescent="0.25">
      <c r="A624" s="31" t="s">
        <v>3364</v>
      </c>
      <c r="B624" s="32" t="s">
        <v>3293</v>
      </c>
      <c r="C624" s="33" t="s">
        <v>3363</v>
      </c>
      <c r="D624" s="174">
        <v>10000</v>
      </c>
      <c r="E624" s="175">
        <v>0</v>
      </c>
      <c r="F624" s="176">
        <v>0</v>
      </c>
      <c r="G624" s="177">
        <v>10000</v>
      </c>
      <c r="H624" s="41"/>
      <c r="I624" s="168"/>
    </row>
    <row r="625" spans="1:9" ht="16.5" hidden="1" customHeight="1" x14ac:dyDescent="0.25">
      <c r="A625" s="31" t="s">
        <v>3365</v>
      </c>
      <c r="B625" s="32" t="s">
        <v>3366</v>
      </c>
      <c r="C625" s="33" t="s">
        <v>3367</v>
      </c>
      <c r="D625" s="174">
        <v>20000</v>
      </c>
      <c r="E625" s="175">
        <v>0</v>
      </c>
      <c r="F625" s="176">
        <v>0</v>
      </c>
      <c r="G625" s="177">
        <v>20000</v>
      </c>
      <c r="H625" s="41"/>
      <c r="I625" s="168"/>
    </row>
    <row r="626" spans="1:9" ht="16.5" hidden="1" customHeight="1" x14ac:dyDescent="0.25">
      <c r="A626" s="31" t="s">
        <v>3368</v>
      </c>
      <c r="B626" s="32" t="s">
        <v>3369</v>
      </c>
      <c r="C626" s="33" t="s">
        <v>3367</v>
      </c>
      <c r="D626" s="174">
        <v>20000</v>
      </c>
      <c r="E626" s="175">
        <v>0</v>
      </c>
      <c r="F626" s="176">
        <v>0</v>
      </c>
      <c r="G626" s="177">
        <v>20000</v>
      </c>
      <c r="H626" s="41"/>
      <c r="I626" s="168"/>
    </row>
    <row r="627" spans="1:9" ht="16.5" hidden="1" customHeight="1" x14ac:dyDescent="0.25">
      <c r="A627" s="31" t="s">
        <v>3370</v>
      </c>
      <c r="B627" s="32" t="s">
        <v>3371</v>
      </c>
      <c r="C627" s="33" t="s">
        <v>3372</v>
      </c>
      <c r="D627" s="174">
        <v>10000</v>
      </c>
      <c r="E627" s="175">
        <v>0</v>
      </c>
      <c r="F627" s="176">
        <v>0</v>
      </c>
      <c r="G627" s="177">
        <v>10000</v>
      </c>
      <c r="H627" s="41"/>
      <c r="I627" s="168"/>
    </row>
    <row r="628" spans="1:9" ht="16.5" hidden="1" customHeight="1" x14ac:dyDescent="0.25">
      <c r="A628" s="31" t="s">
        <v>3373</v>
      </c>
      <c r="B628" s="32" t="s">
        <v>3374</v>
      </c>
      <c r="C628" s="33" t="s">
        <v>3372</v>
      </c>
      <c r="D628" s="174">
        <v>10000</v>
      </c>
      <c r="E628" s="175">
        <v>0</v>
      </c>
      <c r="F628" s="176">
        <v>0</v>
      </c>
      <c r="G628" s="177">
        <v>10000</v>
      </c>
      <c r="H628" s="41"/>
      <c r="I628" s="168"/>
    </row>
    <row r="629" spans="1:9" ht="16.5" hidden="1" customHeight="1" x14ac:dyDescent="0.25">
      <c r="A629" s="31" t="s">
        <v>3375</v>
      </c>
      <c r="B629" s="32" t="s">
        <v>3376</v>
      </c>
      <c r="C629" s="33" t="s">
        <v>3377</v>
      </c>
      <c r="D629" s="174">
        <v>3000</v>
      </c>
      <c r="E629" s="175">
        <v>0</v>
      </c>
      <c r="F629" s="176">
        <v>0</v>
      </c>
      <c r="G629" s="177">
        <v>3000</v>
      </c>
      <c r="H629" s="41"/>
      <c r="I629" s="168"/>
    </row>
    <row r="630" spans="1:9" ht="16.5" hidden="1" customHeight="1" x14ac:dyDescent="0.25">
      <c r="A630" s="31" t="s">
        <v>3378</v>
      </c>
      <c r="B630" s="32" t="s">
        <v>3379</v>
      </c>
      <c r="C630" s="33" t="s">
        <v>3377</v>
      </c>
      <c r="D630" s="174">
        <v>3000</v>
      </c>
      <c r="E630" s="175">
        <v>0</v>
      </c>
      <c r="F630" s="176">
        <v>0</v>
      </c>
      <c r="G630" s="177">
        <v>3000</v>
      </c>
      <c r="H630" s="41"/>
      <c r="I630" s="168"/>
    </row>
    <row r="631" spans="1:9" ht="16.5" hidden="1" customHeight="1" x14ac:dyDescent="0.25">
      <c r="A631" s="31" t="s">
        <v>3380</v>
      </c>
      <c r="B631" s="32" t="s">
        <v>3381</v>
      </c>
      <c r="C631" s="33" t="s">
        <v>3382</v>
      </c>
      <c r="D631" s="174">
        <v>2000</v>
      </c>
      <c r="E631" s="175">
        <v>0</v>
      </c>
      <c r="F631" s="176">
        <v>0</v>
      </c>
      <c r="G631" s="177">
        <v>2000</v>
      </c>
      <c r="H631" s="41"/>
      <c r="I631" s="168"/>
    </row>
    <row r="632" spans="1:9" ht="16.5" hidden="1" customHeight="1" x14ac:dyDescent="0.25">
      <c r="A632" s="31" t="s">
        <v>3383</v>
      </c>
      <c r="B632" s="32" t="s">
        <v>3384</v>
      </c>
      <c r="C632" s="33" t="s">
        <v>3382</v>
      </c>
      <c r="D632" s="174">
        <v>2000</v>
      </c>
      <c r="E632" s="175">
        <v>0</v>
      </c>
      <c r="F632" s="176">
        <v>0</v>
      </c>
      <c r="G632" s="177">
        <v>2000</v>
      </c>
      <c r="H632" s="41"/>
      <c r="I632" s="168"/>
    </row>
    <row r="633" spans="1:9" ht="16.5" hidden="1" customHeight="1" x14ac:dyDescent="0.25">
      <c r="A633" s="31" t="s">
        <v>3385</v>
      </c>
      <c r="B633" s="32" t="s">
        <v>3386</v>
      </c>
      <c r="C633" s="33" t="s">
        <v>3387</v>
      </c>
      <c r="D633" s="174">
        <v>10000</v>
      </c>
      <c r="E633" s="175">
        <v>0</v>
      </c>
      <c r="F633" s="176">
        <v>0</v>
      </c>
      <c r="G633" s="177">
        <v>10000</v>
      </c>
      <c r="H633" s="41"/>
      <c r="I633" s="168"/>
    </row>
    <row r="634" spans="1:9" ht="16.5" hidden="1" customHeight="1" x14ac:dyDescent="0.25">
      <c r="A634" s="31" t="s">
        <v>3388</v>
      </c>
      <c r="B634" s="32" t="s">
        <v>3389</v>
      </c>
      <c r="C634" s="33" t="s">
        <v>3387</v>
      </c>
      <c r="D634" s="174">
        <v>10000</v>
      </c>
      <c r="E634" s="175">
        <v>0</v>
      </c>
      <c r="F634" s="176">
        <v>0</v>
      </c>
      <c r="G634" s="177">
        <v>10000</v>
      </c>
      <c r="H634" s="41"/>
      <c r="I634" s="168"/>
    </row>
    <row r="635" spans="1:9" ht="16.5" hidden="1" customHeight="1" x14ac:dyDescent="0.25">
      <c r="A635" s="31" t="s">
        <v>3390</v>
      </c>
      <c r="B635" s="32" t="s">
        <v>1257</v>
      </c>
      <c r="C635" s="33" t="s">
        <v>3391</v>
      </c>
      <c r="D635" s="174">
        <v>3000</v>
      </c>
      <c r="E635" s="175">
        <v>0</v>
      </c>
      <c r="F635" s="176">
        <v>0</v>
      </c>
      <c r="G635" s="177">
        <v>3000</v>
      </c>
      <c r="H635" s="41"/>
      <c r="I635" s="168"/>
    </row>
    <row r="636" spans="1:9" ht="16.5" hidden="1" customHeight="1" x14ac:dyDescent="0.25">
      <c r="A636" s="31" t="s">
        <v>3392</v>
      </c>
      <c r="B636" s="32" t="s">
        <v>1123</v>
      </c>
      <c r="C636" s="33" t="s">
        <v>3391</v>
      </c>
      <c r="D636" s="174">
        <v>3000</v>
      </c>
      <c r="E636" s="175">
        <v>0</v>
      </c>
      <c r="F636" s="176">
        <v>0</v>
      </c>
      <c r="G636" s="177">
        <v>3000</v>
      </c>
      <c r="H636" s="41"/>
      <c r="I636" s="168"/>
    </row>
    <row r="637" spans="1:9" ht="16.5" hidden="1" customHeight="1" x14ac:dyDescent="0.25">
      <c r="A637" s="31" t="s">
        <v>3393</v>
      </c>
      <c r="B637" s="32" t="s">
        <v>3394</v>
      </c>
      <c r="C637" s="33" t="s">
        <v>3395</v>
      </c>
      <c r="D637" s="174">
        <v>20000</v>
      </c>
      <c r="E637" s="175">
        <v>0</v>
      </c>
      <c r="F637" s="176">
        <v>0</v>
      </c>
      <c r="G637" s="177">
        <v>20000</v>
      </c>
      <c r="H637" s="41"/>
      <c r="I637" s="168"/>
    </row>
    <row r="638" spans="1:9" ht="16.5" hidden="1" customHeight="1" x14ac:dyDescent="0.25">
      <c r="A638" s="31" t="s">
        <v>3396</v>
      </c>
      <c r="B638" s="32" t="s">
        <v>3397</v>
      </c>
      <c r="C638" s="33" t="s">
        <v>3395</v>
      </c>
      <c r="D638" s="174">
        <v>20000</v>
      </c>
      <c r="E638" s="175">
        <v>0</v>
      </c>
      <c r="F638" s="176">
        <v>0</v>
      </c>
      <c r="G638" s="177">
        <v>20000</v>
      </c>
      <c r="H638" s="41"/>
      <c r="I638" s="168"/>
    </row>
    <row r="639" spans="1:9" ht="16.5" hidden="1" customHeight="1" x14ac:dyDescent="0.25">
      <c r="A639" s="31" t="s">
        <v>3398</v>
      </c>
      <c r="B639" s="32" t="s">
        <v>3399</v>
      </c>
      <c r="C639" s="33" t="s">
        <v>3400</v>
      </c>
      <c r="D639" s="174">
        <v>50000</v>
      </c>
      <c r="E639" s="175">
        <v>0</v>
      </c>
      <c r="F639" s="176">
        <v>0</v>
      </c>
      <c r="G639" s="177">
        <v>50000</v>
      </c>
      <c r="H639" s="41"/>
      <c r="I639" s="168"/>
    </row>
    <row r="640" spans="1:9" ht="16.5" hidden="1" customHeight="1" x14ac:dyDescent="0.25">
      <c r="A640" s="31" t="s">
        <v>3401</v>
      </c>
      <c r="B640" s="32" t="s">
        <v>3402</v>
      </c>
      <c r="C640" s="33" t="s">
        <v>3400</v>
      </c>
      <c r="D640" s="174">
        <v>50000</v>
      </c>
      <c r="E640" s="175">
        <v>0</v>
      </c>
      <c r="F640" s="176">
        <v>0</v>
      </c>
      <c r="G640" s="177">
        <v>50000</v>
      </c>
      <c r="H640" s="41"/>
      <c r="I640" s="168"/>
    </row>
    <row r="641" spans="1:9" ht="16.5" hidden="1" customHeight="1" x14ac:dyDescent="0.25">
      <c r="A641" s="31" t="s">
        <v>3403</v>
      </c>
      <c r="B641" s="32" t="s">
        <v>3404</v>
      </c>
      <c r="C641" s="33" t="s">
        <v>3405</v>
      </c>
      <c r="D641" s="174">
        <v>15000</v>
      </c>
      <c r="E641" s="175">
        <v>0</v>
      </c>
      <c r="F641" s="176">
        <v>0</v>
      </c>
      <c r="G641" s="177">
        <v>15000</v>
      </c>
      <c r="H641" s="41"/>
      <c r="I641" s="168"/>
    </row>
    <row r="642" spans="1:9" ht="16.5" hidden="1" customHeight="1" x14ac:dyDescent="0.25">
      <c r="A642" s="31" t="s">
        <v>3406</v>
      </c>
      <c r="B642" s="32" t="s">
        <v>3407</v>
      </c>
      <c r="C642" s="33" t="s">
        <v>3405</v>
      </c>
      <c r="D642" s="174">
        <v>15000</v>
      </c>
      <c r="E642" s="175">
        <v>0</v>
      </c>
      <c r="F642" s="176">
        <v>0</v>
      </c>
      <c r="G642" s="177">
        <v>15000</v>
      </c>
      <c r="H642" s="41"/>
      <c r="I642" s="168"/>
    </row>
    <row r="643" spans="1:9" ht="16.5" hidden="1" customHeight="1" x14ac:dyDescent="0.25">
      <c r="A643" s="31" t="s">
        <v>3408</v>
      </c>
      <c r="B643" s="32" t="s">
        <v>1593</v>
      </c>
      <c r="C643" s="33" t="s">
        <v>3409</v>
      </c>
      <c r="D643" s="174">
        <v>15000</v>
      </c>
      <c r="E643" s="175">
        <v>0</v>
      </c>
      <c r="F643" s="176">
        <v>0</v>
      </c>
      <c r="G643" s="177">
        <v>15000</v>
      </c>
      <c r="H643" s="41"/>
      <c r="I643" s="168"/>
    </row>
    <row r="644" spans="1:9" ht="16.5" hidden="1" customHeight="1" x14ac:dyDescent="0.25">
      <c r="A644" s="31" t="s">
        <v>3410</v>
      </c>
      <c r="B644" s="32" t="s">
        <v>1417</v>
      </c>
      <c r="C644" s="33" t="s">
        <v>3409</v>
      </c>
      <c r="D644" s="174">
        <v>15000</v>
      </c>
      <c r="E644" s="175">
        <v>0</v>
      </c>
      <c r="F644" s="176">
        <v>0</v>
      </c>
      <c r="G644" s="177">
        <v>15000</v>
      </c>
      <c r="H644" s="41"/>
      <c r="I644" s="168"/>
    </row>
    <row r="645" spans="1:9" ht="16.5" hidden="1" customHeight="1" x14ac:dyDescent="0.25">
      <c r="A645" s="31" t="s">
        <v>3411</v>
      </c>
      <c r="B645" s="32" t="s">
        <v>3412</v>
      </c>
      <c r="C645" s="33" t="s">
        <v>3413</v>
      </c>
      <c r="D645" s="174">
        <v>4000</v>
      </c>
      <c r="E645" s="175">
        <v>0</v>
      </c>
      <c r="F645" s="176">
        <v>0</v>
      </c>
      <c r="G645" s="177">
        <v>4000</v>
      </c>
      <c r="H645" s="41"/>
      <c r="I645" s="168"/>
    </row>
    <row r="646" spans="1:9" ht="16.5" hidden="1" customHeight="1" x14ac:dyDescent="0.25">
      <c r="A646" s="31" t="s">
        <v>3414</v>
      </c>
      <c r="B646" s="32" t="s">
        <v>3415</v>
      </c>
      <c r="C646" s="33" t="s">
        <v>3413</v>
      </c>
      <c r="D646" s="174">
        <v>4000</v>
      </c>
      <c r="E646" s="175">
        <v>0</v>
      </c>
      <c r="F646" s="176">
        <v>0</v>
      </c>
      <c r="G646" s="177">
        <v>4000</v>
      </c>
      <c r="H646" s="41"/>
      <c r="I646" s="168"/>
    </row>
    <row r="647" spans="1:9" ht="16.5" hidden="1" customHeight="1" x14ac:dyDescent="0.25">
      <c r="A647" s="31" t="s">
        <v>3416</v>
      </c>
      <c r="B647" s="32" t="s">
        <v>3417</v>
      </c>
      <c r="C647" s="33" t="s">
        <v>3418</v>
      </c>
      <c r="D647" s="174">
        <v>7000</v>
      </c>
      <c r="E647" s="175">
        <v>0</v>
      </c>
      <c r="F647" s="176">
        <v>0</v>
      </c>
      <c r="G647" s="177">
        <v>7000</v>
      </c>
      <c r="H647" s="41"/>
      <c r="I647" s="168"/>
    </row>
    <row r="648" spans="1:9" ht="16.5" hidden="1" customHeight="1" x14ac:dyDescent="0.25">
      <c r="A648" s="31" t="s">
        <v>3419</v>
      </c>
      <c r="B648" s="32" t="s">
        <v>3420</v>
      </c>
      <c r="C648" s="33" t="s">
        <v>3418</v>
      </c>
      <c r="D648" s="174">
        <v>7000</v>
      </c>
      <c r="E648" s="175">
        <v>0</v>
      </c>
      <c r="F648" s="176">
        <v>0</v>
      </c>
      <c r="G648" s="177">
        <v>7000</v>
      </c>
      <c r="H648" s="41"/>
      <c r="I648" s="168"/>
    </row>
    <row r="649" spans="1:9" ht="16.5" hidden="1" customHeight="1" x14ac:dyDescent="0.25">
      <c r="A649" s="31" t="s">
        <v>3421</v>
      </c>
      <c r="B649" s="32" t="s">
        <v>3275</v>
      </c>
      <c r="C649" s="33" t="s">
        <v>3422</v>
      </c>
      <c r="D649" s="174">
        <v>5000</v>
      </c>
      <c r="E649" s="175">
        <v>0</v>
      </c>
      <c r="F649" s="176">
        <v>0</v>
      </c>
      <c r="G649" s="177">
        <v>5000</v>
      </c>
      <c r="H649" s="41"/>
      <c r="I649" s="168"/>
    </row>
    <row r="650" spans="1:9" ht="16.5" hidden="1" customHeight="1" x14ac:dyDescent="0.25">
      <c r="A650" s="31" t="s">
        <v>3423</v>
      </c>
      <c r="B650" s="32" t="s">
        <v>3278</v>
      </c>
      <c r="C650" s="33" t="s">
        <v>3422</v>
      </c>
      <c r="D650" s="174">
        <v>5000</v>
      </c>
      <c r="E650" s="175">
        <v>0</v>
      </c>
      <c r="F650" s="176">
        <v>0</v>
      </c>
      <c r="G650" s="177">
        <v>5000</v>
      </c>
      <c r="H650" s="41"/>
      <c r="I650" s="168"/>
    </row>
    <row r="651" spans="1:9" ht="16.5" hidden="1" customHeight="1" x14ac:dyDescent="0.25">
      <c r="A651" s="31" t="s">
        <v>3424</v>
      </c>
      <c r="B651" s="32" t="s">
        <v>3425</v>
      </c>
      <c r="C651" s="33" t="s">
        <v>3426</v>
      </c>
      <c r="D651" s="174">
        <v>4000</v>
      </c>
      <c r="E651" s="175">
        <v>0</v>
      </c>
      <c r="F651" s="176">
        <v>0</v>
      </c>
      <c r="G651" s="177">
        <v>4000</v>
      </c>
      <c r="H651" s="41"/>
      <c r="I651" s="168"/>
    </row>
    <row r="652" spans="1:9" ht="16.5" hidden="1" customHeight="1" x14ac:dyDescent="0.25">
      <c r="A652" s="31" t="s">
        <v>3427</v>
      </c>
      <c r="B652" s="32" t="s">
        <v>3428</v>
      </c>
      <c r="C652" s="33" t="s">
        <v>3426</v>
      </c>
      <c r="D652" s="174">
        <v>4000</v>
      </c>
      <c r="E652" s="175">
        <v>0</v>
      </c>
      <c r="F652" s="176">
        <v>0</v>
      </c>
      <c r="G652" s="177">
        <v>4000</v>
      </c>
      <c r="H652" s="41"/>
      <c r="I652" s="168"/>
    </row>
    <row r="653" spans="1:9" ht="16.5" hidden="1" customHeight="1" x14ac:dyDescent="0.25">
      <c r="A653" s="28" t="s">
        <v>3429</v>
      </c>
      <c r="B653" s="29" t="s">
        <v>3399</v>
      </c>
      <c r="C653" s="30" t="s">
        <v>3430</v>
      </c>
      <c r="D653" s="161">
        <v>50000</v>
      </c>
      <c r="E653" s="162">
        <v>0</v>
      </c>
      <c r="F653" s="27">
        <v>0</v>
      </c>
      <c r="G653" s="167">
        <v>50000</v>
      </c>
      <c r="H653" s="41"/>
      <c r="I653" s="169" t="s">
        <v>4641</v>
      </c>
    </row>
    <row r="654" spans="1:9" ht="16.5" hidden="1" customHeight="1" x14ac:dyDescent="0.25">
      <c r="A654" s="28" t="s">
        <v>3431</v>
      </c>
      <c r="B654" s="29" t="s">
        <v>3402</v>
      </c>
      <c r="C654" s="30" t="s">
        <v>3430</v>
      </c>
      <c r="D654" s="161">
        <v>50000</v>
      </c>
      <c r="E654" s="162">
        <v>0</v>
      </c>
      <c r="F654" s="27">
        <v>0</v>
      </c>
      <c r="G654" s="167">
        <v>50000</v>
      </c>
      <c r="H654" s="41"/>
      <c r="I654" s="169" t="s">
        <v>4641</v>
      </c>
    </row>
    <row r="655" spans="1:9" ht="16.5" hidden="1" customHeight="1" x14ac:dyDescent="0.25">
      <c r="A655" s="31" t="s">
        <v>3715</v>
      </c>
      <c r="B655" s="32" t="s">
        <v>3265</v>
      </c>
      <c r="C655" s="33" t="s">
        <v>3352</v>
      </c>
      <c r="D655" s="174">
        <v>10000</v>
      </c>
      <c r="E655" s="175">
        <v>0</v>
      </c>
      <c r="F655" s="176">
        <v>0</v>
      </c>
      <c r="G655" s="177">
        <v>10000</v>
      </c>
      <c r="H655" s="41"/>
      <c r="I655" s="168"/>
    </row>
    <row r="656" spans="1:9" ht="16.5" hidden="1" customHeight="1" x14ac:dyDescent="0.25">
      <c r="A656" s="31" t="s">
        <v>3716</v>
      </c>
      <c r="B656" s="32" t="s">
        <v>3268</v>
      </c>
      <c r="C656" s="33" t="s">
        <v>3352</v>
      </c>
      <c r="D656" s="174">
        <v>10000</v>
      </c>
      <c r="E656" s="175">
        <v>0</v>
      </c>
      <c r="F656" s="176">
        <v>0</v>
      </c>
      <c r="G656" s="177">
        <v>10000</v>
      </c>
      <c r="H656" s="41"/>
      <c r="I656" s="168"/>
    </row>
    <row r="657" spans="1:9" ht="16.5" hidden="1" customHeight="1" x14ac:dyDescent="0.25">
      <c r="A657" s="31" t="s">
        <v>3717</v>
      </c>
      <c r="B657" s="32" t="s">
        <v>3386</v>
      </c>
      <c r="C657" s="33" t="s">
        <v>3387</v>
      </c>
      <c r="D657" s="174">
        <v>50000</v>
      </c>
      <c r="E657" s="175">
        <v>0</v>
      </c>
      <c r="F657" s="176">
        <v>0</v>
      </c>
      <c r="G657" s="177">
        <v>50000</v>
      </c>
      <c r="H657" s="41"/>
      <c r="I657" s="168"/>
    </row>
    <row r="658" spans="1:9" ht="16.5" hidden="1" customHeight="1" x14ac:dyDescent="0.25">
      <c r="A658" s="31" t="s">
        <v>3718</v>
      </c>
      <c r="B658" s="32" t="s">
        <v>3389</v>
      </c>
      <c r="C658" s="33" t="s">
        <v>3387</v>
      </c>
      <c r="D658" s="174">
        <v>50000</v>
      </c>
      <c r="E658" s="175">
        <v>0</v>
      </c>
      <c r="F658" s="176">
        <v>0</v>
      </c>
      <c r="G658" s="177">
        <v>50000</v>
      </c>
      <c r="H658" s="41"/>
      <c r="I658" s="168"/>
    </row>
    <row r="659" spans="1:9" ht="16.5" hidden="1" customHeight="1" x14ac:dyDescent="0.25">
      <c r="A659" s="31" t="s">
        <v>3719</v>
      </c>
      <c r="B659" s="32" t="s">
        <v>3704</v>
      </c>
      <c r="C659" s="33" t="s">
        <v>3720</v>
      </c>
      <c r="D659" s="174">
        <v>6000</v>
      </c>
      <c r="E659" s="175">
        <v>0</v>
      </c>
      <c r="F659" s="176">
        <v>0</v>
      </c>
      <c r="G659" s="177">
        <v>6000</v>
      </c>
      <c r="H659" s="41"/>
      <c r="I659" s="168"/>
    </row>
    <row r="660" spans="1:9" ht="16.5" hidden="1" customHeight="1" x14ac:dyDescent="0.25">
      <c r="A660" s="31" t="s">
        <v>3721</v>
      </c>
      <c r="B660" s="32" t="s">
        <v>3707</v>
      </c>
      <c r="C660" s="33" t="s">
        <v>3720</v>
      </c>
      <c r="D660" s="174">
        <v>6000</v>
      </c>
      <c r="E660" s="175">
        <v>0</v>
      </c>
      <c r="F660" s="176">
        <v>0</v>
      </c>
      <c r="G660" s="177">
        <v>6000</v>
      </c>
      <c r="H660" s="41"/>
      <c r="I660" s="168"/>
    </row>
    <row r="661" spans="1:9" ht="16.5" hidden="1" customHeight="1" x14ac:dyDescent="0.25">
      <c r="A661" s="31" t="s">
        <v>3722</v>
      </c>
      <c r="B661" s="32" t="s">
        <v>3723</v>
      </c>
      <c r="C661" s="33" t="s">
        <v>3724</v>
      </c>
      <c r="D661" s="174">
        <v>3000</v>
      </c>
      <c r="E661" s="175">
        <v>0</v>
      </c>
      <c r="F661" s="176">
        <v>0</v>
      </c>
      <c r="G661" s="177">
        <v>3000</v>
      </c>
      <c r="H661" s="41"/>
      <c r="I661" s="168"/>
    </row>
    <row r="662" spans="1:9" ht="16.5" hidden="1" customHeight="1" x14ac:dyDescent="0.25">
      <c r="A662" s="31" t="s">
        <v>3725</v>
      </c>
      <c r="B662" s="32" t="s">
        <v>3726</v>
      </c>
      <c r="C662" s="33" t="s">
        <v>3724</v>
      </c>
      <c r="D662" s="174">
        <v>3000</v>
      </c>
      <c r="E662" s="175">
        <v>0</v>
      </c>
      <c r="F662" s="176">
        <v>0</v>
      </c>
      <c r="G662" s="177">
        <v>3000</v>
      </c>
      <c r="H662" s="41"/>
      <c r="I662" s="168"/>
    </row>
    <row r="663" spans="1:9" ht="16.5" hidden="1" customHeight="1" x14ac:dyDescent="0.25">
      <c r="A663" s="31" t="s">
        <v>3727</v>
      </c>
      <c r="B663" s="32" t="s">
        <v>1257</v>
      </c>
      <c r="C663" s="33" t="s">
        <v>3391</v>
      </c>
      <c r="D663" s="174">
        <v>4000</v>
      </c>
      <c r="E663" s="175">
        <v>0</v>
      </c>
      <c r="F663" s="176">
        <v>0</v>
      </c>
      <c r="G663" s="177">
        <v>4000</v>
      </c>
      <c r="H663" s="41"/>
      <c r="I663" s="168"/>
    </row>
    <row r="664" spans="1:9" ht="16.5" hidden="1" customHeight="1" x14ac:dyDescent="0.25">
      <c r="A664" s="31" t="s">
        <v>3728</v>
      </c>
      <c r="B664" s="32" t="s">
        <v>1123</v>
      </c>
      <c r="C664" s="33" t="s">
        <v>3391</v>
      </c>
      <c r="D664" s="174">
        <v>4000</v>
      </c>
      <c r="E664" s="175">
        <v>0</v>
      </c>
      <c r="F664" s="176">
        <v>0</v>
      </c>
      <c r="G664" s="177">
        <v>4000</v>
      </c>
      <c r="H664" s="41"/>
      <c r="I664" s="168"/>
    </row>
    <row r="665" spans="1:9" ht="16.5" hidden="1" customHeight="1" x14ac:dyDescent="0.25">
      <c r="A665" s="31" t="s">
        <v>3729</v>
      </c>
      <c r="B665" s="32" t="s">
        <v>3730</v>
      </c>
      <c r="C665" s="33" t="s">
        <v>3405</v>
      </c>
      <c r="D665" s="174">
        <v>12000</v>
      </c>
      <c r="E665" s="175">
        <v>0</v>
      </c>
      <c r="F665" s="176">
        <v>0</v>
      </c>
      <c r="G665" s="177">
        <v>12000</v>
      </c>
      <c r="H665" s="41"/>
      <c r="I665" s="168"/>
    </row>
    <row r="666" spans="1:9" ht="16.5" hidden="1" customHeight="1" x14ac:dyDescent="0.25">
      <c r="A666" s="31" t="s">
        <v>3731</v>
      </c>
      <c r="B666" s="32" t="s">
        <v>3732</v>
      </c>
      <c r="C666" s="33" t="s">
        <v>3405</v>
      </c>
      <c r="D666" s="174">
        <v>12000</v>
      </c>
      <c r="E666" s="175">
        <v>0</v>
      </c>
      <c r="F666" s="176">
        <v>0</v>
      </c>
      <c r="G666" s="177">
        <v>12000</v>
      </c>
      <c r="H666" s="41"/>
      <c r="I666" s="168"/>
    </row>
    <row r="667" spans="1:9" ht="16.5" hidden="1" customHeight="1" x14ac:dyDescent="0.25">
      <c r="A667" s="31" t="s">
        <v>3432</v>
      </c>
      <c r="B667" s="32" t="s">
        <v>3366</v>
      </c>
      <c r="C667" s="33" t="s">
        <v>3433</v>
      </c>
      <c r="D667" s="174">
        <v>30000</v>
      </c>
      <c r="E667" s="175">
        <v>0</v>
      </c>
      <c r="F667" s="176">
        <v>0</v>
      </c>
      <c r="G667" s="177">
        <v>30000</v>
      </c>
      <c r="H667" s="41"/>
      <c r="I667" s="168"/>
    </row>
    <row r="668" spans="1:9" ht="16.5" hidden="1" customHeight="1" x14ac:dyDescent="0.25">
      <c r="A668" s="31" t="s">
        <v>3434</v>
      </c>
      <c r="B668" s="32" t="s">
        <v>3369</v>
      </c>
      <c r="C668" s="33" t="s">
        <v>3433</v>
      </c>
      <c r="D668" s="174">
        <v>30000</v>
      </c>
      <c r="E668" s="175">
        <v>0</v>
      </c>
      <c r="F668" s="176">
        <v>0</v>
      </c>
      <c r="G668" s="177">
        <v>30000</v>
      </c>
      <c r="H668" s="41"/>
      <c r="I668" s="168"/>
    </row>
    <row r="669" spans="1:9" ht="16.5" hidden="1" customHeight="1" x14ac:dyDescent="0.25">
      <c r="A669" s="31" t="s">
        <v>3435</v>
      </c>
      <c r="B669" s="32" t="s">
        <v>3371</v>
      </c>
      <c r="C669" s="33" t="s">
        <v>3436</v>
      </c>
      <c r="D669" s="174">
        <v>30000</v>
      </c>
      <c r="E669" s="175">
        <v>0</v>
      </c>
      <c r="F669" s="176">
        <v>0</v>
      </c>
      <c r="G669" s="177">
        <v>30000</v>
      </c>
      <c r="H669" s="41"/>
      <c r="I669" s="168"/>
    </row>
    <row r="670" spans="1:9" ht="16.5" hidden="1" customHeight="1" x14ac:dyDescent="0.25">
      <c r="A670" s="31" t="s">
        <v>3437</v>
      </c>
      <c r="B670" s="32" t="s">
        <v>3374</v>
      </c>
      <c r="C670" s="33" t="s">
        <v>3436</v>
      </c>
      <c r="D670" s="174">
        <v>30000</v>
      </c>
      <c r="E670" s="175">
        <v>0</v>
      </c>
      <c r="F670" s="176">
        <v>0</v>
      </c>
      <c r="G670" s="177">
        <v>30000</v>
      </c>
      <c r="H670" s="41"/>
      <c r="I670" s="168"/>
    </row>
    <row r="671" spans="1:9" ht="16.5" hidden="1" customHeight="1" x14ac:dyDescent="0.25">
      <c r="A671" s="31" t="s">
        <v>3438</v>
      </c>
      <c r="B671" s="32" t="s">
        <v>3439</v>
      </c>
      <c r="C671" s="33" t="s">
        <v>3440</v>
      </c>
      <c r="D671" s="174">
        <v>10000</v>
      </c>
      <c r="E671" s="175">
        <v>0</v>
      </c>
      <c r="F671" s="176">
        <v>0</v>
      </c>
      <c r="G671" s="177">
        <v>10000</v>
      </c>
      <c r="H671" s="41"/>
      <c r="I671" s="168"/>
    </row>
    <row r="672" spans="1:9" ht="16.5" hidden="1" customHeight="1" x14ac:dyDescent="0.25">
      <c r="A672" s="31" t="s">
        <v>3441</v>
      </c>
      <c r="B672" s="32" t="s">
        <v>3442</v>
      </c>
      <c r="C672" s="33" t="s">
        <v>3440</v>
      </c>
      <c r="D672" s="174">
        <v>10000</v>
      </c>
      <c r="E672" s="175">
        <v>0</v>
      </c>
      <c r="F672" s="176">
        <v>0</v>
      </c>
      <c r="G672" s="177">
        <v>10000</v>
      </c>
      <c r="H672" s="41"/>
      <c r="I672" s="168"/>
    </row>
    <row r="673" spans="1:9" ht="16.5" hidden="1" customHeight="1" x14ac:dyDescent="0.25">
      <c r="A673" s="31" t="s">
        <v>3443</v>
      </c>
      <c r="B673" s="32" t="s">
        <v>3394</v>
      </c>
      <c r="C673" s="33" t="s">
        <v>3444</v>
      </c>
      <c r="D673" s="174">
        <v>50000</v>
      </c>
      <c r="E673" s="175">
        <v>0</v>
      </c>
      <c r="F673" s="176">
        <v>0</v>
      </c>
      <c r="G673" s="177">
        <v>50000</v>
      </c>
      <c r="H673" s="41"/>
      <c r="I673" s="168"/>
    </row>
    <row r="674" spans="1:9" ht="16.5" hidden="1" customHeight="1" x14ac:dyDescent="0.25">
      <c r="A674" s="31" t="s">
        <v>3445</v>
      </c>
      <c r="B674" s="32" t="s">
        <v>3397</v>
      </c>
      <c r="C674" s="33" t="s">
        <v>3444</v>
      </c>
      <c r="D674" s="174">
        <v>50000</v>
      </c>
      <c r="E674" s="175">
        <v>0</v>
      </c>
      <c r="F674" s="176">
        <v>0</v>
      </c>
      <c r="G674" s="177">
        <v>50000</v>
      </c>
      <c r="H674" s="41"/>
      <c r="I674" s="168"/>
    </row>
    <row r="675" spans="1:9" ht="16.5" hidden="1" customHeight="1" x14ac:dyDescent="0.25">
      <c r="A675" s="31" t="s">
        <v>3446</v>
      </c>
      <c r="B675" s="32" t="s">
        <v>3447</v>
      </c>
      <c r="C675" s="33" t="s">
        <v>3448</v>
      </c>
      <c r="D675" s="174">
        <v>50000</v>
      </c>
      <c r="E675" s="175">
        <v>0</v>
      </c>
      <c r="F675" s="176">
        <v>0</v>
      </c>
      <c r="G675" s="177">
        <v>50000</v>
      </c>
      <c r="H675" s="41"/>
      <c r="I675" s="168"/>
    </row>
    <row r="676" spans="1:9" ht="16.5" hidden="1" customHeight="1" x14ac:dyDescent="0.25">
      <c r="A676" s="31" t="s">
        <v>3449</v>
      </c>
      <c r="B676" s="32" t="s">
        <v>3450</v>
      </c>
      <c r="C676" s="33" t="s">
        <v>3448</v>
      </c>
      <c r="D676" s="174">
        <v>50000</v>
      </c>
      <c r="E676" s="175">
        <v>0</v>
      </c>
      <c r="F676" s="176">
        <v>0</v>
      </c>
      <c r="G676" s="177">
        <v>50000</v>
      </c>
      <c r="H676" s="41"/>
      <c r="I676" s="168"/>
    </row>
    <row r="677" spans="1:9" ht="16.5" customHeight="1" x14ac:dyDescent="0.25">
      <c r="A677" s="24" t="s">
        <v>3733</v>
      </c>
      <c r="B677" s="25" t="s">
        <v>3734</v>
      </c>
      <c r="C677" s="26" t="s">
        <v>3735</v>
      </c>
      <c r="D677" s="163">
        <v>500</v>
      </c>
      <c r="E677" s="164">
        <v>0</v>
      </c>
      <c r="F677" s="27">
        <v>0</v>
      </c>
      <c r="G677" s="166">
        <v>500</v>
      </c>
      <c r="H677" s="41"/>
      <c r="I677" s="168"/>
    </row>
    <row r="678" spans="1:9" ht="16.5" customHeight="1" x14ac:dyDescent="0.25">
      <c r="A678" s="24" t="s">
        <v>3736</v>
      </c>
      <c r="B678" s="25" t="s">
        <v>3737</v>
      </c>
      <c r="C678" s="26" t="s">
        <v>3735</v>
      </c>
      <c r="D678" s="163">
        <v>500</v>
      </c>
      <c r="E678" s="164">
        <v>0</v>
      </c>
      <c r="F678" s="27">
        <v>0</v>
      </c>
      <c r="G678" s="166">
        <v>500</v>
      </c>
      <c r="H678" s="41"/>
      <c r="I678" s="168"/>
    </row>
    <row r="679" spans="1:9" ht="16.5" customHeight="1" x14ac:dyDescent="0.25">
      <c r="A679" s="24" t="s">
        <v>3738</v>
      </c>
      <c r="B679" s="25" t="s">
        <v>3739</v>
      </c>
      <c r="C679" s="26" t="s">
        <v>3740</v>
      </c>
      <c r="D679" s="163">
        <v>500</v>
      </c>
      <c r="E679" s="164">
        <v>0</v>
      </c>
      <c r="F679" s="27">
        <v>0</v>
      </c>
      <c r="G679" s="166">
        <v>500</v>
      </c>
      <c r="H679" s="41"/>
      <c r="I679" s="168"/>
    </row>
    <row r="680" spans="1:9" ht="16.5" customHeight="1" x14ac:dyDescent="0.25">
      <c r="A680" s="24" t="s">
        <v>3741</v>
      </c>
      <c r="B680" s="25" t="s">
        <v>3742</v>
      </c>
      <c r="C680" s="26" t="s">
        <v>3740</v>
      </c>
      <c r="D680" s="163">
        <v>500</v>
      </c>
      <c r="E680" s="164">
        <v>0</v>
      </c>
      <c r="F680" s="27">
        <v>0</v>
      </c>
      <c r="G680" s="166">
        <v>500</v>
      </c>
      <c r="H680" s="41"/>
      <c r="I680" s="168"/>
    </row>
    <row r="681" spans="1:9" ht="16.5" customHeight="1" x14ac:dyDescent="0.25">
      <c r="A681" s="24" t="s">
        <v>3743</v>
      </c>
      <c r="B681" s="25" t="s">
        <v>3744</v>
      </c>
      <c r="C681" s="26" t="s">
        <v>3745</v>
      </c>
      <c r="D681" s="163">
        <v>500</v>
      </c>
      <c r="E681" s="164">
        <v>0</v>
      </c>
      <c r="F681" s="27">
        <v>0</v>
      </c>
      <c r="G681" s="166">
        <v>500</v>
      </c>
      <c r="H681" s="41"/>
      <c r="I681" s="168"/>
    </row>
    <row r="682" spans="1:9" ht="16.5" customHeight="1" x14ac:dyDescent="0.25">
      <c r="A682" s="24" t="s">
        <v>3746</v>
      </c>
      <c r="B682" s="25" t="s">
        <v>3747</v>
      </c>
      <c r="C682" s="26" t="s">
        <v>3745</v>
      </c>
      <c r="D682" s="163">
        <v>500</v>
      </c>
      <c r="E682" s="164">
        <v>0</v>
      </c>
      <c r="F682" s="27">
        <v>0</v>
      </c>
      <c r="G682" s="166">
        <v>500</v>
      </c>
      <c r="H682" s="41"/>
      <c r="I682" s="168"/>
    </row>
    <row r="683" spans="1:9" ht="16.5" customHeight="1" x14ac:dyDescent="0.25">
      <c r="A683" s="24" t="s">
        <v>3748</v>
      </c>
      <c r="B683" s="25" t="s">
        <v>3749</v>
      </c>
      <c r="C683" s="26" t="s">
        <v>3750</v>
      </c>
      <c r="D683" s="163">
        <v>500</v>
      </c>
      <c r="E683" s="164">
        <v>0</v>
      </c>
      <c r="F683" s="27">
        <v>0</v>
      </c>
      <c r="G683" s="166">
        <v>500</v>
      </c>
      <c r="H683" s="41"/>
      <c r="I683" s="168"/>
    </row>
    <row r="684" spans="1:9" ht="16.5" customHeight="1" x14ac:dyDescent="0.25">
      <c r="A684" s="24" t="s">
        <v>3751</v>
      </c>
      <c r="B684" s="25" t="s">
        <v>3752</v>
      </c>
      <c r="C684" s="26" t="s">
        <v>3750</v>
      </c>
      <c r="D684" s="163">
        <v>500</v>
      </c>
      <c r="E684" s="164">
        <v>0</v>
      </c>
      <c r="F684" s="27">
        <v>0</v>
      </c>
      <c r="G684" s="166">
        <v>500</v>
      </c>
      <c r="H684" s="41"/>
      <c r="I684" s="168"/>
    </row>
    <row r="685" spans="1:9" ht="16.5" customHeight="1" x14ac:dyDescent="0.25">
      <c r="A685" s="24" t="s">
        <v>3753</v>
      </c>
      <c r="B685" s="25" t="s">
        <v>3754</v>
      </c>
      <c r="C685" s="26" t="s">
        <v>3755</v>
      </c>
      <c r="D685" s="163">
        <v>500</v>
      </c>
      <c r="E685" s="164">
        <v>0</v>
      </c>
      <c r="F685" s="27">
        <v>0</v>
      </c>
      <c r="G685" s="166">
        <v>500</v>
      </c>
      <c r="H685" s="41"/>
      <c r="I685" s="168"/>
    </row>
    <row r="686" spans="1:9" ht="16.5" customHeight="1" x14ac:dyDescent="0.25">
      <c r="A686" s="24" t="s">
        <v>3756</v>
      </c>
      <c r="B686" s="25" t="s">
        <v>3757</v>
      </c>
      <c r="C686" s="26" t="s">
        <v>3755</v>
      </c>
      <c r="D686" s="163">
        <v>500</v>
      </c>
      <c r="E686" s="164">
        <v>0</v>
      </c>
      <c r="F686" s="27">
        <v>0</v>
      </c>
      <c r="G686" s="166">
        <v>500</v>
      </c>
      <c r="H686" s="41"/>
      <c r="I686" s="168"/>
    </row>
    <row r="687" spans="1:9" ht="16.5" customHeight="1" x14ac:dyDescent="0.25">
      <c r="A687" s="24" t="s">
        <v>3758</v>
      </c>
      <c r="B687" s="25" t="s">
        <v>3759</v>
      </c>
      <c r="C687" s="26" t="s">
        <v>3760</v>
      </c>
      <c r="D687" s="163">
        <v>500</v>
      </c>
      <c r="E687" s="164">
        <v>0</v>
      </c>
      <c r="F687" s="27">
        <v>0</v>
      </c>
      <c r="G687" s="166">
        <v>500</v>
      </c>
      <c r="H687" s="41"/>
      <c r="I687" s="168"/>
    </row>
    <row r="688" spans="1:9" ht="16.5" customHeight="1" x14ac:dyDescent="0.25">
      <c r="A688" s="24" t="s">
        <v>3761</v>
      </c>
      <c r="B688" s="25" t="s">
        <v>3762</v>
      </c>
      <c r="C688" s="26" t="s">
        <v>3760</v>
      </c>
      <c r="D688" s="163">
        <v>500</v>
      </c>
      <c r="E688" s="164">
        <v>0</v>
      </c>
      <c r="F688" s="27">
        <v>0</v>
      </c>
      <c r="G688" s="166">
        <v>500</v>
      </c>
      <c r="H688" s="41"/>
      <c r="I688" s="168"/>
    </row>
    <row r="689" spans="1:9" ht="16.5" customHeight="1" x14ac:dyDescent="0.25">
      <c r="A689" s="24" t="s">
        <v>3763</v>
      </c>
      <c r="B689" s="25" t="s">
        <v>3764</v>
      </c>
      <c r="C689" s="26" t="s">
        <v>3765</v>
      </c>
      <c r="D689" s="163">
        <v>500</v>
      </c>
      <c r="E689" s="164">
        <v>0</v>
      </c>
      <c r="F689" s="27">
        <v>0</v>
      </c>
      <c r="G689" s="166">
        <v>500</v>
      </c>
      <c r="H689" s="41"/>
      <c r="I689" s="168"/>
    </row>
    <row r="690" spans="1:9" ht="16.5" customHeight="1" x14ac:dyDescent="0.25">
      <c r="A690" s="24" t="s">
        <v>3766</v>
      </c>
      <c r="B690" s="25" t="s">
        <v>3767</v>
      </c>
      <c r="C690" s="26" t="s">
        <v>3765</v>
      </c>
      <c r="D690" s="163">
        <v>500</v>
      </c>
      <c r="E690" s="164">
        <v>0</v>
      </c>
      <c r="F690" s="27">
        <v>0</v>
      </c>
      <c r="G690" s="166">
        <v>500</v>
      </c>
      <c r="H690" s="41"/>
      <c r="I690" s="168"/>
    </row>
    <row r="691" spans="1:9" ht="16.5" customHeight="1" x14ac:dyDescent="0.25">
      <c r="A691" s="24" t="s">
        <v>3768</v>
      </c>
      <c r="B691" s="25" t="s">
        <v>3769</v>
      </c>
      <c r="C691" s="26" t="s">
        <v>3770</v>
      </c>
      <c r="D691" s="163">
        <v>500</v>
      </c>
      <c r="E691" s="164">
        <v>0</v>
      </c>
      <c r="F691" s="27">
        <v>0</v>
      </c>
      <c r="G691" s="166">
        <v>500</v>
      </c>
      <c r="H691" s="41"/>
      <c r="I691" s="168"/>
    </row>
    <row r="692" spans="1:9" ht="16.5" customHeight="1" x14ac:dyDescent="0.25">
      <c r="A692" s="24" t="s">
        <v>3771</v>
      </c>
      <c r="B692" s="25" t="s">
        <v>3772</v>
      </c>
      <c r="C692" s="26" t="s">
        <v>3770</v>
      </c>
      <c r="D692" s="163">
        <v>500</v>
      </c>
      <c r="E692" s="164">
        <v>0</v>
      </c>
      <c r="F692" s="27">
        <v>0</v>
      </c>
      <c r="G692" s="166">
        <v>500</v>
      </c>
      <c r="H692" s="41"/>
      <c r="I692" s="168"/>
    </row>
    <row r="693" spans="1:9" ht="16.5" customHeight="1" x14ac:dyDescent="0.25">
      <c r="A693" s="24" t="s">
        <v>3773</v>
      </c>
      <c r="B693" s="25" t="s">
        <v>3774</v>
      </c>
      <c r="C693" s="26" t="s">
        <v>3775</v>
      </c>
      <c r="D693" s="163">
        <v>500</v>
      </c>
      <c r="E693" s="164">
        <v>0</v>
      </c>
      <c r="F693" s="27">
        <v>0</v>
      </c>
      <c r="G693" s="166">
        <v>500</v>
      </c>
      <c r="H693" s="41"/>
      <c r="I693" s="168"/>
    </row>
    <row r="694" spans="1:9" ht="16.5" customHeight="1" x14ac:dyDescent="0.25">
      <c r="A694" s="24" t="s">
        <v>3776</v>
      </c>
      <c r="B694" s="25" t="s">
        <v>3777</v>
      </c>
      <c r="C694" s="26" t="s">
        <v>3775</v>
      </c>
      <c r="D694" s="163">
        <v>500</v>
      </c>
      <c r="E694" s="164">
        <v>0</v>
      </c>
      <c r="F694" s="27">
        <v>0</v>
      </c>
      <c r="G694" s="166">
        <v>500</v>
      </c>
      <c r="H694" s="41"/>
      <c r="I694" s="168"/>
    </row>
    <row r="695" spans="1:9" ht="16.5" customHeight="1" x14ac:dyDescent="0.25">
      <c r="A695" s="24" t="s">
        <v>3778</v>
      </c>
      <c r="B695" s="25" t="s">
        <v>3779</v>
      </c>
      <c r="C695" s="26" t="s">
        <v>3780</v>
      </c>
      <c r="D695" s="163">
        <v>500</v>
      </c>
      <c r="E695" s="164">
        <v>0</v>
      </c>
      <c r="F695" s="27">
        <v>0</v>
      </c>
      <c r="G695" s="166">
        <v>500</v>
      </c>
      <c r="H695" s="41"/>
      <c r="I695" s="168"/>
    </row>
    <row r="696" spans="1:9" ht="16.5" customHeight="1" x14ac:dyDescent="0.25">
      <c r="A696" s="24" t="s">
        <v>3781</v>
      </c>
      <c r="B696" s="25" t="s">
        <v>3782</v>
      </c>
      <c r="C696" s="26" t="s">
        <v>3780</v>
      </c>
      <c r="D696" s="163">
        <v>500</v>
      </c>
      <c r="E696" s="164">
        <v>0</v>
      </c>
      <c r="F696" s="27">
        <v>0</v>
      </c>
      <c r="G696" s="166">
        <v>500</v>
      </c>
      <c r="H696" s="41"/>
      <c r="I696" s="168"/>
    </row>
    <row r="697" spans="1:9" ht="16.5" customHeight="1" x14ac:dyDescent="0.25">
      <c r="A697" s="24" t="s">
        <v>3783</v>
      </c>
      <c r="B697" s="25" t="s">
        <v>3784</v>
      </c>
      <c r="C697" s="26" t="s">
        <v>3785</v>
      </c>
      <c r="D697" s="163">
        <v>500</v>
      </c>
      <c r="E697" s="164">
        <v>0</v>
      </c>
      <c r="F697" s="27">
        <v>0</v>
      </c>
      <c r="G697" s="166">
        <v>500</v>
      </c>
      <c r="H697" s="41"/>
      <c r="I697" s="168"/>
    </row>
    <row r="698" spans="1:9" ht="16.5" customHeight="1" x14ac:dyDescent="0.25">
      <c r="A698" s="24" t="s">
        <v>3786</v>
      </c>
      <c r="B698" s="25" t="s">
        <v>3787</v>
      </c>
      <c r="C698" s="26" t="s">
        <v>3785</v>
      </c>
      <c r="D698" s="163">
        <v>500</v>
      </c>
      <c r="E698" s="164">
        <v>0</v>
      </c>
      <c r="F698" s="27">
        <v>0</v>
      </c>
      <c r="G698" s="166">
        <v>500</v>
      </c>
      <c r="H698" s="41"/>
      <c r="I698" s="168"/>
    </row>
    <row r="699" spans="1:9" ht="16.5" customHeight="1" x14ac:dyDescent="0.25">
      <c r="A699" s="24" t="s">
        <v>3788</v>
      </c>
      <c r="B699" s="25" t="s">
        <v>3789</v>
      </c>
      <c r="C699" s="26" t="s">
        <v>3790</v>
      </c>
      <c r="D699" s="163">
        <v>2000</v>
      </c>
      <c r="E699" s="164">
        <v>0</v>
      </c>
      <c r="F699" s="27">
        <v>0</v>
      </c>
      <c r="G699" s="166">
        <v>2000</v>
      </c>
      <c r="H699" s="41"/>
      <c r="I699" s="168"/>
    </row>
    <row r="700" spans="1:9" ht="16.5" customHeight="1" x14ac:dyDescent="0.25">
      <c r="A700" s="24" t="s">
        <v>3791</v>
      </c>
      <c r="B700" s="25" t="s">
        <v>3792</v>
      </c>
      <c r="C700" s="26" t="s">
        <v>3790</v>
      </c>
      <c r="D700" s="163">
        <v>2000</v>
      </c>
      <c r="E700" s="164">
        <v>0</v>
      </c>
      <c r="F700" s="27">
        <v>0</v>
      </c>
      <c r="G700" s="166">
        <v>2000</v>
      </c>
      <c r="H700" s="41"/>
      <c r="I700" s="168"/>
    </row>
    <row r="701" spans="1:9" ht="16.5" customHeight="1" x14ac:dyDescent="0.25">
      <c r="A701" s="24" t="s">
        <v>3793</v>
      </c>
      <c r="B701" s="25" t="s">
        <v>3794</v>
      </c>
      <c r="C701" s="26" t="s">
        <v>3795</v>
      </c>
      <c r="D701" s="163">
        <v>500</v>
      </c>
      <c r="E701" s="164">
        <v>0</v>
      </c>
      <c r="F701" s="27">
        <v>0</v>
      </c>
      <c r="G701" s="166">
        <v>500</v>
      </c>
      <c r="H701" s="41"/>
      <c r="I701" s="168"/>
    </row>
    <row r="702" spans="1:9" ht="16.5" customHeight="1" x14ac:dyDescent="0.25">
      <c r="A702" s="24" t="s">
        <v>3796</v>
      </c>
      <c r="B702" s="25" t="s">
        <v>3797</v>
      </c>
      <c r="C702" s="26" t="s">
        <v>3795</v>
      </c>
      <c r="D702" s="163">
        <v>500</v>
      </c>
      <c r="E702" s="164">
        <v>0</v>
      </c>
      <c r="F702" s="27">
        <v>0</v>
      </c>
      <c r="G702" s="166">
        <v>500</v>
      </c>
      <c r="H702" s="41"/>
      <c r="I702" s="168"/>
    </row>
    <row r="703" spans="1:9" ht="16.5" customHeight="1" x14ac:dyDescent="0.25">
      <c r="A703" s="24" t="s">
        <v>3798</v>
      </c>
      <c r="B703" s="25" t="s">
        <v>3799</v>
      </c>
      <c r="C703" s="26" t="s">
        <v>3800</v>
      </c>
      <c r="D703" s="163">
        <v>500</v>
      </c>
      <c r="E703" s="164">
        <v>0</v>
      </c>
      <c r="F703" s="27">
        <v>0</v>
      </c>
      <c r="G703" s="166">
        <v>500</v>
      </c>
      <c r="H703" s="41"/>
      <c r="I703" s="168"/>
    </row>
    <row r="704" spans="1:9" ht="16.5" customHeight="1" x14ac:dyDescent="0.25">
      <c r="A704" s="24" t="s">
        <v>3801</v>
      </c>
      <c r="B704" s="25" t="s">
        <v>3802</v>
      </c>
      <c r="C704" s="26" t="s">
        <v>3800</v>
      </c>
      <c r="D704" s="163">
        <v>500</v>
      </c>
      <c r="E704" s="164">
        <v>0</v>
      </c>
      <c r="F704" s="27">
        <v>0</v>
      </c>
      <c r="G704" s="166">
        <v>500</v>
      </c>
      <c r="H704" s="41"/>
      <c r="I704" s="168"/>
    </row>
    <row r="705" spans="1:9" ht="16.5" customHeight="1" x14ac:dyDescent="0.25">
      <c r="A705" s="24" t="s">
        <v>3803</v>
      </c>
      <c r="B705" s="25" t="s">
        <v>3804</v>
      </c>
      <c r="C705" s="26" t="s">
        <v>3805</v>
      </c>
      <c r="D705" s="163">
        <v>500</v>
      </c>
      <c r="E705" s="164">
        <v>0</v>
      </c>
      <c r="F705" s="27">
        <v>0</v>
      </c>
      <c r="G705" s="166">
        <v>500</v>
      </c>
      <c r="H705" s="41"/>
      <c r="I705" s="168"/>
    </row>
    <row r="706" spans="1:9" ht="16.5" customHeight="1" x14ac:dyDescent="0.25">
      <c r="A706" s="24" t="s">
        <v>3806</v>
      </c>
      <c r="B706" s="25" t="s">
        <v>3807</v>
      </c>
      <c r="C706" s="26" t="s">
        <v>3805</v>
      </c>
      <c r="D706" s="163">
        <v>500</v>
      </c>
      <c r="E706" s="164">
        <v>0</v>
      </c>
      <c r="F706" s="27">
        <v>0</v>
      </c>
      <c r="G706" s="166">
        <v>500</v>
      </c>
      <c r="H706" s="41"/>
      <c r="I706" s="168"/>
    </row>
    <row r="707" spans="1:9" ht="16.5" customHeight="1" x14ac:dyDescent="0.25">
      <c r="A707" s="24" t="s">
        <v>3808</v>
      </c>
      <c r="B707" s="25" t="s">
        <v>3809</v>
      </c>
      <c r="C707" s="26" t="s">
        <v>3810</v>
      </c>
      <c r="D707" s="163">
        <v>500</v>
      </c>
      <c r="E707" s="164">
        <v>0</v>
      </c>
      <c r="F707" s="27">
        <v>0</v>
      </c>
      <c r="G707" s="166">
        <v>500</v>
      </c>
      <c r="H707" s="41"/>
      <c r="I707" s="168"/>
    </row>
    <row r="708" spans="1:9" ht="16.5" customHeight="1" x14ac:dyDescent="0.25">
      <c r="A708" s="24" t="s">
        <v>3811</v>
      </c>
      <c r="B708" s="25" t="s">
        <v>3812</v>
      </c>
      <c r="C708" s="26" t="s">
        <v>3810</v>
      </c>
      <c r="D708" s="163">
        <v>500</v>
      </c>
      <c r="E708" s="164">
        <v>0</v>
      </c>
      <c r="F708" s="27">
        <v>0</v>
      </c>
      <c r="G708" s="166">
        <v>500</v>
      </c>
      <c r="H708" s="41"/>
      <c r="I708" s="168"/>
    </row>
    <row r="709" spans="1:9" ht="16.5" customHeight="1" x14ac:dyDescent="0.25">
      <c r="A709" s="24" t="s">
        <v>3813</v>
      </c>
      <c r="B709" s="25" t="s">
        <v>3814</v>
      </c>
      <c r="C709" s="26" t="s">
        <v>3815</v>
      </c>
      <c r="D709" s="163">
        <v>500</v>
      </c>
      <c r="E709" s="164">
        <v>0</v>
      </c>
      <c r="F709" s="27">
        <v>0</v>
      </c>
      <c r="G709" s="166">
        <v>500</v>
      </c>
      <c r="H709" s="41"/>
      <c r="I709" s="168"/>
    </row>
    <row r="710" spans="1:9" ht="16.5" customHeight="1" x14ac:dyDescent="0.25">
      <c r="A710" s="24" t="s">
        <v>3816</v>
      </c>
      <c r="B710" s="25" t="s">
        <v>3817</v>
      </c>
      <c r="C710" s="26" t="s">
        <v>3815</v>
      </c>
      <c r="D710" s="163">
        <v>500</v>
      </c>
      <c r="E710" s="164">
        <v>0</v>
      </c>
      <c r="F710" s="27">
        <v>0</v>
      </c>
      <c r="G710" s="166">
        <v>500</v>
      </c>
      <c r="H710" s="41"/>
      <c r="I710" s="168"/>
    </row>
    <row r="711" spans="1:9" ht="16.5" customHeight="1" x14ac:dyDescent="0.25">
      <c r="A711" s="24" t="s">
        <v>3818</v>
      </c>
      <c r="B711" s="25" t="s">
        <v>3819</v>
      </c>
      <c r="C711" s="26" t="s">
        <v>3820</v>
      </c>
      <c r="D711" s="163">
        <v>500</v>
      </c>
      <c r="E711" s="164">
        <v>0</v>
      </c>
      <c r="F711" s="27">
        <v>0</v>
      </c>
      <c r="G711" s="166">
        <v>500</v>
      </c>
      <c r="H711" s="41"/>
      <c r="I711" s="168"/>
    </row>
    <row r="712" spans="1:9" ht="16.5" customHeight="1" x14ac:dyDescent="0.25">
      <c r="A712" s="24" t="s">
        <v>3821</v>
      </c>
      <c r="B712" s="25" t="s">
        <v>3822</v>
      </c>
      <c r="C712" s="26" t="s">
        <v>3820</v>
      </c>
      <c r="D712" s="163">
        <v>500</v>
      </c>
      <c r="E712" s="164">
        <v>0</v>
      </c>
      <c r="F712" s="27">
        <v>0</v>
      </c>
      <c r="G712" s="166">
        <v>500</v>
      </c>
      <c r="H712" s="41"/>
      <c r="I712" s="168"/>
    </row>
    <row r="713" spans="1:9" ht="16.5" customHeight="1" x14ac:dyDescent="0.25">
      <c r="A713" s="24" t="s">
        <v>3823</v>
      </c>
      <c r="B713" s="25" t="s">
        <v>3824</v>
      </c>
      <c r="C713" s="26" t="s">
        <v>3825</v>
      </c>
      <c r="D713" s="163">
        <v>2000</v>
      </c>
      <c r="E713" s="164">
        <v>0</v>
      </c>
      <c r="F713" s="27">
        <v>0</v>
      </c>
      <c r="G713" s="166">
        <v>2000</v>
      </c>
      <c r="H713" s="41"/>
      <c r="I713" s="168"/>
    </row>
    <row r="714" spans="1:9" ht="16.5" customHeight="1" x14ac:dyDescent="0.25">
      <c r="A714" s="24" t="s">
        <v>3826</v>
      </c>
      <c r="B714" s="25" t="s">
        <v>3827</v>
      </c>
      <c r="C714" s="26" t="s">
        <v>3825</v>
      </c>
      <c r="D714" s="163">
        <v>2000</v>
      </c>
      <c r="E714" s="164">
        <v>0</v>
      </c>
      <c r="F714" s="27">
        <v>0</v>
      </c>
      <c r="G714" s="166">
        <v>2000</v>
      </c>
      <c r="H714" s="41"/>
      <c r="I714" s="168"/>
    </row>
    <row r="715" spans="1:9" ht="16.5" customHeight="1" x14ac:dyDescent="0.25">
      <c r="A715" s="24" t="s">
        <v>3828</v>
      </c>
      <c r="B715" s="25" t="s">
        <v>3829</v>
      </c>
      <c r="C715" s="26" t="s">
        <v>3830</v>
      </c>
      <c r="D715" s="163">
        <v>5000</v>
      </c>
      <c r="E715" s="164">
        <v>0</v>
      </c>
      <c r="F715" s="27">
        <v>0</v>
      </c>
      <c r="G715" s="166">
        <v>5000</v>
      </c>
      <c r="H715" s="41"/>
      <c r="I715" s="168"/>
    </row>
    <row r="716" spans="1:9" ht="16.5" customHeight="1" x14ac:dyDescent="0.25">
      <c r="A716" s="24" t="s">
        <v>3831</v>
      </c>
      <c r="B716" s="25" t="s">
        <v>3832</v>
      </c>
      <c r="C716" s="26" t="s">
        <v>3830</v>
      </c>
      <c r="D716" s="163">
        <v>5000</v>
      </c>
      <c r="E716" s="164">
        <v>0</v>
      </c>
      <c r="F716" s="27">
        <v>0</v>
      </c>
      <c r="G716" s="166">
        <v>5000</v>
      </c>
      <c r="H716" s="41"/>
      <c r="I716" s="168"/>
    </row>
    <row r="717" spans="1:9" ht="16.5" customHeight="1" x14ac:dyDescent="0.25">
      <c r="A717" s="24" t="s">
        <v>3833</v>
      </c>
      <c r="B717" s="25" t="s">
        <v>3834</v>
      </c>
      <c r="C717" s="26" t="s">
        <v>3835</v>
      </c>
      <c r="D717" s="163">
        <v>1250</v>
      </c>
      <c r="E717" s="164">
        <v>0</v>
      </c>
      <c r="F717" s="27">
        <v>0</v>
      </c>
      <c r="G717" s="166">
        <v>1250</v>
      </c>
      <c r="H717" s="41"/>
      <c r="I717" s="168"/>
    </row>
    <row r="718" spans="1:9" ht="16.5" customHeight="1" x14ac:dyDescent="0.25">
      <c r="A718" s="24" t="s">
        <v>3836</v>
      </c>
      <c r="B718" s="25" t="s">
        <v>3737</v>
      </c>
      <c r="C718" s="26" t="s">
        <v>3835</v>
      </c>
      <c r="D718" s="163">
        <v>1250</v>
      </c>
      <c r="E718" s="164">
        <v>0</v>
      </c>
      <c r="F718" s="27">
        <v>0</v>
      </c>
      <c r="G718" s="166">
        <v>1250</v>
      </c>
      <c r="H718" s="41"/>
      <c r="I718" s="168"/>
    </row>
    <row r="719" spans="1:9" ht="16.5" customHeight="1" x14ac:dyDescent="0.25">
      <c r="A719" s="24" t="s">
        <v>3837</v>
      </c>
      <c r="B719" s="25" t="s">
        <v>3739</v>
      </c>
      <c r="C719" s="26" t="s">
        <v>3838</v>
      </c>
      <c r="D719" s="163">
        <v>1250</v>
      </c>
      <c r="E719" s="164">
        <v>0</v>
      </c>
      <c r="F719" s="27">
        <v>0</v>
      </c>
      <c r="G719" s="166">
        <v>1250</v>
      </c>
      <c r="H719" s="41"/>
      <c r="I719" s="168"/>
    </row>
    <row r="720" spans="1:9" ht="16.5" customHeight="1" x14ac:dyDescent="0.25">
      <c r="A720" s="24" t="s">
        <v>3839</v>
      </c>
      <c r="B720" s="25" t="s">
        <v>3742</v>
      </c>
      <c r="C720" s="26" t="s">
        <v>3838</v>
      </c>
      <c r="D720" s="163">
        <v>1250</v>
      </c>
      <c r="E720" s="164">
        <v>0</v>
      </c>
      <c r="F720" s="27">
        <v>0</v>
      </c>
      <c r="G720" s="166">
        <v>1250</v>
      </c>
      <c r="H720" s="41"/>
      <c r="I720" s="168"/>
    </row>
    <row r="721" spans="1:9" ht="16.5" customHeight="1" x14ac:dyDescent="0.25">
      <c r="A721" s="24" t="s">
        <v>3840</v>
      </c>
      <c r="B721" s="25" t="s">
        <v>3744</v>
      </c>
      <c r="C721" s="26" t="s">
        <v>3841</v>
      </c>
      <c r="D721" s="163">
        <v>1250</v>
      </c>
      <c r="E721" s="164">
        <v>0</v>
      </c>
      <c r="F721" s="27">
        <v>0</v>
      </c>
      <c r="G721" s="166">
        <v>1250</v>
      </c>
      <c r="H721" s="41"/>
      <c r="I721" s="168"/>
    </row>
    <row r="722" spans="1:9" ht="16.5" customHeight="1" x14ac:dyDescent="0.25">
      <c r="A722" s="24" t="s">
        <v>3842</v>
      </c>
      <c r="B722" s="25" t="s">
        <v>3747</v>
      </c>
      <c r="C722" s="26" t="s">
        <v>3841</v>
      </c>
      <c r="D722" s="163">
        <v>1250</v>
      </c>
      <c r="E722" s="164">
        <v>0</v>
      </c>
      <c r="F722" s="27">
        <v>0</v>
      </c>
      <c r="G722" s="166">
        <v>1250</v>
      </c>
      <c r="H722" s="41"/>
      <c r="I722" s="168"/>
    </row>
    <row r="723" spans="1:9" ht="16.5" customHeight="1" x14ac:dyDescent="0.25">
      <c r="A723" s="24" t="s">
        <v>3843</v>
      </c>
      <c r="B723" s="25" t="s">
        <v>3749</v>
      </c>
      <c r="C723" s="26" t="s">
        <v>3844</v>
      </c>
      <c r="D723" s="163">
        <v>1500</v>
      </c>
      <c r="E723" s="164">
        <v>0</v>
      </c>
      <c r="F723" s="27">
        <v>0</v>
      </c>
      <c r="G723" s="166">
        <v>1500</v>
      </c>
      <c r="H723" s="41"/>
      <c r="I723" s="168"/>
    </row>
    <row r="724" spans="1:9" ht="16.5" customHeight="1" x14ac:dyDescent="0.25">
      <c r="A724" s="24" t="s">
        <v>3845</v>
      </c>
      <c r="B724" s="25" t="s">
        <v>3752</v>
      </c>
      <c r="C724" s="26" t="s">
        <v>3844</v>
      </c>
      <c r="D724" s="163">
        <v>1500</v>
      </c>
      <c r="E724" s="164">
        <v>0</v>
      </c>
      <c r="F724" s="27">
        <v>0</v>
      </c>
      <c r="G724" s="166">
        <v>1500</v>
      </c>
      <c r="H724" s="41"/>
      <c r="I724" s="168"/>
    </row>
    <row r="725" spans="1:9" ht="16.5" customHeight="1" x14ac:dyDescent="0.25">
      <c r="A725" s="24" t="s">
        <v>3846</v>
      </c>
      <c r="B725" s="25" t="s">
        <v>3847</v>
      </c>
      <c r="C725" s="26" t="s">
        <v>3848</v>
      </c>
      <c r="D725" s="163">
        <v>1500</v>
      </c>
      <c r="E725" s="164">
        <v>0</v>
      </c>
      <c r="F725" s="27">
        <v>0</v>
      </c>
      <c r="G725" s="166">
        <v>1500</v>
      </c>
      <c r="H725" s="41"/>
      <c r="I725" s="168"/>
    </row>
    <row r="726" spans="1:9" ht="16.5" customHeight="1" x14ac:dyDescent="0.25">
      <c r="A726" s="24" t="s">
        <v>3849</v>
      </c>
      <c r="B726" s="25" t="s">
        <v>3850</v>
      </c>
      <c r="C726" s="26" t="s">
        <v>3848</v>
      </c>
      <c r="D726" s="163">
        <v>1500</v>
      </c>
      <c r="E726" s="164">
        <v>0</v>
      </c>
      <c r="F726" s="27">
        <v>0</v>
      </c>
      <c r="G726" s="166">
        <v>1500</v>
      </c>
      <c r="H726" s="41"/>
      <c r="I726" s="168"/>
    </row>
    <row r="727" spans="1:9" ht="16.5" customHeight="1" x14ac:dyDescent="0.25">
      <c r="A727" s="24" t="s">
        <v>3851</v>
      </c>
      <c r="B727" s="25" t="s">
        <v>3852</v>
      </c>
      <c r="C727" s="26" t="s">
        <v>3853</v>
      </c>
      <c r="D727" s="163">
        <v>1500</v>
      </c>
      <c r="E727" s="164">
        <v>0</v>
      </c>
      <c r="F727" s="27">
        <v>0</v>
      </c>
      <c r="G727" s="166">
        <v>1500</v>
      </c>
      <c r="H727" s="41"/>
      <c r="I727" s="168"/>
    </row>
    <row r="728" spans="1:9" ht="16.5" customHeight="1" x14ac:dyDescent="0.25">
      <c r="A728" s="24" t="s">
        <v>3854</v>
      </c>
      <c r="B728" s="25" t="s">
        <v>3855</v>
      </c>
      <c r="C728" s="26" t="s">
        <v>3853</v>
      </c>
      <c r="D728" s="163">
        <v>1500</v>
      </c>
      <c r="E728" s="164">
        <v>0</v>
      </c>
      <c r="F728" s="27">
        <v>0</v>
      </c>
      <c r="G728" s="166">
        <v>1500</v>
      </c>
      <c r="H728" s="41"/>
      <c r="I728" s="168"/>
    </row>
    <row r="729" spans="1:9" ht="16.5" customHeight="1" x14ac:dyDescent="0.25">
      <c r="A729" s="24" t="s">
        <v>3856</v>
      </c>
      <c r="B729" s="25" t="s">
        <v>3764</v>
      </c>
      <c r="C729" s="26" t="s">
        <v>3857</v>
      </c>
      <c r="D729" s="163">
        <v>1500</v>
      </c>
      <c r="E729" s="164">
        <v>0</v>
      </c>
      <c r="F729" s="27">
        <v>0</v>
      </c>
      <c r="G729" s="166">
        <v>1500</v>
      </c>
      <c r="H729" s="41"/>
      <c r="I729" s="168"/>
    </row>
    <row r="730" spans="1:9" ht="16.5" customHeight="1" x14ac:dyDescent="0.25">
      <c r="A730" s="24" t="s">
        <v>3858</v>
      </c>
      <c r="B730" s="25" t="s">
        <v>3767</v>
      </c>
      <c r="C730" s="26" t="s">
        <v>3857</v>
      </c>
      <c r="D730" s="163">
        <v>1500</v>
      </c>
      <c r="E730" s="164">
        <v>0</v>
      </c>
      <c r="F730" s="27">
        <v>0</v>
      </c>
      <c r="G730" s="166">
        <v>1500</v>
      </c>
      <c r="H730" s="41"/>
      <c r="I730" s="168"/>
    </row>
    <row r="731" spans="1:9" ht="16.5" customHeight="1" x14ac:dyDescent="0.25">
      <c r="A731" s="24" t="s">
        <v>3859</v>
      </c>
      <c r="B731" s="25" t="s">
        <v>3769</v>
      </c>
      <c r="C731" s="26" t="s">
        <v>3860</v>
      </c>
      <c r="D731" s="163">
        <v>1500</v>
      </c>
      <c r="E731" s="164">
        <v>0</v>
      </c>
      <c r="F731" s="27">
        <v>0</v>
      </c>
      <c r="G731" s="166">
        <v>1500</v>
      </c>
      <c r="H731" s="41"/>
      <c r="I731" s="168"/>
    </row>
    <row r="732" spans="1:9" ht="16.5" customHeight="1" x14ac:dyDescent="0.25">
      <c r="A732" s="24" t="s">
        <v>3861</v>
      </c>
      <c r="B732" s="25" t="s">
        <v>3772</v>
      </c>
      <c r="C732" s="26" t="s">
        <v>3860</v>
      </c>
      <c r="D732" s="163">
        <v>1500</v>
      </c>
      <c r="E732" s="164">
        <v>0</v>
      </c>
      <c r="F732" s="27">
        <v>0</v>
      </c>
      <c r="G732" s="166">
        <v>1500</v>
      </c>
      <c r="H732" s="41"/>
      <c r="I732" s="168"/>
    </row>
    <row r="733" spans="1:9" ht="16.5" customHeight="1" x14ac:dyDescent="0.25">
      <c r="A733" s="24" t="s">
        <v>3862</v>
      </c>
      <c r="B733" s="25" t="s">
        <v>3774</v>
      </c>
      <c r="C733" s="26" t="s">
        <v>3863</v>
      </c>
      <c r="D733" s="163">
        <v>1250</v>
      </c>
      <c r="E733" s="164">
        <v>0</v>
      </c>
      <c r="F733" s="27">
        <v>0</v>
      </c>
      <c r="G733" s="166">
        <v>1250</v>
      </c>
      <c r="H733" s="41"/>
      <c r="I733" s="168"/>
    </row>
    <row r="734" spans="1:9" ht="16.5" customHeight="1" x14ac:dyDescent="0.25">
      <c r="A734" s="24" t="s">
        <v>3864</v>
      </c>
      <c r="B734" s="25" t="s">
        <v>3777</v>
      </c>
      <c r="C734" s="26" t="s">
        <v>3863</v>
      </c>
      <c r="D734" s="163">
        <v>1250</v>
      </c>
      <c r="E734" s="164">
        <v>0</v>
      </c>
      <c r="F734" s="27">
        <v>0</v>
      </c>
      <c r="G734" s="166">
        <v>1250</v>
      </c>
      <c r="H734" s="41"/>
      <c r="I734" s="168"/>
    </row>
    <row r="735" spans="1:9" ht="16.5" customHeight="1" x14ac:dyDescent="0.25">
      <c r="A735" s="24" t="s">
        <v>3865</v>
      </c>
      <c r="B735" s="25" t="s">
        <v>3779</v>
      </c>
      <c r="C735" s="26" t="s">
        <v>3866</v>
      </c>
      <c r="D735" s="163">
        <v>1250</v>
      </c>
      <c r="E735" s="164">
        <v>0</v>
      </c>
      <c r="F735" s="27">
        <v>0</v>
      </c>
      <c r="G735" s="166">
        <v>1250</v>
      </c>
      <c r="H735" s="41"/>
      <c r="I735" s="168"/>
    </row>
    <row r="736" spans="1:9" ht="16.5" customHeight="1" x14ac:dyDescent="0.25">
      <c r="A736" s="24" t="s">
        <v>3867</v>
      </c>
      <c r="B736" s="25" t="s">
        <v>3782</v>
      </c>
      <c r="C736" s="26" t="s">
        <v>3866</v>
      </c>
      <c r="D736" s="163">
        <v>1250</v>
      </c>
      <c r="E736" s="164">
        <v>0</v>
      </c>
      <c r="F736" s="27">
        <v>0</v>
      </c>
      <c r="G736" s="166">
        <v>1250</v>
      </c>
      <c r="H736" s="41"/>
      <c r="I736" s="168"/>
    </row>
    <row r="737" spans="1:9" ht="16.5" customHeight="1" x14ac:dyDescent="0.25">
      <c r="A737" s="24" t="s">
        <v>3868</v>
      </c>
      <c r="B737" s="25" t="s">
        <v>3784</v>
      </c>
      <c r="C737" s="26" t="s">
        <v>3869</v>
      </c>
      <c r="D737" s="163">
        <v>1250</v>
      </c>
      <c r="E737" s="164">
        <v>0</v>
      </c>
      <c r="F737" s="27">
        <v>0</v>
      </c>
      <c r="G737" s="166">
        <v>1250</v>
      </c>
      <c r="H737" s="41"/>
      <c r="I737" s="168"/>
    </row>
    <row r="738" spans="1:9" ht="16.5" customHeight="1" x14ac:dyDescent="0.25">
      <c r="A738" s="24" t="s">
        <v>3870</v>
      </c>
      <c r="B738" s="25" t="s">
        <v>3787</v>
      </c>
      <c r="C738" s="26" t="s">
        <v>3869</v>
      </c>
      <c r="D738" s="163">
        <v>1250</v>
      </c>
      <c r="E738" s="164">
        <v>0</v>
      </c>
      <c r="F738" s="27">
        <v>0</v>
      </c>
      <c r="G738" s="166">
        <v>1250</v>
      </c>
      <c r="H738" s="41"/>
      <c r="I738" s="168"/>
    </row>
    <row r="739" spans="1:9" ht="16.5" customHeight="1" x14ac:dyDescent="0.25">
      <c r="A739" s="24" t="s">
        <v>3871</v>
      </c>
      <c r="B739" s="25" t="s">
        <v>3789</v>
      </c>
      <c r="C739" s="26" t="s">
        <v>3872</v>
      </c>
      <c r="D739" s="163">
        <v>4000</v>
      </c>
      <c r="E739" s="164">
        <v>0</v>
      </c>
      <c r="F739" s="27">
        <v>0</v>
      </c>
      <c r="G739" s="166">
        <v>4000</v>
      </c>
      <c r="H739" s="41"/>
      <c r="I739" s="168"/>
    </row>
    <row r="740" spans="1:9" ht="16.5" customHeight="1" x14ac:dyDescent="0.25">
      <c r="A740" s="24" t="s">
        <v>3873</v>
      </c>
      <c r="B740" s="25" t="s">
        <v>3792</v>
      </c>
      <c r="C740" s="26" t="s">
        <v>3872</v>
      </c>
      <c r="D740" s="163">
        <v>4000</v>
      </c>
      <c r="E740" s="164">
        <v>0</v>
      </c>
      <c r="F740" s="27">
        <v>0</v>
      </c>
      <c r="G740" s="166">
        <v>4000</v>
      </c>
      <c r="H740" s="41"/>
      <c r="I740" s="168"/>
    </row>
    <row r="741" spans="1:9" ht="16.5" customHeight="1" x14ac:dyDescent="0.25">
      <c r="A741" s="24" t="s">
        <v>3874</v>
      </c>
      <c r="B741" s="25" t="s">
        <v>3799</v>
      </c>
      <c r="C741" s="26" t="s">
        <v>3875</v>
      </c>
      <c r="D741" s="163">
        <v>1500</v>
      </c>
      <c r="E741" s="164">
        <v>0</v>
      </c>
      <c r="F741" s="27">
        <v>0</v>
      </c>
      <c r="G741" s="166">
        <v>1500</v>
      </c>
      <c r="H741" s="41"/>
      <c r="I741" s="168"/>
    </row>
    <row r="742" spans="1:9" ht="16.5" customHeight="1" x14ac:dyDescent="0.25">
      <c r="A742" s="24" t="s">
        <v>3876</v>
      </c>
      <c r="B742" s="25" t="s">
        <v>3802</v>
      </c>
      <c r="C742" s="26" t="s">
        <v>3875</v>
      </c>
      <c r="D742" s="163">
        <v>1500</v>
      </c>
      <c r="E742" s="164">
        <v>0</v>
      </c>
      <c r="F742" s="27">
        <v>0</v>
      </c>
      <c r="G742" s="166">
        <v>1500</v>
      </c>
      <c r="H742" s="41"/>
      <c r="I742" s="168"/>
    </row>
    <row r="743" spans="1:9" ht="16.5" customHeight="1" x14ac:dyDescent="0.25">
      <c r="A743" s="24" t="s">
        <v>3877</v>
      </c>
      <c r="B743" s="25" t="s">
        <v>3794</v>
      </c>
      <c r="C743" s="26" t="s">
        <v>3878</v>
      </c>
      <c r="D743" s="163">
        <v>1000</v>
      </c>
      <c r="E743" s="164">
        <v>0</v>
      </c>
      <c r="F743" s="27">
        <v>0</v>
      </c>
      <c r="G743" s="166">
        <v>1000</v>
      </c>
      <c r="H743" s="41"/>
      <c r="I743" s="168"/>
    </row>
    <row r="744" spans="1:9" ht="16.5" customHeight="1" x14ac:dyDescent="0.25">
      <c r="A744" s="24" t="s">
        <v>3879</v>
      </c>
      <c r="B744" s="25" t="s">
        <v>3797</v>
      </c>
      <c r="C744" s="26" t="s">
        <v>3878</v>
      </c>
      <c r="D744" s="163">
        <v>1000</v>
      </c>
      <c r="E744" s="164">
        <v>0</v>
      </c>
      <c r="F744" s="27">
        <v>0</v>
      </c>
      <c r="G744" s="166">
        <v>1000</v>
      </c>
      <c r="H744" s="41"/>
      <c r="I744" s="168"/>
    </row>
    <row r="745" spans="1:9" ht="16.5" customHeight="1" x14ac:dyDescent="0.25">
      <c r="A745" s="24" t="s">
        <v>3880</v>
      </c>
      <c r="B745" s="25" t="s">
        <v>3814</v>
      </c>
      <c r="C745" s="26" t="s">
        <v>3881</v>
      </c>
      <c r="D745" s="163">
        <v>1500</v>
      </c>
      <c r="E745" s="164">
        <v>0</v>
      </c>
      <c r="F745" s="27">
        <v>0</v>
      </c>
      <c r="G745" s="166">
        <v>1500</v>
      </c>
      <c r="H745" s="41"/>
      <c r="I745" s="168"/>
    </row>
    <row r="746" spans="1:9" ht="16.5" customHeight="1" x14ac:dyDescent="0.25">
      <c r="A746" s="24" t="s">
        <v>3882</v>
      </c>
      <c r="B746" s="25" t="s">
        <v>3817</v>
      </c>
      <c r="C746" s="26" t="s">
        <v>3881</v>
      </c>
      <c r="D746" s="163">
        <v>1500</v>
      </c>
      <c r="E746" s="164">
        <v>0</v>
      </c>
      <c r="F746" s="27">
        <v>0</v>
      </c>
      <c r="G746" s="166">
        <v>1500</v>
      </c>
      <c r="H746" s="41"/>
      <c r="I746" s="168"/>
    </row>
    <row r="747" spans="1:9" ht="16.5" customHeight="1" x14ac:dyDescent="0.25">
      <c r="A747" s="24" t="s">
        <v>3883</v>
      </c>
      <c r="B747" s="25" t="s">
        <v>3819</v>
      </c>
      <c r="C747" s="26" t="s">
        <v>3884</v>
      </c>
      <c r="D747" s="163">
        <v>1000</v>
      </c>
      <c r="E747" s="164">
        <v>0</v>
      </c>
      <c r="F747" s="27">
        <v>0</v>
      </c>
      <c r="G747" s="166">
        <v>1000</v>
      </c>
      <c r="H747" s="41"/>
      <c r="I747" s="168"/>
    </row>
    <row r="748" spans="1:9" ht="16.5" customHeight="1" x14ac:dyDescent="0.25">
      <c r="A748" s="24" t="s">
        <v>3885</v>
      </c>
      <c r="B748" s="25" t="s">
        <v>3822</v>
      </c>
      <c r="C748" s="26" t="s">
        <v>3884</v>
      </c>
      <c r="D748" s="163">
        <v>1000</v>
      </c>
      <c r="E748" s="164">
        <v>0</v>
      </c>
      <c r="F748" s="27">
        <v>0</v>
      </c>
      <c r="G748" s="166">
        <v>1000</v>
      </c>
      <c r="H748" s="41"/>
      <c r="I748" s="168"/>
    </row>
    <row r="749" spans="1:9" ht="16.5" customHeight="1" x14ac:dyDescent="0.25">
      <c r="A749" s="24" t="s">
        <v>3886</v>
      </c>
      <c r="B749" s="25" t="s">
        <v>3887</v>
      </c>
      <c r="C749" s="26" t="s">
        <v>3888</v>
      </c>
      <c r="D749" s="163">
        <v>4000</v>
      </c>
      <c r="E749" s="164">
        <v>0</v>
      </c>
      <c r="F749" s="27">
        <v>0</v>
      </c>
      <c r="G749" s="166">
        <v>4000</v>
      </c>
      <c r="H749" s="41"/>
      <c r="I749" s="168"/>
    </row>
    <row r="750" spans="1:9" ht="16.5" customHeight="1" x14ac:dyDescent="0.25">
      <c r="A750" s="24" t="s">
        <v>3889</v>
      </c>
      <c r="B750" s="25" t="s">
        <v>3890</v>
      </c>
      <c r="C750" s="26" t="s">
        <v>3888</v>
      </c>
      <c r="D750" s="163">
        <v>4000</v>
      </c>
      <c r="E750" s="164">
        <v>0</v>
      </c>
      <c r="F750" s="27">
        <v>0</v>
      </c>
      <c r="G750" s="166">
        <v>4000</v>
      </c>
      <c r="H750" s="41"/>
      <c r="I750" s="168"/>
    </row>
    <row r="751" spans="1:9" ht="16.5" customHeight="1" x14ac:dyDescent="0.25">
      <c r="A751" s="24" t="s">
        <v>3891</v>
      </c>
      <c r="B751" s="25" t="s">
        <v>3892</v>
      </c>
      <c r="C751" s="26" t="s">
        <v>3893</v>
      </c>
      <c r="D751" s="163">
        <v>5000</v>
      </c>
      <c r="E751" s="164">
        <v>0</v>
      </c>
      <c r="F751" s="27">
        <v>0</v>
      </c>
      <c r="G751" s="166">
        <v>5000</v>
      </c>
      <c r="H751" s="41"/>
      <c r="I751" s="168"/>
    </row>
    <row r="752" spans="1:9" ht="16.5" customHeight="1" x14ac:dyDescent="0.25">
      <c r="A752" s="24" t="s">
        <v>3894</v>
      </c>
      <c r="B752" s="25" t="s">
        <v>3895</v>
      </c>
      <c r="C752" s="26" t="s">
        <v>3893</v>
      </c>
      <c r="D752" s="163">
        <v>5000</v>
      </c>
      <c r="E752" s="164">
        <v>0</v>
      </c>
      <c r="F752" s="27">
        <v>0</v>
      </c>
      <c r="G752" s="166">
        <v>5000</v>
      </c>
      <c r="H752" s="41"/>
      <c r="I752" s="168"/>
    </row>
    <row r="753" spans="1:9" ht="16.5" customHeight="1" x14ac:dyDescent="0.25">
      <c r="A753" s="24" t="s">
        <v>3896</v>
      </c>
      <c r="B753" s="25" t="s">
        <v>3897</v>
      </c>
      <c r="C753" s="26" t="s">
        <v>3898</v>
      </c>
      <c r="D753" s="163">
        <v>8000</v>
      </c>
      <c r="E753" s="164">
        <v>0</v>
      </c>
      <c r="F753" s="27">
        <v>0</v>
      </c>
      <c r="G753" s="166">
        <v>8000</v>
      </c>
      <c r="H753" s="41"/>
      <c r="I753" s="168"/>
    </row>
    <row r="754" spans="1:9" ht="16.5" customHeight="1" x14ac:dyDescent="0.25">
      <c r="A754" s="24" t="s">
        <v>3899</v>
      </c>
      <c r="B754" s="25" t="s">
        <v>3900</v>
      </c>
      <c r="C754" s="26" t="s">
        <v>3898</v>
      </c>
      <c r="D754" s="163">
        <v>8000</v>
      </c>
      <c r="E754" s="164">
        <v>0</v>
      </c>
      <c r="F754" s="27">
        <v>0</v>
      </c>
      <c r="G754" s="166">
        <v>8000</v>
      </c>
      <c r="H754" s="41"/>
      <c r="I754" s="168"/>
    </row>
    <row r="755" spans="1:9" ht="16.5" customHeight="1" x14ac:dyDescent="0.25">
      <c r="A755" s="24" t="s">
        <v>3901</v>
      </c>
      <c r="B755" s="25" t="s">
        <v>1603</v>
      </c>
      <c r="C755" s="26" t="s">
        <v>3902</v>
      </c>
      <c r="D755" s="163">
        <v>1500</v>
      </c>
      <c r="E755" s="164">
        <v>0</v>
      </c>
      <c r="F755" s="27">
        <v>0</v>
      </c>
      <c r="G755" s="166">
        <v>1500</v>
      </c>
      <c r="H755" s="41"/>
      <c r="I755" s="168"/>
    </row>
    <row r="756" spans="1:9" ht="16.5" customHeight="1" x14ac:dyDescent="0.25">
      <c r="A756" s="24" t="s">
        <v>3903</v>
      </c>
      <c r="B756" s="25" t="s">
        <v>1605</v>
      </c>
      <c r="C756" s="26" t="s">
        <v>3902</v>
      </c>
      <c r="D756" s="163">
        <v>1500</v>
      </c>
      <c r="E756" s="164">
        <v>0</v>
      </c>
      <c r="F756" s="27">
        <v>0</v>
      </c>
      <c r="G756" s="166">
        <v>1500</v>
      </c>
      <c r="H756" s="41"/>
      <c r="I756" s="168"/>
    </row>
    <row r="757" spans="1:9" ht="16.5" customHeight="1" x14ac:dyDescent="0.25">
      <c r="A757" s="24" t="s">
        <v>3904</v>
      </c>
      <c r="B757" s="25" t="s">
        <v>3834</v>
      </c>
      <c r="C757" s="26" t="s">
        <v>3905</v>
      </c>
      <c r="D757" s="163">
        <v>2000</v>
      </c>
      <c r="E757" s="164">
        <v>0</v>
      </c>
      <c r="F757" s="27">
        <v>0</v>
      </c>
      <c r="G757" s="166">
        <v>2000</v>
      </c>
      <c r="H757" s="41"/>
      <c r="I757" s="168"/>
    </row>
    <row r="758" spans="1:9" ht="16.5" customHeight="1" x14ac:dyDescent="0.25">
      <c r="A758" s="24" t="s">
        <v>3906</v>
      </c>
      <c r="B758" s="25" t="s">
        <v>3737</v>
      </c>
      <c r="C758" s="26" t="s">
        <v>3905</v>
      </c>
      <c r="D758" s="163">
        <v>2000</v>
      </c>
      <c r="E758" s="164">
        <v>0</v>
      </c>
      <c r="F758" s="27">
        <v>0</v>
      </c>
      <c r="G758" s="166">
        <v>2000</v>
      </c>
      <c r="H758" s="41"/>
      <c r="I758" s="168"/>
    </row>
    <row r="759" spans="1:9" ht="16.5" customHeight="1" x14ac:dyDescent="0.25">
      <c r="A759" s="24" t="s">
        <v>3907</v>
      </c>
      <c r="B759" s="25" t="s">
        <v>3739</v>
      </c>
      <c r="C759" s="26" t="s">
        <v>3908</v>
      </c>
      <c r="D759" s="163">
        <v>2000</v>
      </c>
      <c r="E759" s="164">
        <v>0</v>
      </c>
      <c r="F759" s="27">
        <v>0</v>
      </c>
      <c r="G759" s="166">
        <v>2000</v>
      </c>
      <c r="H759" s="41"/>
      <c r="I759" s="168"/>
    </row>
    <row r="760" spans="1:9" ht="16.5" customHeight="1" x14ac:dyDescent="0.25">
      <c r="A760" s="24" t="s">
        <v>3909</v>
      </c>
      <c r="B760" s="25" t="s">
        <v>3742</v>
      </c>
      <c r="C760" s="26" t="s">
        <v>3908</v>
      </c>
      <c r="D760" s="163">
        <v>2000</v>
      </c>
      <c r="E760" s="164">
        <v>0</v>
      </c>
      <c r="F760" s="27">
        <v>0</v>
      </c>
      <c r="G760" s="166">
        <v>2000</v>
      </c>
      <c r="H760" s="41"/>
      <c r="I760" s="168"/>
    </row>
    <row r="761" spans="1:9" ht="16.5" customHeight="1" x14ac:dyDescent="0.25">
      <c r="A761" s="24" t="s">
        <v>3910</v>
      </c>
      <c r="B761" s="25" t="s">
        <v>3744</v>
      </c>
      <c r="C761" s="26" t="s">
        <v>3911</v>
      </c>
      <c r="D761" s="163">
        <v>2000</v>
      </c>
      <c r="E761" s="164">
        <v>0</v>
      </c>
      <c r="F761" s="27">
        <v>0</v>
      </c>
      <c r="G761" s="166">
        <v>2000</v>
      </c>
      <c r="H761" s="41"/>
      <c r="I761" s="168"/>
    </row>
    <row r="762" spans="1:9" ht="16.5" customHeight="1" x14ac:dyDescent="0.25">
      <c r="A762" s="24" t="s">
        <v>3912</v>
      </c>
      <c r="B762" s="25" t="s">
        <v>3747</v>
      </c>
      <c r="C762" s="26" t="s">
        <v>3911</v>
      </c>
      <c r="D762" s="163">
        <v>2000</v>
      </c>
      <c r="E762" s="164">
        <v>0</v>
      </c>
      <c r="F762" s="27">
        <v>0</v>
      </c>
      <c r="G762" s="166">
        <v>2000</v>
      </c>
      <c r="H762" s="41"/>
      <c r="I762" s="168"/>
    </row>
    <row r="763" spans="1:9" ht="16.5" customHeight="1" x14ac:dyDescent="0.25">
      <c r="A763" s="24" t="s">
        <v>3913</v>
      </c>
      <c r="B763" s="25" t="s">
        <v>3749</v>
      </c>
      <c r="C763" s="26" t="s">
        <v>3914</v>
      </c>
      <c r="D763" s="163">
        <v>1500</v>
      </c>
      <c r="E763" s="164">
        <v>0</v>
      </c>
      <c r="F763" s="27">
        <v>0</v>
      </c>
      <c r="G763" s="166">
        <v>1500</v>
      </c>
      <c r="H763" s="41"/>
      <c r="I763" s="168"/>
    </row>
    <row r="764" spans="1:9" ht="16.5" customHeight="1" x14ac:dyDescent="0.25">
      <c r="A764" s="24" t="s">
        <v>3915</v>
      </c>
      <c r="B764" s="25" t="s">
        <v>3752</v>
      </c>
      <c r="C764" s="26" t="s">
        <v>3914</v>
      </c>
      <c r="D764" s="163">
        <v>1500</v>
      </c>
      <c r="E764" s="164">
        <v>0</v>
      </c>
      <c r="F764" s="27">
        <v>0</v>
      </c>
      <c r="G764" s="166">
        <v>1500</v>
      </c>
      <c r="H764" s="41"/>
      <c r="I764" s="168"/>
    </row>
    <row r="765" spans="1:9" ht="16.5" customHeight="1" x14ac:dyDescent="0.25">
      <c r="A765" s="24" t="s">
        <v>3916</v>
      </c>
      <c r="B765" s="25" t="s">
        <v>3847</v>
      </c>
      <c r="C765" s="26" t="s">
        <v>3917</v>
      </c>
      <c r="D765" s="163">
        <v>3000</v>
      </c>
      <c r="E765" s="164">
        <v>0</v>
      </c>
      <c r="F765" s="27">
        <v>0</v>
      </c>
      <c r="G765" s="166">
        <v>3000</v>
      </c>
      <c r="H765" s="41"/>
      <c r="I765" s="168"/>
    </row>
    <row r="766" spans="1:9" ht="16.5" customHeight="1" x14ac:dyDescent="0.25">
      <c r="A766" s="24" t="s">
        <v>3918</v>
      </c>
      <c r="B766" s="25" t="s">
        <v>3850</v>
      </c>
      <c r="C766" s="26" t="s">
        <v>3917</v>
      </c>
      <c r="D766" s="163">
        <v>3000</v>
      </c>
      <c r="E766" s="164">
        <v>0</v>
      </c>
      <c r="F766" s="27">
        <v>0</v>
      </c>
      <c r="G766" s="166">
        <v>3000</v>
      </c>
      <c r="H766" s="41"/>
      <c r="I766" s="168"/>
    </row>
    <row r="767" spans="1:9" ht="16.5" customHeight="1" x14ac:dyDescent="0.25">
      <c r="A767" s="24" t="s">
        <v>3919</v>
      </c>
      <c r="B767" s="25" t="s">
        <v>3852</v>
      </c>
      <c r="C767" s="26" t="s">
        <v>3920</v>
      </c>
      <c r="D767" s="163">
        <v>2250</v>
      </c>
      <c r="E767" s="164">
        <v>0</v>
      </c>
      <c r="F767" s="27">
        <v>0</v>
      </c>
      <c r="G767" s="166">
        <v>2250</v>
      </c>
      <c r="H767" s="41"/>
      <c r="I767" s="168"/>
    </row>
    <row r="768" spans="1:9" ht="16.5" customHeight="1" x14ac:dyDescent="0.25">
      <c r="A768" s="24" t="s">
        <v>3921</v>
      </c>
      <c r="B768" s="25" t="s">
        <v>3855</v>
      </c>
      <c r="C768" s="26" t="s">
        <v>3920</v>
      </c>
      <c r="D768" s="163">
        <v>2250</v>
      </c>
      <c r="E768" s="164">
        <v>0</v>
      </c>
      <c r="F768" s="27">
        <v>0</v>
      </c>
      <c r="G768" s="166">
        <v>2250</v>
      </c>
      <c r="H768" s="41"/>
      <c r="I768" s="168"/>
    </row>
    <row r="769" spans="1:9" ht="16.5" customHeight="1" x14ac:dyDescent="0.25">
      <c r="A769" s="24" t="s">
        <v>3922</v>
      </c>
      <c r="B769" s="25" t="s">
        <v>3764</v>
      </c>
      <c r="C769" s="26" t="s">
        <v>3923</v>
      </c>
      <c r="D769" s="163">
        <v>2250</v>
      </c>
      <c r="E769" s="164">
        <v>0</v>
      </c>
      <c r="F769" s="27">
        <v>0</v>
      </c>
      <c r="G769" s="166">
        <v>2250</v>
      </c>
      <c r="H769" s="41"/>
      <c r="I769" s="168"/>
    </row>
    <row r="770" spans="1:9" ht="16.5" customHeight="1" x14ac:dyDescent="0.25">
      <c r="A770" s="24" t="s">
        <v>3924</v>
      </c>
      <c r="B770" s="25" t="s">
        <v>3767</v>
      </c>
      <c r="C770" s="26" t="s">
        <v>3923</v>
      </c>
      <c r="D770" s="163">
        <v>2250</v>
      </c>
      <c r="E770" s="164">
        <v>0</v>
      </c>
      <c r="F770" s="27">
        <v>0</v>
      </c>
      <c r="G770" s="166">
        <v>2250</v>
      </c>
      <c r="H770" s="41"/>
      <c r="I770" s="168"/>
    </row>
    <row r="771" spans="1:9" ht="16.5" customHeight="1" x14ac:dyDescent="0.25">
      <c r="A771" s="24" t="s">
        <v>3925</v>
      </c>
      <c r="B771" s="25" t="s">
        <v>3769</v>
      </c>
      <c r="C771" s="26" t="s">
        <v>3926</v>
      </c>
      <c r="D771" s="163">
        <v>3000</v>
      </c>
      <c r="E771" s="164">
        <v>0</v>
      </c>
      <c r="F771" s="27">
        <v>0</v>
      </c>
      <c r="G771" s="166">
        <v>3000</v>
      </c>
      <c r="H771" s="41"/>
      <c r="I771" s="168"/>
    </row>
    <row r="772" spans="1:9" ht="16.5" customHeight="1" x14ac:dyDescent="0.25">
      <c r="A772" s="24" t="s">
        <v>3927</v>
      </c>
      <c r="B772" s="25" t="s">
        <v>3772</v>
      </c>
      <c r="C772" s="26" t="s">
        <v>3926</v>
      </c>
      <c r="D772" s="163">
        <v>3000</v>
      </c>
      <c r="E772" s="164">
        <v>0</v>
      </c>
      <c r="F772" s="27">
        <v>0</v>
      </c>
      <c r="G772" s="166">
        <v>3000</v>
      </c>
      <c r="H772" s="41"/>
      <c r="I772" s="168"/>
    </row>
    <row r="773" spans="1:9" ht="16.5" customHeight="1" x14ac:dyDescent="0.25">
      <c r="A773" s="24" t="s">
        <v>3928</v>
      </c>
      <c r="B773" s="25" t="s">
        <v>3779</v>
      </c>
      <c r="C773" s="26" t="s">
        <v>3929</v>
      </c>
      <c r="D773" s="163">
        <v>2000</v>
      </c>
      <c r="E773" s="164">
        <v>0</v>
      </c>
      <c r="F773" s="27">
        <v>0</v>
      </c>
      <c r="G773" s="166">
        <v>2000</v>
      </c>
      <c r="H773" s="41"/>
      <c r="I773" s="168"/>
    </row>
    <row r="774" spans="1:9" ht="16.5" customHeight="1" x14ac:dyDescent="0.25">
      <c r="A774" s="24" t="s">
        <v>3930</v>
      </c>
      <c r="B774" s="25" t="s">
        <v>3782</v>
      </c>
      <c r="C774" s="26" t="s">
        <v>3929</v>
      </c>
      <c r="D774" s="163">
        <v>2000</v>
      </c>
      <c r="E774" s="164">
        <v>0</v>
      </c>
      <c r="F774" s="27">
        <v>0</v>
      </c>
      <c r="G774" s="166">
        <v>2000</v>
      </c>
      <c r="H774" s="41"/>
      <c r="I774" s="168"/>
    </row>
    <row r="775" spans="1:9" ht="16.5" customHeight="1" x14ac:dyDescent="0.25">
      <c r="A775" s="24" t="s">
        <v>3931</v>
      </c>
      <c r="B775" s="25" t="s">
        <v>3784</v>
      </c>
      <c r="C775" s="26" t="s">
        <v>3932</v>
      </c>
      <c r="D775" s="163">
        <v>3000</v>
      </c>
      <c r="E775" s="164">
        <v>0</v>
      </c>
      <c r="F775" s="27">
        <v>0</v>
      </c>
      <c r="G775" s="166">
        <v>3000</v>
      </c>
      <c r="H775" s="41"/>
      <c r="I775" s="168"/>
    </row>
    <row r="776" spans="1:9" ht="16.5" customHeight="1" x14ac:dyDescent="0.25">
      <c r="A776" s="24" t="s">
        <v>3933</v>
      </c>
      <c r="B776" s="25" t="s">
        <v>3787</v>
      </c>
      <c r="C776" s="26" t="s">
        <v>3932</v>
      </c>
      <c r="D776" s="163">
        <v>3000</v>
      </c>
      <c r="E776" s="164">
        <v>0</v>
      </c>
      <c r="F776" s="27">
        <v>0</v>
      </c>
      <c r="G776" s="166">
        <v>3000</v>
      </c>
      <c r="H776" s="41"/>
      <c r="I776" s="168"/>
    </row>
    <row r="777" spans="1:9" ht="16.5" customHeight="1" x14ac:dyDescent="0.25">
      <c r="A777" s="24" t="s">
        <v>3934</v>
      </c>
      <c r="B777" s="25" t="s">
        <v>3935</v>
      </c>
      <c r="C777" s="26" t="s">
        <v>3936</v>
      </c>
      <c r="D777" s="163">
        <v>3000</v>
      </c>
      <c r="E777" s="164">
        <v>0</v>
      </c>
      <c r="F777" s="27">
        <v>0</v>
      </c>
      <c r="G777" s="166">
        <v>3000</v>
      </c>
      <c r="H777" s="41"/>
      <c r="I777" s="168"/>
    </row>
    <row r="778" spans="1:9" ht="16.5" customHeight="1" x14ac:dyDescent="0.25">
      <c r="A778" s="24" t="s">
        <v>3937</v>
      </c>
      <c r="B778" s="25" t="s">
        <v>3938</v>
      </c>
      <c r="C778" s="26" t="s">
        <v>3936</v>
      </c>
      <c r="D778" s="163">
        <v>3000</v>
      </c>
      <c r="E778" s="164">
        <v>0</v>
      </c>
      <c r="F778" s="27">
        <v>0</v>
      </c>
      <c r="G778" s="166">
        <v>3000</v>
      </c>
      <c r="H778" s="41"/>
      <c r="I778" s="168"/>
    </row>
    <row r="779" spans="1:9" ht="16.5" customHeight="1" x14ac:dyDescent="0.25">
      <c r="A779" s="24" t="s">
        <v>3939</v>
      </c>
      <c r="B779" s="25" t="s">
        <v>3789</v>
      </c>
      <c r="C779" s="26" t="s">
        <v>3940</v>
      </c>
      <c r="D779" s="163">
        <v>6000</v>
      </c>
      <c r="E779" s="164">
        <v>0</v>
      </c>
      <c r="F779" s="27">
        <v>0</v>
      </c>
      <c r="G779" s="166">
        <v>6000</v>
      </c>
      <c r="H779" s="41"/>
      <c r="I779" s="168"/>
    </row>
    <row r="780" spans="1:9" ht="16.5" customHeight="1" x14ac:dyDescent="0.25">
      <c r="A780" s="24" t="s">
        <v>3941</v>
      </c>
      <c r="B780" s="25" t="s">
        <v>3792</v>
      </c>
      <c r="C780" s="26" t="s">
        <v>3940</v>
      </c>
      <c r="D780" s="163">
        <v>6000</v>
      </c>
      <c r="E780" s="164">
        <v>0</v>
      </c>
      <c r="F780" s="27">
        <v>0</v>
      </c>
      <c r="G780" s="166">
        <v>6000</v>
      </c>
      <c r="H780" s="41"/>
      <c r="I780" s="168"/>
    </row>
    <row r="781" spans="1:9" ht="16.5" customHeight="1" x14ac:dyDescent="0.25">
      <c r="A781" s="24" t="s">
        <v>3942</v>
      </c>
      <c r="B781" s="25" t="s">
        <v>3887</v>
      </c>
      <c r="C781" s="26" t="s">
        <v>3943</v>
      </c>
      <c r="D781" s="163">
        <v>6000</v>
      </c>
      <c r="E781" s="164">
        <v>0</v>
      </c>
      <c r="F781" s="27">
        <v>0</v>
      </c>
      <c r="G781" s="166">
        <v>6000</v>
      </c>
      <c r="H781" s="41"/>
      <c r="I781" s="168"/>
    </row>
    <row r="782" spans="1:9" ht="16.5" customHeight="1" x14ac:dyDescent="0.25">
      <c r="A782" s="24" t="s">
        <v>3944</v>
      </c>
      <c r="B782" s="25" t="s">
        <v>3890</v>
      </c>
      <c r="C782" s="26" t="s">
        <v>3943</v>
      </c>
      <c r="D782" s="163">
        <v>6000</v>
      </c>
      <c r="E782" s="164">
        <v>0</v>
      </c>
      <c r="F782" s="27">
        <v>0</v>
      </c>
      <c r="G782" s="166">
        <v>6000</v>
      </c>
      <c r="H782" s="41"/>
      <c r="I782" s="168"/>
    </row>
    <row r="783" spans="1:9" ht="16.5" customHeight="1" x14ac:dyDescent="0.25">
      <c r="A783" s="24" t="s">
        <v>3945</v>
      </c>
      <c r="B783" s="25" t="s">
        <v>3892</v>
      </c>
      <c r="C783" s="26" t="s">
        <v>3946</v>
      </c>
      <c r="D783" s="163">
        <v>8000</v>
      </c>
      <c r="E783" s="164">
        <v>0</v>
      </c>
      <c r="F783" s="27">
        <v>0</v>
      </c>
      <c r="G783" s="166">
        <v>8000</v>
      </c>
      <c r="H783" s="41"/>
      <c r="I783" s="168"/>
    </row>
    <row r="784" spans="1:9" ht="16.5" customHeight="1" x14ac:dyDescent="0.25">
      <c r="A784" s="24" t="s">
        <v>3947</v>
      </c>
      <c r="B784" s="25" t="s">
        <v>3895</v>
      </c>
      <c r="C784" s="26" t="s">
        <v>3946</v>
      </c>
      <c r="D784" s="163">
        <v>8000</v>
      </c>
      <c r="E784" s="164">
        <v>0</v>
      </c>
      <c r="F784" s="27">
        <v>0</v>
      </c>
      <c r="G784" s="166">
        <v>8000</v>
      </c>
      <c r="H784" s="41"/>
      <c r="I784" s="168"/>
    </row>
    <row r="785" spans="1:9" ht="16.5" customHeight="1" x14ac:dyDescent="0.25">
      <c r="A785" s="24" t="s">
        <v>3948</v>
      </c>
      <c r="B785" s="25" t="s">
        <v>3834</v>
      </c>
      <c r="C785" s="26" t="s">
        <v>3949</v>
      </c>
      <c r="D785" s="163">
        <v>4000</v>
      </c>
      <c r="E785" s="164">
        <v>0</v>
      </c>
      <c r="F785" s="27">
        <v>0</v>
      </c>
      <c r="G785" s="166">
        <v>4000</v>
      </c>
      <c r="H785" s="41"/>
      <c r="I785" s="168"/>
    </row>
    <row r="786" spans="1:9" ht="16.5" customHeight="1" x14ac:dyDescent="0.25">
      <c r="A786" s="24" t="s">
        <v>3950</v>
      </c>
      <c r="B786" s="25" t="s">
        <v>3737</v>
      </c>
      <c r="C786" s="26" t="s">
        <v>3949</v>
      </c>
      <c r="D786" s="163">
        <v>4000</v>
      </c>
      <c r="E786" s="164">
        <v>0</v>
      </c>
      <c r="F786" s="27">
        <v>0</v>
      </c>
      <c r="G786" s="166">
        <v>4000</v>
      </c>
      <c r="H786" s="41"/>
      <c r="I786" s="168"/>
    </row>
    <row r="787" spans="1:9" ht="16.5" customHeight="1" x14ac:dyDescent="0.25">
      <c r="A787" s="24" t="s">
        <v>3951</v>
      </c>
      <c r="B787" s="25" t="s">
        <v>3952</v>
      </c>
      <c r="C787" s="26" t="s">
        <v>3953</v>
      </c>
      <c r="D787" s="163">
        <v>5000</v>
      </c>
      <c r="E787" s="164">
        <v>0</v>
      </c>
      <c r="F787" s="27">
        <v>0</v>
      </c>
      <c r="G787" s="166">
        <v>5000</v>
      </c>
      <c r="H787" s="41"/>
      <c r="I787" s="168"/>
    </row>
    <row r="788" spans="1:9" ht="16.5" customHeight="1" x14ac:dyDescent="0.25">
      <c r="A788" s="24" t="s">
        <v>3954</v>
      </c>
      <c r="B788" s="25" t="s">
        <v>3955</v>
      </c>
      <c r="C788" s="26" t="s">
        <v>3953</v>
      </c>
      <c r="D788" s="163">
        <v>5000</v>
      </c>
      <c r="E788" s="164">
        <v>0</v>
      </c>
      <c r="F788" s="27">
        <v>0</v>
      </c>
      <c r="G788" s="166">
        <v>5000</v>
      </c>
      <c r="H788" s="41"/>
      <c r="I788" s="168"/>
    </row>
    <row r="789" spans="1:9" ht="16.5" customHeight="1" x14ac:dyDescent="0.25">
      <c r="A789" s="24" t="s">
        <v>3956</v>
      </c>
      <c r="B789" s="25" t="s">
        <v>3769</v>
      </c>
      <c r="C789" s="26" t="s">
        <v>3957</v>
      </c>
      <c r="D789" s="163">
        <v>4500</v>
      </c>
      <c r="E789" s="164">
        <v>0</v>
      </c>
      <c r="F789" s="27">
        <v>0</v>
      </c>
      <c r="G789" s="166">
        <v>4500</v>
      </c>
      <c r="H789" s="41"/>
      <c r="I789" s="168"/>
    </row>
    <row r="790" spans="1:9" ht="16.5" customHeight="1" x14ac:dyDescent="0.25">
      <c r="A790" s="24" t="s">
        <v>3958</v>
      </c>
      <c r="B790" s="25" t="s">
        <v>3772</v>
      </c>
      <c r="C790" s="26" t="s">
        <v>3957</v>
      </c>
      <c r="D790" s="163">
        <v>4500</v>
      </c>
      <c r="E790" s="164">
        <v>0</v>
      </c>
      <c r="F790" s="27">
        <v>0</v>
      </c>
      <c r="G790" s="166">
        <v>4500</v>
      </c>
      <c r="H790" s="41"/>
      <c r="I790" s="168"/>
    </row>
    <row r="791" spans="1:9" ht="16.5" customHeight="1" x14ac:dyDescent="0.25">
      <c r="A791" s="24" t="s">
        <v>3959</v>
      </c>
      <c r="B791" s="25" t="s">
        <v>3892</v>
      </c>
      <c r="C791" s="26" t="s">
        <v>3960</v>
      </c>
      <c r="D791" s="163">
        <v>18400</v>
      </c>
      <c r="E791" s="164">
        <v>0</v>
      </c>
      <c r="F791" s="27">
        <v>0</v>
      </c>
      <c r="G791" s="166">
        <v>18400</v>
      </c>
      <c r="H791" s="41"/>
      <c r="I791" s="168"/>
    </row>
    <row r="792" spans="1:9" ht="16.5" customHeight="1" x14ac:dyDescent="0.25">
      <c r="A792" s="24" t="s">
        <v>3961</v>
      </c>
      <c r="B792" s="25" t="s">
        <v>3895</v>
      </c>
      <c r="C792" s="26" t="s">
        <v>3960</v>
      </c>
      <c r="D792" s="163">
        <v>18400</v>
      </c>
      <c r="E792" s="164">
        <v>0</v>
      </c>
      <c r="F792" s="27">
        <v>0</v>
      </c>
      <c r="G792" s="166">
        <v>18400</v>
      </c>
      <c r="H792" s="41"/>
      <c r="I792" s="168"/>
    </row>
    <row r="793" spans="1:9" ht="16.5" customHeight="1" x14ac:dyDescent="0.25">
      <c r="A793" s="24" t="s">
        <v>3962</v>
      </c>
      <c r="B793" s="25" t="s">
        <v>3829</v>
      </c>
      <c r="C793" s="26" t="s">
        <v>3963</v>
      </c>
      <c r="D793" s="163">
        <v>12000</v>
      </c>
      <c r="E793" s="164">
        <v>0</v>
      </c>
      <c r="F793" s="27">
        <v>0</v>
      </c>
      <c r="G793" s="166">
        <v>12000</v>
      </c>
      <c r="H793" s="41"/>
      <c r="I793" s="168"/>
    </row>
    <row r="794" spans="1:9" ht="16.5" customHeight="1" thickBot="1" x14ac:dyDescent="0.3">
      <c r="A794" s="35" t="s">
        <v>3964</v>
      </c>
      <c r="B794" s="36" t="s">
        <v>3832</v>
      </c>
      <c r="C794" s="37" t="s">
        <v>3963</v>
      </c>
      <c r="D794" s="171">
        <v>12000</v>
      </c>
      <c r="E794" s="172">
        <v>0</v>
      </c>
      <c r="F794" s="16">
        <v>0</v>
      </c>
      <c r="G794" s="173">
        <v>12000</v>
      </c>
      <c r="H794" s="41"/>
      <c r="I794" s="168"/>
    </row>
  </sheetData>
  <sheetProtection password="CC6B" sheet="1" objects="1" scenarios="1"/>
  <mergeCells count="3">
    <mergeCell ref="A2:G2"/>
    <mergeCell ref="A3:G3"/>
    <mergeCell ref="A1:B1"/>
  </mergeCells>
  <pageMargins left="0.70866141732283472" right="0.70866141732283472" top="0.78740157480314965" bottom="0.78740157480314965" header="0.31496062992125984" footer="0.31496062992125984"/>
  <pageSetup paperSize="9" scale="69" fitToHeight="20" orientation="portrait" r:id="rId1"/>
  <headerFooter>
    <oddHeader>&amp;RPříloha str.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2"/>
  <sheetViews>
    <sheetView topLeftCell="A22" zoomScale="80" zoomScaleNormal="80" workbookViewId="0">
      <selection activeCell="B32" sqref="B32"/>
    </sheetView>
  </sheetViews>
  <sheetFormatPr defaultRowHeight="15" x14ac:dyDescent="0.25"/>
  <cols>
    <col min="1" max="1" width="42.42578125" style="68" customWidth="1"/>
    <col min="2" max="2" width="19.140625" style="68" customWidth="1"/>
    <col min="3" max="3" width="9.140625" style="68"/>
    <col min="4" max="4" width="6.5703125" style="68" customWidth="1"/>
    <col min="5" max="5" width="9.140625" style="68" hidden="1" customWidth="1"/>
    <col min="6" max="6" width="9.140625" style="68"/>
    <col min="7" max="7" width="9.140625" style="68" hidden="1" customWidth="1"/>
    <col min="8" max="11" width="8" style="68" customWidth="1"/>
    <col min="12" max="13" width="9.140625" style="68"/>
    <col min="14" max="15" width="0" style="68" hidden="1" customWidth="1"/>
    <col min="16" max="16" width="11" style="68" hidden="1" customWidth="1"/>
    <col min="17" max="17" width="0" style="68" hidden="1" customWidth="1"/>
    <col min="18" max="18" width="9.28515625" style="68" hidden="1" customWidth="1"/>
    <col min="19" max="19" width="0" style="68" hidden="1" customWidth="1"/>
    <col min="20" max="20" width="11.42578125" style="68" customWidth="1"/>
    <col min="21" max="21" width="11.140625" style="68" customWidth="1"/>
    <col min="22" max="22" width="14.5703125" style="68" customWidth="1"/>
    <col min="23" max="25" width="9.140625" style="68"/>
    <col min="26" max="26" width="11.42578125" style="68" customWidth="1"/>
    <col min="27" max="28" width="11.28515625" style="68" customWidth="1"/>
    <col min="29" max="32" width="9.140625" style="68"/>
    <col min="33" max="33" width="10.85546875" style="68" bestFit="1" customWidth="1"/>
    <col min="34" max="34" width="9.140625" style="68"/>
    <col min="35" max="35" width="12.7109375" style="68" customWidth="1"/>
    <col min="36" max="36" width="28.28515625" style="68" customWidth="1"/>
    <col min="37" max="40" width="12.85546875" style="68" customWidth="1"/>
    <col min="41" max="16384" width="9.140625" style="68"/>
  </cols>
  <sheetData>
    <row r="1" spans="1:40" x14ac:dyDescent="0.25">
      <c r="A1" s="67" t="s">
        <v>4507</v>
      </c>
      <c r="AJ1" s="68" t="s">
        <v>4508</v>
      </c>
    </row>
    <row r="2" spans="1:40" ht="30" x14ac:dyDescent="0.25">
      <c r="AJ2" s="69" t="s">
        <v>4571</v>
      </c>
      <c r="AK2" s="69" t="s">
        <v>4509</v>
      </c>
      <c r="AL2" s="69" t="s">
        <v>4510</v>
      </c>
      <c r="AM2" s="69" t="s">
        <v>4572</v>
      </c>
      <c r="AN2" s="69" t="s">
        <v>4573</v>
      </c>
    </row>
    <row r="3" spans="1:40" ht="15" customHeight="1" x14ac:dyDescent="0.25">
      <c r="A3" s="70"/>
      <c r="AJ3" s="71" t="s">
        <v>4574</v>
      </c>
      <c r="AK3" s="72">
        <v>9250400</v>
      </c>
      <c r="AL3" s="72">
        <v>342459</v>
      </c>
      <c r="AM3" s="72">
        <f>ROUND(AK3/AL3*4/12,)</f>
        <v>9</v>
      </c>
      <c r="AN3" s="72">
        <f>ROUND(AM3/135.8*100,)</f>
        <v>7</v>
      </c>
    </row>
    <row r="4" spans="1:40" ht="15" customHeight="1" x14ac:dyDescent="0.25">
      <c r="A4" s="73"/>
      <c r="AJ4" s="71" t="s">
        <v>4575</v>
      </c>
      <c r="AK4" s="72">
        <v>145003968</v>
      </c>
      <c r="AL4" s="72">
        <v>937976</v>
      </c>
      <c r="AM4" s="72">
        <f t="shared" ref="AM4:AM5" si="0">ROUND(AK4/AL4*4/12,)</f>
        <v>52</v>
      </c>
      <c r="AN4" s="72">
        <f t="shared" ref="AN4:AN5" si="1">ROUND(AM4/135.8*100,)</f>
        <v>38</v>
      </c>
    </row>
    <row r="5" spans="1:40" ht="15" customHeight="1" x14ac:dyDescent="0.25">
      <c r="A5" s="74"/>
      <c r="AJ5" s="71" t="s">
        <v>4576</v>
      </c>
      <c r="AK5" s="72">
        <v>95691851</v>
      </c>
      <c r="AL5" s="72">
        <v>356016.87</v>
      </c>
      <c r="AM5" s="72">
        <f t="shared" si="0"/>
        <v>90</v>
      </c>
      <c r="AN5" s="72">
        <f t="shared" si="1"/>
        <v>66</v>
      </c>
    </row>
    <row r="6" spans="1:40" ht="15" customHeight="1" x14ac:dyDescent="0.25">
      <c r="A6" s="74"/>
      <c r="AJ6" s="71" t="s">
        <v>4577</v>
      </c>
      <c r="AK6" s="72">
        <v>1284567802</v>
      </c>
      <c r="AL6" s="72">
        <v>937976</v>
      </c>
      <c r="AM6" s="72">
        <f>ROUND(AK6/AL6*12/12,)</f>
        <v>1370</v>
      </c>
      <c r="AN6" s="72">
        <v>0</v>
      </c>
    </row>
    <row r="7" spans="1:40" ht="15" customHeight="1" x14ac:dyDescent="0.25">
      <c r="A7" s="74"/>
      <c r="AJ7" s="71" t="s">
        <v>4578</v>
      </c>
      <c r="AK7" s="72">
        <v>41064354</v>
      </c>
      <c r="AL7" s="72">
        <v>34031</v>
      </c>
      <c r="AM7" s="72">
        <f>ROUND(AK7/AL7*12/12,)</f>
        <v>1207</v>
      </c>
      <c r="AN7" s="72">
        <v>0</v>
      </c>
    </row>
    <row r="8" spans="1:40" ht="15" customHeight="1" x14ac:dyDescent="0.25">
      <c r="A8" s="73"/>
      <c r="AJ8" s="71" t="s">
        <v>4579</v>
      </c>
      <c r="AK8" s="72">
        <v>102652500</v>
      </c>
      <c r="AL8" s="72">
        <v>554999</v>
      </c>
      <c r="AM8" s="72">
        <f>ROUND(AK8/AL8*12/12,)</f>
        <v>185</v>
      </c>
      <c r="AN8" s="72">
        <v>0</v>
      </c>
    </row>
    <row r="9" spans="1:40" ht="15" customHeight="1" x14ac:dyDescent="0.25">
      <c r="A9" s="75"/>
    </row>
    <row r="10" spans="1:40" x14ac:dyDescent="0.25">
      <c r="A10" s="75"/>
    </row>
    <row r="11" spans="1:40" ht="6" customHeight="1" x14ac:dyDescent="0.25">
      <c r="A11" s="73"/>
    </row>
    <row r="12" spans="1:40" x14ac:dyDescent="0.25">
      <c r="A12" s="134" t="s">
        <v>4600</v>
      </c>
    </row>
    <row r="13" spans="1:40" ht="30" x14ac:dyDescent="0.25">
      <c r="A13" s="149" t="s">
        <v>4604</v>
      </c>
      <c r="AJ13" s="69" t="s">
        <v>4571</v>
      </c>
      <c r="AK13" s="69" t="s">
        <v>4509</v>
      </c>
      <c r="AL13" s="151" t="s">
        <v>4606</v>
      </c>
      <c r="AM13" s="69" t="s">
        <v>4572</v>
      </c>
      <c r="AN13" s="69" t="s">
        <v>4573</v>
      </c>
    </row>
    <row r="14" spans="1:40" x14ac:dyDescent="0.25">
      <c r="A14" s="74"/>
      <c r="AJ14" s="150" t="s">
        <v>4605</v>
      </c>
      <c r="AK14" s="72">
        <v>36000000</v>
      </c>
      <c r="AL14" s="72">
        <v>5873</v>
      </c>
      <c r="AM14" s="72">
        <f>ROUND(AK14/AL14*12/12,)</f>
        <v>6130</v>
      </c>
      <c r="AN14" s="72">
        <v>0</v>
      </c>
    </row>
    <row r="15" spans="1:40" x14ac:dyDescent="0.25">
      <c r="A15" s="74"/>
    </row>
    <row r="16" spans="1:40" x14ac:dyDescent="0.25">
      <c r="A16" s="76"/>
    </row>
    <row r="17" spans="1:37" x14ac:dyDescent="0.25">
      <c r="A17" s="74"/>
    </row>
    <row r="18" spans="1:37" x14ac:dyDescent="0.25">
      <c r="A18" s="76"/>
    </row>
    <row r="21" spans="1:37" x14ac:dyDescent="0.25">
      <c r="E21" s="305"/>
      <c r="F21" s="305"/>
      <c r="G21" s="305"/>
      <c r="H21" s="306" t="s">
        <v>4511</v>
      </c>
      <c r="I21" s="306"/>
      <c r="J21" s="306"/>
      <c r="K21" s="306"/>
      <c r="P21" s="77">
        <f>SUM(P25:P29)</f>
        <v>39406260.799999997</v>
      </c>
      <c r="Q21" s="68" t="s">
        <v>4512</v>
      </c>
    </row>
    <row r="22" spans="1:37" s="78" customFormat="1" ht="31.5" customHeight="1" thickBot="1" x14ac:dyDescent="0.3">
      <c r="B22" s="79" t="s">
        <v>4082</v>
      </c>
      <c r="E22" s="305"/>
      <c r="F22" s="305"/>
      <c r="G22" s="305"/>
      <c r="H22" s="307" t="s">
        <v>4513</v>
      </c>
      <c r="I22" s="307"/>
      <c r="J22" s="307"/>
      <c r="K22" s="307"/>
      <c r="N22" s="307" t="s">
        <v>4514</v>
      </c>
      <c r="O22" s="307"/>
      <c r="P22" s="307"/>
      <c r="R22" s="308" t="s">
        <v>4515</v>
      </c>
      <c r="S22" s="308"/>
    </row>
    <row r="23" spans="1:37" s="82" customFormat="1" ht="49.5" customHeight="1" x14ac:dyDescent="0.2">
      <c r="A23" s="80" t="s">
        <v>4516</v>
      </c>
      <c r="B23" s="81" t="s">
        <v>4517</v>
      </c>
      <c r="D23" s="83" t="s">
        <v>4518</v>
      </c>
      <c r="E23" s="84" t="s">
        <v>4519</v>
      </c>
      <c r="F23" s="85" t="s">
        <v>4520</v>
      </c>
      <c r="G23" s="86" t="s">
        <v>4521</v>
      </c>
      <c r="H23" s="86" t="s">
        <v>4522</v>
      </c>
      <c r="I23" s="86" t="s">
        <v>93</v>
      </c>
      <c r="J23" s="86" t="s">
        <v>4523</v>
      </c>
      <c r="K23" s="86" t="s">
        <v>25</v>
      </c>
      <c r="N23" s="86" t="s">
        <v>4524</v>
      </c>
      <c r="O23" s="84" t="s">
        <v>4525</v>
      </c>
      <c r="P23" s="86" t="s">
        <v>4526</v>
      </c>
      <c r="R23" s="87" t="s">
        <v>4527</v>
      </c>
      <c r="S23" s="87" t="s">
        <v>4528</v>
      </c>
      <c r="W23" s="309" t="s">
        <v>4529</v>
      </c>
      <c r="X23" s="309"/>
      <c r="Y23" s="309"/>
      <c r="Z23" s="311" t="s">
        <v>4530</v>
      </c>
      <c r="AA23" s="311" t="s">
        <v>4514</v>
      </c>
      <c r="AB23" s="311" t="s">
        <v>4531</v>
      </c>
    </row>
    <row r="24" spans="1:37" s="91" customFormat="1" ht="50.1" customHeight="1" x14ac:dyDescent="0.2">
      <c r="A24" s="88" t="s">
        <v>4532</v>
      </c>
      <c r="B24" s="89">
        <v>249946219</v>
      </c>
      <c r="C24" s="90"/>
      <c r="F24" s="92"/>
      <c r="W24" s="93" t="s">
        <v>4533</v>
      </c>
      <c r="X24" s="93" t="s">
        <v>4534</v>
      </c>
      <c r="Y24" s="93" t="s">
        <v>4512</v>
      </c>
      <c r="Z24" s="311"/>
      <c r="AA24" s="311"/>
      <c r="AB24" s="311"/>
    </row>
    <row r="25" spans="1:37" s="91" customFormat="1" ht="20.100000000000001" customHeight="1" x14ac:dyDescent="0.25">
      <c r="A25" s="94" t="s">
        <v>4535</v>
      </c>
      <c r="B25" s="95">
        <v>9250400</v>
      </c>
      <c r="C25" s="90"/>
      <c r="D25" s="96" t="s">
        <v>4536</v>
      </c>
      <c r="E25" s="97">
        <v>349866</v>
      </c>
      <c r="F25" s="98">
        <v>342459</v>
      </c>
      <c r="G25" s="72">
        <f>ROUND((E25/12*8)+(F25/12*4),)</f>
        <v>347397</v>
      </c>
      <c r="H25" s="99">
        <f>ROUND(B25/F25*4/12,)</f>
        <v>9</v>
      </c>
      <c r="I25" s="100">
        <f>ROUND(H25/135.8*100,)</f>
        <v>7</v>
      </c>
      <c r="J25" s="100">
        <f>ROUND(I25*0.358,)</f>
        <v>3</v>
      </c>
      <c r="K25" s="100">
        <v>0</v>
      </c>
      <c r="L25" s="101">
        <f>J25+I25+K25-H25</f>
        <v>1</v>
      </c>
      <c r="M25" s="101"/>
      <c r="N25" s="72">
        <v>12859</v>
      </c>
      <c r="O25" s="97">
        <f>W25</f>
        <v>12889</v>
      </c>
      <c r="P25" s="72">
        <f>O25*H25</f>
        <v>116001</v>
      </c>
      <c r="R25" s="99">
        <f>ROUND(B25/E25*4/12,)</f>
        <v>9</v>
      </c>
      <c r="S25" s="99">
        <f>ROUND(B25/F25*4/12,)</f>
        <v>9</v>
      </c>
      <c r="W25" s="72">
        <v>12889</v>
      </c>
      <c r="X25" s="72">
        <v>2044</v>
      </c>
      <c r="Y25" s="72">
        <f>SUM(W25:X25)</f>
        <v>14933</v>
      </c>
      <c r="Z25" s="72">
        <f>Y25*H25</f>
        <v>134397</v>
      </c>
      <c r="AA25" s="72">
        <f>W25*H25</f>
        <v>116001</v>
      </c>
      <c r="AB25" s="72">
        <f>X25*H25</f>
        <v>18396</v>
      </c>
    </row>
    <row r="26" spans="1:37" s="91" customFormat="1" ht="20.100000000000001" customHeight="1" x14ac:dyDescent="0.25">
      <c r="A26" s="102" t="s">
        <v>4537</v>
      </c>
      <c r="B26" s="103">
        <v>145003968</v>
      </c>
      <c r="C26" s="90"/>
      <c r="D26" s="96" t="s">
        <v>4536</v>
      </c>
      <c r="E26" s="97">
        <v>926026</v>
      </c>
      <c r="F26" s="98">
        <v>937976</v>
      </c>
      <c r="G26" s="72">
        <f t="shared" ref="G26:G29" si="2">ROUND((E26/12*8)+(F26/12*4),)</f>
        <v>930009</v>
      </c>
      <c r="H26" s="104">
        <f>ROUND(B26/F26*4/12,)</f>
        <v>52</v>
      </c>
      <c r="I26" s="105">
        <f>ROUND(H26/135.8*100,)</f>
        <v>38</v>
      </c>
      <c r="J26" s="105">
        <f>ROUND(I26*0.358,)</f>
        <v>14</v>
      </c>
      <c r="K26" s="105">
        <v>0</v>
      </c>
      <c r="L26" s="101">
        <f t="shared" ref="L26:L29" si="3">J26+I26+K26-H26</f>
        <v>0</v>
      </c>
      <c r="M26" s="101"/>
      <c r="N26" s="72">
        <v>17965</v>
      </c>
      <c r="O26" s="97">
        <f t="shared" ref="O26:O29" si="4">W26</f>
        <v>19869</v>
      </c>
      <c r="P26" s="72">
        <f t="shared" ref="P26:P29" si="5">O26*H26</f>
        <v>1033188</v>
      </c>
      <c r="R26" s="106">
        <f t="shared" ref="R26:R27" si="6">ROUND(B26/E26*4/12,)</f>
        <v>52</v>
      </c>
      <c r="S26" s="106">
        <f t="shared" ref="S26:S27" si="7">ROUND(B26/F26*4/12,)</f>
        <v>52</v>
      </c>
      <c r="W26" s="98">
        <v>19869</v>
      </c>
      <c r="X26" s="98">
        <v>7509</v>
      </c>
      <c r="Y26" s="72">
        <f t="shared" ref="Y26:Y29" si="8">SUM(W26:X26)</f>
        <v>27378</v>
      </c>
      <c r="Z26" s="72">
        <f t="shared" ref="Z26:Z29" si="9">Y26*H26</f>
        <v>1423656</v>
      </c>
      <c r="AA26" s="72">
        <f t="shared" ref="AA26:AA29" si="10">W26*H26</f>
        <v>1033188</v>
      </c>
      <c r="AB26" s="72">
        <f t="shared" ref="AB26:AB29" si="11">X26*H26</f>
        <v>390468</v>
      </c>
    </row>
    <row r="27" spans="1:37" s="91" customFormat="1" ht="20.100000000000001" customHeight="1" x14ac:dyDescent="0.25">
      <c r="A27" s="107" t="s">
        <v>4538</v>
      </c>
      <c r="B27" s="108">
        <v>95691851</v>
      </c>
      <c r="C27" s="90"/>
      <c r="D27" s="96" t="s">
        <v>4536</v>
      </c>
      <c r="E27" s="97">
        <f>345325+2722</f>
        <v>348047</v>
      </c>
      <c r="F27" s="98">
        <v>356016.87</v>
      </c>
      <c r="G27" s="72">
        <f t="shared" si="2"/>
        <v>350704</v>
      </c>
      <c r="H27" s="109">
        <f>ROUND(B27/F27*4/12,)</f>
        <v>90</v>
      </c>
      <c r="I27" s="110">
        <f>ROUND(H27/135.8*100,)</f>
        <v>66</v>
      </c>
      <c r="J27" s="110">
        <f>ROUND(I27*0.358,)</f>
        <v>24</v>
      </c>
      <c r="K27" s="110">
        <v>0</v>
      </c>
      <c r="L27" s="101">
        <f t="shared" si="3"/>
        <v>0</v>
      </c>
      <c r="M27" s="101"/>
      <c r="N27" s="72">
        <f>50708+552</f>
        <v>51260</v>
      </c>
      <c r="O27" s="97">
        <f t="shared" si="4"/>
        <v>55371.519999999997</v>
      </c>
      <c r="P27" s="72">
        <f t="shared" si="5"/>
        <v>4983436.8</v>
      </c>
      <c r="R27" s="111">
        <f t="shared" si="6"/>
        <v>92</v>
      </c>
      <c r="S27" s="111">
        <f t="shared" si="7"/>
        <v>90</v>
      </c>
      <c r="W27" s="98">
        <v>55371.519999999997</v>
      </c>
      <c r="X27" s="98">
        <v>10275.700000000001</v>
      </c>
      <c r="Y27" s="72">
        <f t="shared" si="8"/>
        <v>65647.22</v>
      </c>
      <c r="Z27" s="72">
        <f t="shared" si="9"/>
        <v>5908249.7999999998</v>
      </c>
      <c r="AA27" s="72">
        <f t="shared" si="10"/>
        <v>4983436.8</v>
      </c>
      <c r="AB27" s="72">
        <f t="shared" si="11"/>
        <v>924813.00000000012</v>
      </c>
    </row>
    <row r="28" spans="1:37" ht="24.75" customHeight="1" x14ac:dyDescent="0.25">
      <c r="A28" s="112" t="s">
        <v>4116</v>
      </c>
      <c r="B28" s="113">
        <v>1284567802</v>
      </c>
      <c r="C28" s="114" t="s">
        <v>4539</v>
      </c>
      <c r="D28" s="96" t="s">
        <v>4540</v>
      </c>
      <c r="E28" s="97">
        <v>926026</v>
      </c>
      <c r="F28" s="98">
        <v>937976</v>
      </c>
      <c r="G28" s="72">
        <f t="shared" si="2"/>
        <v>930009</v>
      </c>
      <c r="H28" s="104">
        <f t="shared" ref="H28:H29" si="12">ROUND(B28/F28,)</f>
        <v>1370</v>
      </c>
      <c r="I28" s="105"/>
      <c r="J28" s="105"/>
      <c r="K28" s="105">
        <f>H28</f>
        <v>1370</v>
      </c>
      <c r="L28" s="101">
        <f t="shared" si="3"/>
        <v>0</v>
      </c>
      <c r="N28" s="72">
        <v>17965</v>
      </c>
      <c r="O28" s="97">
        <f t="shared" si="4"/>
        <v>19869</v>
      </c>
      <c r="P28" s="72">
        <f t="shared" si="5"/>
        <v>27220530</v>
      </c>
      <c r="R28" s="106">
        <f t="shared" ref="R28:R29" si="13">ROUND(B28/E28*12/12,)</f>
        <v>1387</v>
      </c>
      <c r="S28" s="106">
        <f t="shared" ref="S28:S29" si="14">ROUND(B28/F28*12/12,)</f>
        <v>1370</v>
      </c>
      <c r="T28" s="101">
        <v>35021942</v>
      </c>
      <c r="U28" s="68" t="s">
        <v>4541</v>
      </c>
      <c r="W28" s="98">
        <v>19869</v>
      </c>
      <c r="X28" s="98">
        <v>7509</v>
      </c>
      <c r="Y28" s="72">
        <f t="shared" si="8"/>
        <v>27378</v>
      </c>
      <c r="Z28" s="72">
        <f t="shared" si="9"/>
        <v>37507860</v>
      </c>
      <c r="AA28" s="72">
        <f t="shared" si="10"/>
        <v>27220530</v>
      </c>
      <c r="AB28" s="72">
        <f t="shared" si="11"/>
        <v>10287330</v>
      </c>
    </row>
    <row r="29" spans="1:37" ht="24.75" customHeight="1" x14ac:dyDescent="0.25">
      <c r="A29" s="115" t="s">
        <v>4117</v>
      </c>
      <c r="B29" s="116">
        <v>41064354</v>
      </c>
      <c r="C29" s="117" t="s">
        <v>4542</v>
      </c>
      <c r="D29" s="96" t="s">
        <v>4540</v>
      </c>
      <c r="E29" s="97">
        <v>34144</v>
      </c>
      <c r="F29" s="98">
        <v>34031</v>
      </c>
      <c r="G29" s="72">
        <f t="shared" si="2"/>
        <v>34106</v>
      </c>
      <c r="H29" s="109">
        <f t="shared" si="12"/>
        <v>1207</v>
      </c>
      <c r="I29" s="110"/>
      <c r="J29" s="110"/>
      <c r="K29" s="110">
        <f>H29</f>
        <v>1207</v>
      </c>
      <c r="L29" s="101">
        <f t="shared" si="3"/>
        <v>0</v>
      </c>
      <c r="N29" s="72">
        <v>5071</v>
      </c>
      <c r="O29" s="97">
        <f t="shared" si="4"/>
        <v>5015</v>
      </c>
      <c r="P29" s="72">
        <f t="shared" si="5"/>
        <v>6053105</v>
      </c>
      <c r="R29" s="111">
        <f t="shared" si="13"/>
        <v>1203</v>
      </c>
      <c r="S29" s="111">
        <f t="shared" si="14"/>
        <v>1207</v>
      </c>
      <c r="W29" s="118">
        <v>5015</v>
      </c>
      <c r="X29" s="118">
        <v>2752</v>
      </c>
      <c r="Y29" s="72">
        <f t="shared" si="8"/>
        <v>7767</v>
      </c>
      <c r="Z29" s="72">
        <f t="shared" si="9"/>
        <v>9374769</v>
      </c>
      <c r="AA29" s="72">
        <f t="shared" si="10"/>
        <v>6053105</v>
      </c>
      <c r="AB29" s="72">
        <f t="shared" si="11"/>
        <v>3321664</v>
      </c>
    </row>
    <row r="30" spans="1:37" ht="15.75" thickBot="1" x14ac:dyDescent="0.3"/>
    <row r="31" spans="1:37" ht="60" x14ac:dyDescent="0.25">
      <c r="B31" s="81" t="s">
        <v>4543</v>
      </c>
      <c r="F31" s="85" t="s">
        <v>4544</v>
      </c>
      <c r="H31" s="307" t="s">
        <v>4513</v>
      </c>
      <c r="I31" s="307"/>
      <c r="J31" s="307"/>
      <c r="K31" s="307"/>
      <c r="W31" s="119" t="s">
        <v>4545</v>
      </c>
      <c r="X31" s="119" t="s">
        <v>4546</v>
      </c>
      <c r="Y31" s="119" t="s">
        <v>4547</v>
      </c>
      <c r="Z31" s="119" t="s">
        <v>4548</v>
      </c>
      <c r="AA31" s="119" t="s">
        <v>4549</v>
      </c>
      <c r="AB31" s="119" t="s">
        <v>4550</v>
      </c>
      <c r="AD31" s="119" t="s">
        <v>4551</v>
      </c>
      <c r="AE31" s="119" t="s">
        <v>4552</v>
      </c>
      <c r="AF31" s="119" t="s">
        <v>4553</v>
      </c>
      <c r="AG31" s="119" t="s">
        <v>4554</v>
      </c>
      <c r="AI31" s="120" t="s">
        <v>4512</v>
      </c>
    </row>
    <row r="32" spans="1:37" ht="31.5" x14ac:dyDescent="0.25">
      <c r="A32" s="135" t="s">
        <v>4118</v>
      </c>
      <c r="B32" s="113">
        <v>157440000</v>
      </c>
      <c r="F32" s="98">
        <v>554999</v>
      </c>
      <c r="H32" s="104">
        <f>ROUND(B32/F32,)</f>
        <v>284</v>
      </c>
      <c r="I32" s="105"/>
      <c r="J32" s="105"/>
      <c r="K32" s="105">
        <f>H32</f>
        <v>284</v>
      </c>
      <c r="L32" s="101">
        <f>J32+I32+K32-H32</f>
        <v>0</v>
      </c>
      <c r="N32" s="72"/>
      <c r="O32" s="97">
        <f>W32</f>
        <v>14181</v>
      </c>
      <c r="P32" s="72">
        <f>O32*H32</f>
        <v>4027404</v>
      </c>
      <c r="Q32" s="91"/>
      <c r="R32" s="106"/>
      <c r="S32" s="106">
        <f t="shared" ref="S32" si="15">ROUND(B32/F32*12/12,)</f>
        <v>284</v>
      </c>
      <c r="T32" s="91"/>
      <c r="U32" s="91"/>
      <c r="V32" s="122" t="s">
        <v>4555</v>
      </c>
      <c r="W32" s="98">
        <v>14181</v>
      </c>
      <c r="X32" s="98">
        <v>4229</v>
      </c>
      <c r="Y32" s="72">
        <f t="shared" ref="Y32" si="16">SUM(W32:X32)</f>
        <v>18410</v>
      </c>
      <c r="Z32" s="72">
        <f>Y32*H32</f>
        <v>5228440</v>
      </c>
      <c r="AA32" s="72">
        <f>W32*H32</f>
        <v>4027404</v>
      </c>
      <c r="AB32" s="72">
        <f t="shared" ref="AB32" si="17">X32*H32</f>
        <v>1201036</v>
      </c>
      <c r="AD32" s="71">
        <v>549</v>
      </c>
      <c r="AE32" s="72">
        <f>AD32*H32</f>
        <v>155916</v>
      </c>
      <c r="AF32" s="71">
        <v>536040</v>
      </c>
      <c r="AG32" s="72">
        <f>AF32*H32</f>
        <v>152235360</v>
      </c>
      <c r="AI32" s="72">
        <f>Z32+AE32+AG32</f>
        <v>157619716</v>
      </c>
      <c r="AK32" s="123" t="s">
        <v>4556</v>
      </c>
    </row>
    <row r="33" spans="1:37" ht="15.75" x14ac:dyDescent="0.25">
      <c r="H33" s="68">
        <f>H32</f>
        <v>284</v>
      </c>
      <c r="I33" s="133" t="s">
        <v>4595</v>
      </c>
      <c r="K33" s="132">
        <f>K32</f>
        <v>284</v>
      </c>
      <c r="V33" s="122" t="s">
        <v>4557</v>
      </c>
      <c r="W33" s="124">
        <f>W32/F32</f>
        <v>2.5551397389905205E-2</v>
      </c>
      <c r="X33" s="124">
        <f>X32/F32</f>
        <v>7.6198335492496383E-3</v>
      </c>
      <c r="Y33" s="124">
        <f>W33+X33</f>
        <v>3.3171230939154847E-2</v>
      </c>
      <c r="Z33" s="72">
        <f>B32*Y33</f>
        <v>5222478.5990605392</v>
      </c>
      <c r="AA33" s="72">
        <f>B32*W33</f>
        <v>4022812.0050666756</v>
      </c>
      <c r="AB33" s="72">
        <f>B32*X33</f>
        <v>1199666.5939938631</v>
      </c>
      <c r="AD33" s="124">
        <f>AD32/F32</f>
        <v>9.8919097151526389E-4</v>
      </c>
      <c r="AE33" s="72">
        <f>B32*AD33</f>
        <v>155738.22655536316</v>
      </c>
      <c r="AF33" s="124">
        <f>AF32/F32</f>
        <v>0.96583957808932985</v>
      </c>
      <c r="AG33" s="72">
        <f>B32*AF33</f>
        <v>152061783.17438409</v>
      </c>
      <c r="AI33" s="72">
        <f>Z33+AE33+AG33</f>
        <v>157440000</v>
      </c>
      <c r="AJ33" s="125">
        <f>W33+X33+AD33+AF33</f>
        <v>1</v>
      </c>
      <c r="AK33" s="123" t="s">
        <v>4558</v>
      </c>
    </row>
    <row r="34" spans="1:37" x14ac:dyDescent="0.25">
      <c r="A34" s="126" t="s">
        <v>4559</v>
      </c>
      <c r="B34" s="126">
        <v>50189976</v>
      </c>
      <c r="D34" s="133" t="s">
        <v>4598</v>
      </c>
      <c r="H34" s="68">
        <f>ROUND(H32*5/9,)</f>
        <v>158</v>
      </c>
      <c r="I34" s="133" t="s">
        <v>4596</v>
      </c>
    </row>
    <row r="35" spans="1:37" x14ac:dyDescent="0.25">
      <c r="D35" s="133" t="s">
        <v>4599</v>
      </c>
      <c r="H35" s="68">
        <f>ROUND(H32*5/10,)</f>
        <v>142</v>
      </c>
      <c r="I35" s="133" t="s">
        <v>4597</v>
      </c>
    </row>
    <row r="36" spans="1:37" ht="15.75" thickBot="1" x14ac:dyDescent="0.3"/>
    <row r="37" spans="1:37" ht="47.25" x14ac:dyDescent="0.25">
      <c r="B37" s="81" t="s">
        <v>4560</v>
      </c>
      <c r="F37" s="85" t="s">
        <v>4529</v>
      </c>
      <c r="H37" s="307" t="s">
        <v>4513</v>
      </c>
      <c r="I37" s="307"/>
      <c r="J37" s="307"/>
      <c r="K37" s="307"/>
    </row>
    <row r="38" spans="1:37" ht="15.75" x14ac:dyDescent="0.25">
      <c r="A38" s="138" t="s">
        <v>4568</v>
      </c>
      <c r="B38" s="139">
        <v>20974705</v>
      </c>
      <c r="C38" s="140" t="s">
        <v>4561</v>
      </c>
      <c r="D38" s="140"/>
      <c r="E38" s="140"/>
      <c r="F38" s="141">
        <v>25139</v>
      </c>
      <c r="G38" s="140"/>
      <c r="H38" s="142">
        <f>ROUND(B38/F38*11/12,)</f>
        <v>765</v>
      </c>
      <c r="I38" s="143">
        <f>ROUND(H38/135.8*100,)</f>
        <v>563</v>
      </c>
      <c r="J38" s="143">
        <f>ROUND(I38*0.358,)</f>
        <v>202</v>
      </c>
      <c r="K38" s="143">
        <v>0</v>
      </c>
      <c r="L38" s="144">
        <f>J38+I38+K38-H38</f>
        <v>0</v>
      </c>
      <c r="M38" s="140"/>
      <c r="N38" s="140"/>
      <c r="O38" s="140"/>
      <c r="P38" s="140"/>
      <c r="Q38" s="140"/>
      <c r="R38" s="140"/>
      <c r="S38" s="140"/>
      <c r="T38" s="140"/>
      <c r="U38" s="140"/>
      <c r="V38" s="145"/>
      <c r="W38" s="146">
        <v>18360</v>
      </c>
      <c r="X38" s="146">
        <v>6779</v>
      </c>
      <c r="Y38" s="147">
        <f t="shared" ref="Y38" si="18">SUM(W38:X38)</f>
        <v>25139</v>
      </c>
      <c r="Z38" s="147">
        <f>Y38*H38</f>
        <v>19231335</v>
      </c>
      <c r="AA38" s="147">
        <f>W38*H38</f>
        <v>14045400</v>
      </c>
      <c r="AB38" s="147">
        <f t="shared" ref="AB38" si="19">X38*H38</f>
        <v>5185935</v>
      </c>
      <c r="AK38" s="123"/>
    </row>
    <row r="39" spans="1:37" ht="15.75" x14ac:dyDescent="0.25">
      <c r="A39" s="138" t="s">
        <v>4569</v>
      </c>
      <c r="B39" s="139">
        <v>7391951</v>
      </c>
      <c r="C39" s="140" t="s">
        <v>4561</v>
      </c>
      <c r="D39" s="140"/>
      <c r="E39" s="140"/>
      <c r="F39" s="141">
        <v>63594.22</v>
      </c>
      <c r="G39" s="140"/>
      <c r="H39" s="142">
        <f>ROUND(B39/F39*11/12,)</f>
        <v>107</v>
      </c>
      <c r="I39" s="143">
        <f>ROUND(H39/135.8*100,)</f>
        <v>79</v>
      </c>
      <c r="J39" s="143">
        <f>ROUND(I39*0.358,)</f>
        <v>28</v>
      </c>
      <c r="K39" s="143">
        <v>0</v>
      </c>
      <c r="L39" s="144">
        <f>J39+I39+K39-H39</f>
        <v>0</v>
      </c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6">
        <v>53723.519999999997</v>
      </c>
      <c r="X39" s="146">
        <v>9870.7000000000007</v>
      </c>
      <c r="Y39" s="147">
        <f t="shared" ref="Y39" si="20">SUM(W39:X39)</f>
        <v>63594.22</v>
      </c>
      <c r="Z39" s="147">
        <f>Y39*H39</f>
        <v>6804581.54</v>
      </c>
      <c r="AA39" s="147">
        <f>W39*H39</f>
        <v>5748416.6399999997</v>
      </c>
      <c r="AB39" s="147">
        <f t="shared" ref="AB39" si="21">X39*H39</f>
        <v>1056164.9000000001</v>
      </c>
    </row>
    <row r="41" spans="1:37" x14ac:dyDescent="0.25">
      <c r="A41" s="68" t="s">
        <v>4570</v>
      </c>
    </row>
    <row r="42" spans="1:37" ht="15.75" x14ac:dyDescent="0.25">
      <c r="A42" s="121" t="s">
        <v>4568</v>
      </c>
      <c r="B42" s="113">
        <f>B38/1.04</f>
        <v>20167985.576923076</v>
      </c>
      <c r="C42" s="68" t="s">
        <v>4561</v>
      </c>
      <c r="F42" s="97">
        <v>25139</v>
      </c>
      <c r="H42" s="104">
        <f>ROUND(B42/F42*11/12,)</f>
        <v>735</v>
      </c>
      <c r="I42" s="105">
        <f>ROUND(H42/135.8*100,)</f>
        <v>541</v>
      </c>
      <c r="J42" s="105">
        <f>ROUND(I42*0.358,)</f>
        <v>194</v>
      </c>
      <c r="K42" s="105">
        <v>0</v>
      </c>
      <c r="L42" s="101">
        <f>J42+I42+K42-H42</f>
        <v>0</v>
      </c>
      <c r="V42" s="122"/>
      <c r="W42" s="98">
        <v>18360</v>
      </c>
      <c r="X42" s="98">
        <v>6779</v>
      </c>
      <c r="Y42" s="72">
        <f t="shared" ref="Y42:Y43" si="22">SUM(W42:X42)</f>
        <v>25139</v>
      </c>
      <c r="Z42" s="72">
        <f>Y42*H42</f>
        <v>18477165</v>
      </c>
      <c r="AA42" s="72">
        <f>W42*H42</f>
        <v>13494600</v>
      </c>
      <c r="AB42" s="72">
        <f t="shared" ref="AB42:AB43" si="23">X42*H42</f>
        <v>4982565</v>
      </c>
    </row>
    <row r="43" spans="1:37" ht="15.75" x14ac:dyDescent="0.25">
      <c r="A43" s="121" t="s">
        <v>4569</v>
      </c>
      <c r="B43" s="113">
        <f>B39/1.04</f>
        <v>7107645.192307692</v>
      </c>
      <c r="C43" s="68" t="s">
        <v>4561</v>
      </c>
      <c r="F43" s="97">
        <v>63594.22</v>
      </c>
      <c r="H43" s="104">
        <f>ROUND(B43/F43*11/12,)</f>
        <v>102</v>
      </c>
      <c r="I43" s="105">
        <f>ROUND(H43/135.8*100,)</f>
        <v>75</v>
      </c>
      <c r="J43" s="105">
        <f>ROUND(I43*0.358,)</f>
        <v>27</v>
      </c>
      <c r="K43" s="105">
        <v>0</v>
      </c>
      <c r="L43" s="101">
        <f>J43+I43+K43-H43</f>
        <v>0</v>
      </c>
      <c r="W43" s="98">
        <v>53723.519999999997</v>
      </c>
      <c r="X43" s="98">
        <v>9870.7000000000007</v>
      </c>
      <c r="Y43" s="72">
        <f t="shared" si="22"/>
        <v>63594.22</v>
      </c>
      <c r="Z43" s="72">
        <f>Y43*H43</f>
        <v>6486610.4400000004</v>
      </c>
      <c r="AA43" s="72">
        <f>W43*H43</f>
        <v>5479799.04</v>
      </c>
      <c r="AB43" s="72">
        <f t="shared" si="23"/>
        <v>1006811.4</v>
      </c>
    </row>
    <row r="46" spans="1:37" ht="30" customHeight="1" x14ac:dyDescent="0.25">
      <c r="B46" s="133" t="s">
        <v>4602</v>
      </c>
      <c r="F46" s="85" t="s">
        <v>4544</v>
      </c>
      <c r="H46" s="310" t="s">
        <v>4603</v>
      </c>
      <c r="I46" s="307"/>
      <c r="J46" s="307"/>
      <c r="K46" s="307"/>
    </row>
    <row r="47" spans="1:37" ht="15.75" x14ac:dyDescent="0.25">
      <c r="A47" s="136" t="s">
        <v>4601</v>
      </c>
      <c r="B47" s="137">
        <v>35465496</v>
      </c>
      <c r="F47" s="98">
        <v>7751</v>
      </c>
      <c r="H47" s="104">
        <f>ROUND(B47/F47,)</f>
        <v>4576</v>
      </c>
      <c r="I47" s="105"/>
      <c r="J47" s="105"/>
      <c r="K47" s="105">
        <f>H47</f>
        <v>4576</v>
      </c>
      <c r="W47" s="98">
        <v>110</v>
      </c>
      <c r="X47" s="98">
        <v>44</v>
      </c>
      <c r="Y47" s="72">
        <f t="shared" ref="Y47" si="24">SUM(W47:X47)</f>
        <v>154</v>
      </c>
      <c r="Z47" s="72">
        <f>Y47*H47</f>
        <v>704704</v>
      </c>
      <c r="AA47" s="72">
        <f>W47*H47</f>
        <v>503360</v>
      </c>
      <c r="AB47" s="72">
        <f t="shared" ref="AB47" si="25">X47*H47</f>
        <v>201344</v>
      </c>
    </row>
    <row r="48" spans="1:37" x14ac:dyDescent="0.25">
      <c r="W48" s="148"/>
      <c r="X48" s="148"/>
      <c r="Y48" s="101"/>
      <c r="Z48" s="101"/>
      <c r="AA48" s="101"/>
      <c r="AB48" s="101"/>
    </row>
    <row r="49" spans="6:31" x14ac:dyDescent="0.25">
      <c r="W49" s="148"/>
      <c r="X49" s="148"/>
      <c r="Y49" s="101"/>
      <c r="Z49" s="101"/>
      <c r="AA49" s="101"/>
      <c r="AB49" s="101"/>
    </row>
    <row r="50" spans="6:31" x14ac:dyDescent="0.25">
      <c r="P50" s="96">
        <f>SUM(P25:P27)</f>
        <v>6132625.7999999998</v>
      </c>
      <c r="Q50" s="68" t="s">
        <v>4562</v>
      </c>
      <c r="Z50" s="96">
        <f>SUM(Z25:Z27)</f>
        <v>7466302.7999999998</v>
      </c>
      <c r="AA50" s="96">
        <f t="shared" ref="AA50:AB50" si="26">SUM(AA25:AA27)</f>
        <v>6132625.7999999998</v>
      </c>
      <c r="AB50" s="96">
        <f t="shared" si="26"/>
        <v>1333677</v>
      </c>
    </row>
    <row r="51" spans="6:31" x14ac:dyDescent="0.25">
      <c r="N51" s="101"/>
    </row>
    <row r="52" spans="6:31" x14ac:dyDescent="0.25">
      <c r="N52" s="96"/>
    </row>
    <row r="53" spans="6:31" x14ac:dyDescent="0.25">
      <c r="W53" s="126"/>
      <c r="X53" s="126"/>
      <c r="Y53" s="126"/>
      <c r="Z53" s="126"/>
      <c r="AA53" s="126"/>
      <c r="AB53" s="126"/>
      <c r="AC53" s="126"/>
      <c r="AD53" s="126"/>
      <c r="AE53" s="126"/>
    </row>
    <row r="54" spans="6:31" hidden="1" x14ac:dyDescent="0.25">
      <c r="R54" s="68">
        <v>5015</v>
      </c>
      <c r="S54" s="68">
        <v>2752</v>
      </c>
      <c r="W54" s="303" t="s">
        <v>4563</v>
      </c>
      <c r="X54" s="303"/>
      <c r="Y54" s="303"/>
      <c r="Z54" s="304" t="s">
        <v>4530</v>
      </c>
      <c r="AA54" s="304" t="s">
        <v>4514</v>
      </c>
      <c r="AB54" s="304" t="s">
        <v>4531</v>
      </c>
      <c r="AC54" s="126"/>
      <c r="AD54" s="126"/>
      <c r="AE54" s="126"/>
    </row>
    <row r="55" spans="6:31" ht="15.75" hidden="1" x14ac:dyDescent="0.25">
      <c r="P55" s="96"/>
      <c r="W55" s="127" t="s">
        <v>4533</v>
      </c>
      <c r="X55" s="127" t="s">
        <v>4534</v>
      </c>
      <c r="Y55" s="127" t="s">
        <v>4512</v>
      </c>
      <c r="Z55" s="304"/>
      <c r="AA55" s="304"/>
      <c r="AB55" s="304"/>
      <c r="AC55" s="126"/>
      <c r="AD55" s="126"/>
      <c r="AE55" s="126"/>
    </row>
    <row r="56" spans="6:31" hidden="1" x14ac:dyDescent="0.25">
      <c r="W56" s="97">
        <v>12859</v>
      </c>
      <c r="X56" s="97">
        <v>1984</v>
      </c>
      <c r="Y56" s="97">
        <v>14843</v>
      </c>
      <c r="Z56" s="97">
        <v>400761</v>
      </c>
      <c r="AA56" s="97">
        <v>347193</v>
      </c>
      <c r="AB56" s="97">
        <v>53568</v>
      </c>
      <c r="AC56" s="126"/>
      <c r="AD56" s="126"/>
      <c r="AE56" s="126"/>
    </row>
    <row r="57" spans="6:31" hidden="1" x14ac:dyDescent="0.25">
      <c r="W57" s="97">
        <v>17965</v>
      </c>
      <c r="X57" s="97">
        <v>7374</v>
      </c>
      <c r="Y57" s="97">
        <v>25339</v>
      </c>
      <c r="Z57" s="97">
        <v>3978223</v>
      </c>
      <c r="AA57" s="97">
        <v>2820505</v>
      </c>
      <c r="AB57" s="97">
        <v>1157718</v>
      </c>
      <c r="AC57" s="126"/>
      <c r="AD57" s="126"/>
      <c r="AE57" s="126"/>
    </row>
    <row r="58" spans="6:31" hidden="1" x14ac:dyDescent="0.25">
      <c r="W58" s="97">
        <v>51260</v>
      </c>
      <c r="X58" s="97">
        <v>10003</v>
      </c>
      <c r="Y58" s="97">
        <v>61263</v>
      </c>
      <c r="Z58" s="97">
        <v>16847325</v>
      </c>
      <c r="AA58" s="97">
        <v>14096500</v>
      </c>
      <c r="AB58" s="97">
        <v>2750825</v>
      </c>
      <c r="AC58" s="126"/>
      <c r="AD58" s="126"/>
      <c r="AE58" s="126"/>
    </row>
    <row r="59" spans="6:31" hidden="1" x14ac:dyDescent="0.25">
      <c r="W59" s="128">
        <v>17965</v>
      </c>
      <c r="X59" s="128">
        <v>7374</v>
      </c>
      <c r="Y59" s="97">
        <v>25339</v>
      </c>
      <c r="Z59" s="97">
        <v>35145193</v>
      </c>
      <c r="AA59" s="97">
        <v>24917455</v>
      </c>
      <c r="AB59" s="97">
        <v>10227738</v>
      </c>
      <c r="AC59" s="126"/>
      <c r="AD59" s="126"/>
      <c r="AE59" s="126"/>
    </row>
    <row r="60" spans="6:31" hidden="1" x14ac:dyDescent="0.25">
      <c r="F60" s="97">
        <v>962348</v>
      </c>
      <c r="W60" s="128">
        <v>5071</v>
      </c>
      <c r="X60" s="128">
        <v>2782</v>
      </c>
      <c r="Y60" s="97">
        <v>7853</v>
      </c>
      <c r="Z60" s="97">
        <v>9447159</v>
      </c>
      <c r="AA60" s="97">
        <v>6100413</v>
      </c>
      <c r="AB60" s="97">
        <v>3346746</v>
      </c>
      <c r="AC60" s="126"/>
      <c r="AD60" s="126"/>
      <c r="AE60" s="126"/>
    </row>
    <row r="61" spans="6:31" hidden="1" x14ac:dyDescent="0.25">
      <c r="W61" s="126"/>
      <c r="X61" s="126"/>
      <c r="Y61" s="126"/>
      <c r="Z61" s="126"/>
      <c r="AA61" s="126"/>
      <c r="AB61" s="126"/>
      <c r="AC61" s="126"/>
      <c r="AD61" s="126"/>
      <c r="AE61" s="126"/>
    </row>
    <row r="62" spans="6:31" hidden="1" x14ac:dyDescent="0.25">
      <c r="W62" s="126"/>
      <c r="X62" s="126"/>
      <c r="Y62" s="126"/>
      <c r="Z62" s="126"/>
      <c r="AA62" s="126"/>
      <c r="AB62" s="126"/>
      <c r="AC62" s="126"/>
      <c r="AD62" s="126"/>
      <c r="AE62" s="126"/>
    </row>
  </sheetData>
  <mergeCells count="16">
    <mergeCell ref="W54:Y54"/>
    <mergeCell ref="Z54:Z55"/>
    <mergeCell ref="AA54:AA55"/>
    <mergeCell ref="AB54:AB55"/>
    <mergeCell ref="E21:G22"/>
    <mergeCell ref="H21:K21"/>
    <mergeCell ref="H22:K22"/>
    <mergeCell ref="N22:P22"/>
    <mergeCell ref="R22:S22"/>
    <mergeCell ref="W23:Y23"/>
    <mergeCell ref="H46:K46"/>
    <mergeCell ref="Z23:Z24"/>
    <mergeCell ref="AA23:AA24"/>
    <mergeCell ref="AB23:AB24"/>
    <mergeCell ref="H31:K31"/>
    <mergeCell ref="H37:K37"/>
  </mergeCells>
  <conditionalFormatting sqref="L32">
    <cfRule type="cellIs" dxfId="4" priority="6" operator="notEqual">
      <formula>0</formula>
    </cfRule>
  </conditionalFormatting>
  <conditionalFormatting sqref="L25">
    <cfRule type="cellIs" dxfId="3" priority="2" operator="notEqual">
      <formula>0</formula>
    </cfRule>
  </conditionalFormatting>
  <conditionalFormatting sqref="L38:L39">
    <cfRule type="cellIs" dxfId="2" priority="4" operator="notEqual">
      <formula>0</formula>
    </cfRule>
  </conditionalFormatting>
  <conditionalFormatting sqref="L26:L29">
    <cfRule type="cellIs" dxfId="1" priority="3" operator="notEqual">
      <formula>0</formula>
    </cfRule>
  </conditionalFormatting>
  <conditionalFormatting sqref="L42:L43">
    <cfRule type="cellIs" dxfId="0" priority="1" operator="notEqual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workbookViewId="0">
      <selection sqref="A1:B1"/>
    </sheetView>
  </sheetViews>
  <sheetFormatPr defaultRowHeight="12.75" x14ac:dyDescent="0.2"/>
  <cols>
    <col min="3" max="3" width="27.5703125" customWidth="1"/>
    <col min="4" max="4" width="23.28515625" customWidth="1"/>
    <col min="12" max="12" width="14.28515625" bestFit="1" customWidth="1"/>
  </cols>
  <sheetData>
    <row r="2" spans="2:13" ht="15" x14ac:dyDescent="0.25">
      <c r="C2" s="45" t="s">
        <v>4675</v>
      </c>
      <c r="L2" s="207">
        <v>7882.7695000000003</v>
      </c>
      <c r="M2" s="206" t="s">
        <v>4680</v>
      </c>
    </row>
    <row r="3" spans="2:13" ht="14.25" customHeight="1" x14ac:dyDescent="0.25">
      <c r="L3" s="207">
        <v>8153.3846000000003</v>
      </c>
      <c r="M3" s="206" t="s">
        <v>4681</v>
      </c>
    </row>
    <row r="4" spans="2:13" ht="14.25" customHeight="1" x14ac:dyDescent="0.25">
      <c r="C4" s="201" t="s">
        <v>4664</v>
      </c>
      <c r="D4" s="198" t="s">
        <v>69</v>
      </c>
      <c r="L4" s="207" t="e">
        <f>D18/1000000</f>
        <v>#REF!</v>
      </c>
      <c r="M4" s="206"/>
    </row>
    <row r="5" spans="2:13" ht="14.25" customHeight="1" x14ac:dyDescent="0.25">
      <c r="B5" s="199">
        <v>100</v>
      </c>
      <c r="C5" s="202" t="s">
        <v>4665</v>
      </c>
      <c r="D5" s="203" t="e">
        <f>SUM(#REF!)</f>
        <v>#REF!</v>
      </c>
      <c r="L5" s="208" t="e">
        <f>L4-L2</f>
        <v>#REF!</v>
      </c>
      <c r="M5" s="206" t="s">
        <v>4682</v>
      </c>
    </row>
    <row r="6" spans="2:13" ht="14.25" customHeight="1" x14ac:dyDescent="0.25">
      <c r="B6" s="199">
        <v>100</v>
      </c>
      <c r="C6" s="202" t="s">
        <v>4666</v>
      </c>
      <c r="D6" s="203" t="e">
        <f>SUM(#REF!,#REF!,#REF!)</f>
        <v>#REF!</v>
      </c>
    </row>
    <row r="7" spans="2:13" ht="14.25" customHeight="1" x14ac:dyDescent="0.25">
      <c r="B7" s="199">
        <v>100</v>
      </c>
      <c r="C7" s="202" t="s">
        <v>4667</v>
      </c>
      <c r="D7" s="203" t="e">
        <f>SUM(#REF!)</f>
        <v>#REF!</v>
      </c>
    </row>
    <row r="8" spans="2:13" ht="14.25" customHeight="1" x14ac:dyDescent="0.25">
      <c r="B8" s="199">
        <v>90</v>
      </c>
      <c r="C8" s="202" t="s">
        <v>4676</v>
      </c>
      <c r="D8" s="203" t="e">
        <f>SUM(#REF!,#REF!)</f>
        <v>#REF!</v>
      </c>
    </row>
    <row r="9" spans="2:13" ht="14.25" customHeight="1" x14ac:dyDescent="0.25">
      <c r="B9" s="199">
        <v>90</v>
      </c>
      <c r="C9" s="202" t="s">
        <v>4668</v>
      </c>
      <c r="D9" s="203" t="e">
        <f>SUM(#REF!)</f>
        <v>#REF!</v>
      </c>
    </row>
    <row r="10" spans="2:13" ht="14.25" customHeight="1" x14ac:dyDescent="0.25">
      <c r="B10" s="199">
        <v>100</v>
      </c>
      <c r="C10" s="202" t="s">
        <v>4677</v>
      </c>
      <c r="D10" s="203" t="e">
        <f>SUM(#REF!)</f>
        <v>#REF!</v>
      </c>
    </row>
    <row r="11" spans="2:13" ht="14.25" customHeight="1" x14ac:dyDescent="0.25">
      <c r="B11" s="199">
        <v>90</v>
      </c>
      <c r="C11" s="202" t="s">
        <v>4678</v>
      </c>
      <c r="D11" s="203" t="e">
        <f>SUM(#REF!)</f>
        <v>#REF!</v>
      </c>
    </row>
    <row r="12" spans="2:13" ht="14.25" customHeight="1" x14ac:dyDescent="0.25">
      <c r="B12" s="199">
        <v>100</v>
      </c>
      <c r="C12" s="202" t="s">
        <v>4669</v>
      </c>
      <c r="D12" s="203" t="e">
        <f>SUM(#REF!)</f>
        <v>#REF!</v>
      </c>
    </row>
    <row r="13" spans="2:13" ht="14.25" customHeight="1" x14ac:dyDescent="0.25">
      <c r="B13" s="199">
        <v>100</v>
      </c>
      <c r="C13" s="202" t="s">
        <v>4670</v>
      </c>
      <c r="D13" s="203" t="e">
        <f>SUM(#REF!)</f>
        <v>#REF!</v>
      </c>
    </row>
    <row r="14" spans="2:13" ht="14.25" customHeight="1" x14ac:dyDescent="0.25">
      <c r="B14" s="199">
        <v>100</v>
      </c>
      <c r="C14" s="202" t="s">
        <v>4671</v>
      </c>
      <c r="D14" s="203" t="e">
        <f>SUM(#REF!)</f>
        <v>#REF!</v>
      </c>
    </row>
    <row r="15" spans="2:13" ht="14.25" customHeight="1" x14ac:dyDescent="0.25">
      <c r="B15" s="199">
        <v>100</v>
      </c>
      <c r="C15" s="202" t="s">
        <v>4672</v>
      </c>
      <c r="D15" s="203" t="e">
        <f>SUM(#REF!)</f>
        <v>#REF!</v>
      </c>
    </row>
    <row r="16" spans="2:13" ht="14.25" customHeight="1" x14ac:dyDescent="0.25">
      <c r="B16" s="199">
        <v>100</v>
      </c>
      <c r="C16" s="202" t="s">
        <v>4673</v>
      </c>
      <c r="D16" s="203" t="e">
        <f>SUM(#REF!)</f>
        <v>#REF!</v>
      </c>
    </row>
    <row r="17" spans="2:4" ht="14.25" customHeight="1" x14ac:dyDescent="0.25">
      <c r="B17" s="199">
        <v>100</v>
      </c>
      <c r="C17" s="202" t="s">
        <v>4679</v>
      </c>
      <c r="D17" s="203" t="e">
        <f>SUM(#REF!)</f>
        <v>#REF!</v>
      </c>
    </row>
    <row r="18" spans="2:4" ht="14.25" customHeight="1" x14ac:dyDescent="0.25">
      <c r="B18" s="200"/>
      <c r="C18" s="204" t="s">
        <v>4674</v>
      </c>
      <c r="D18" s="205" t="e">
        <f>SUM(D5:D17)</f>
        <v>#REF!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selection sqref="A1:B1"/>
    </sheetView>
  </sheetViews>
  <sheetFormatPr defaultRowHeight="12.75" x14ac:dyDescent="0.2"/>
  <cols>
    <col min="1" max="1" width="66.7109375" customWidth="1"/>
    <col min="8" max="8" width="7" customWidth="1"/>
    <col min="14" max="14" width="41.85546875" customWidth="1"/>
  </cols>
  <sheetData>
    <row r="1" spans="1:19" x14ac:dyDescent="0.2">
      <c r="A1" s="192" t="s">
        <v>4655</v>
      </c>
    </row>
    <row r="2" spans="1:19" ht="51" x14ac:dyDescent="0.2">
      <c r="B2" s="191" t="s">
        <v>4649</v>
      </c>
      <c r="C2" s="191" t="s">
        <v>4650</v>
      </c>
      <c r="D2" s="191" t="s">
        <v>4651</v>
      </c>
      <c r="E2" s="191" t="s">
        <v>4652</v>
      </c>
      <c r="F2" s="191" t="s">
        <v>4653</v>
      </c>
      <c r="G2" s="191" t="s">
        <v>4654</v>
      </c>
      <c r="I2" s="191" t="s">
        <v>4522</v>
      </c>
      <c r="J2" s="191" t="s">
        <v>93</v>
      </c>
      <c r="K2" s="191" t="s">
        <v>4656</v>
      </c>
      <c r="L2" s="191" t="s">
        <v>25</v>
      </c>
      <c r="N2" s="193" t="s">
        <v>4657</v>
      </c>
    </row>
    <row r="3" spans="1:19" ht="12.75" customHeight="1" x14ac:dyDescent="0.2">
      <c r="A3" s="178" t="s">
        <v>4642</v>
      </c>
      <c r="B3" s="179"/>
      <c r="C3" s="179"/>
      <c r="D3" s="179"/>
      <c r="E3" s="179"/>
      <c r="F3" s="179"/>
      <c r="G3" s="180"/>
      <c r="N3" s="312" t="s">
        <v>4084</v>
      </c>
      <c r="O3" s="313"/>
      <c r="P3" s="313"/>
      <c r="Q3" s="313"/>
      <c r="R3" s="313"/>
      <c r="S3" s="314"/>
    </row>
    <row r="4" spans="1:19" ht="12.75" customHeight="1" x14ac:dyDescent="0.2">
      <c r="A4" s="181" t="s">
        <v>4643</v>
      </c>
      <c r="B4" s="182"/>
      <c r="C4" s="182"/>
      <c r="D4" s="182"/>
      <c r="E4" s="182"/>
      <c r="F4" s="182"/>
      <c r="G4" s="183"/>
      <c r="N4" s="1" t="s">
        <v>4093</v>
      </c>
      <c r="O4" s="194"/>
      <c r="P4" s="194"/>
      <c r="Q4" s="194"/>
      <c r="R4" s="194"/>
      <c r="S4" s="195"/>
    </row>
    <row r="5" spans="1:19" ht="12.75" customHeight="1" x14ac:dyDescent="0.2">
      <c r="A5" s="184" t="s">
        <v>3452</v>
      </c>
      <c r="B5" s="17">
        <v>13177</v>
      </c>
      <c r="C5" s="17">
        <v>8874</v>
      </c>
      <c r="D5" s="17">
        <v>802</v>
      </c>
      <c r="E5" s="17">
        <v>37</v>
      </c>
      <c r="F5" s="185">
        <v>1.6670000000000001E-2</v>
      </c>
      <c r="G5" s="185">
        <v>2.5000000000000001E-3</v>
      </c>
      <c r="I5" s="44">
        <f>J5+K5+L5</f>
        <v>13177</v>
      </c>
      <c r="J5" s="44">
        <f>ROUND(C5+D5,)</f>
        <v>9676</v>
      </c>
      <c r="K5">
        <f>ROUND(J5*0.358,)</f>
        <v>3464</v>
      </c>
      <c r="L5" s="44">
        <f>ROUND(E5,)</f>
        <v>37</v>
      </c>
      <c r="N5" s="1" t="s">
        <v>4085</v>
      </c>
      <c r="O5" s="195"/>
      <c r="P5" s="2">
        <f>Q5+R5+S5</f>
        <v>13177</v>
      </c>
      <c r="Q5" s="4">
        <f>ROUND(C5+D5,)</f>
        <v>9676</v>
      </c>
      <c r="R5" s="4">
        <f>ROUND(Q5*0.358,)</f>
        <v>3464</v>
      </c>
      <c r="S5" s="3">
        <f>ROUND(E5,)</f>
        <v>37</v>
      </c>
    </row>
    <row r="6" spans="1:19" ht="12.75" customHeight="1" x14ac:dyDescent="0.2">
      <c r="A6" s="184" t="s">
        <v>3453</v>
      </c>
      <c r="B6" s="17">
        <v>8356</v>
      </c>
      <c r="C6" s="17">
        <v>5324</v>
      </c>
      <c r="D6" s="17">
        <v>802</v>
      </c>
      <c r="E6" s="17">
        <v>37</v>
      </c>
      <c r="F6" s="185">
        <v>0.01</v>
      </c>
      <c r="G6" s="185">
        <v>2.5000000000000001E-3</v>
      </c>
      <c r="I6" s="44">
        <f t="shared" ref="I6:I44" si="0">J6+K6+L6</f>
        <v>8356</v>
      </c>
      <c r="J6" s="44">
        <f t="shared" ref="J6:J44" si="1">ROUND(C6+D6,)</f>
        <v>6126</v>
      </c>
      <c r="K6">
        <f t="shared" ref="K6:K44" si="2">ROUND(J6*0.358,)</f>
        <v>2193</v>
      </c>
      <c r="L6" s="44">
        <f t="shared" ref="L6:L44" si="3">ROUND(E6,)</f>
        <v>37</v>
      </c>
      <c r="N6" s="1" t="s">
        <v>4086</v>
      </c>
      <c r="O6" s="195"/>
      <c r="P6" s="2">
        <f t="shared" ref="P6:P9" si="4">Q6+R6+S6</f>
        <v>8356</v>
      </c>
      <c r="Q6" s="4">
        <f t="shared" ref="Q6:Q9" si="5">ROUND(C6+D6,)</f>
        <v>6126</v>
      </c>
      <c r="R6" s="4">
        <f t="shared" ref="R6:R39" si="6">ROUND(Q6*0.358,)</f>
        <v>2193</v>
      </c>
      <c r="S6" s="3">
        <f t="shared" ref="S6:S9" si="7">ROUND(E6,)</f>
        <v>37</v>
      </c>
    </row>
    <row r="7" spans="1:19" ht="12.75" customHeight="1" x14ac:dyDescent="0.2">
      <c r="A7" s="184" t="s">
        <v>3454</v>
      </c>
      <c r="B7" s="17">
        <v>7697</v>
      </c>
      <c r="C7" s="17">
        <v>4839</v>
      </c>
      <c r="D7" s="17">
        <v>802</v>
      </c>
      <c r="E7" s="17">
        <v>37</v>
      </c>
      <c r="F7" s="185">
        <v>9.0900000000000009E-3</v>
      </c>
      <c r="G7" s="185">
        <v>2.5000000000000001E-3</v>
      </c>
      <c r="I7" s="44">
        <f t="shared" si="0"/>
        <v>7697</v>
      </c>
      <c r="J7" s="44">
        <f t="shared" si="1"/>
        <v>5641</v>
      </c>
      <c r="K7">
        <f t="shared" si="2"/>
        <v>2019</v>
      </c>
      <c r="L7" s="44">
        <f t="shared" si="3"/>
        <v>37</v>
      </c>
      <c r="N7" s="1" t="s">
        <v>4087</v>
      </c>
      <c r="O7" s="195"/>
      <c r="P7" s="2">
        <f t="shared" si="4"/>
        <v>7697</v>
      </c>
      <c r="Q7" s="4">
        <f t="shared" si="5"/>
        <v>5641</v>
      </c>
      <c r="R7" s="4">
        <f t="shared" si="6"/>
        <v>2019</v>
      </c>
      <c r="S7" s="3">
        <f t="shared" si="7"/>
        <v>37</v>
      </c>
    </row>
    <row r="8" spans="1:19" ht="12.75" customHeight="1" x14ac:dyDescent="0.2">
      <c r="A8" s="184" t="s">
        <v>3455</v>
      </c>
      <c r="B8" s="17">
        <v>29025</v>
      </c>
      <c r="C8" s="17">
        <v>19356</v>
      </c>
      <c r="D8" s="17">
        <v>1966</v>
      </c>
      <c r="E8" s="17">
        <v>70</v>
      </c>
      <c r="F8" s="185">
        <v>3.6360000000000003E-2</v>
      </c>
      <c r="G8" s="185">
        <v>6.13E-3</v>
      </c>
      <c r="I8" s="44">
        <f t="shared" si="0"/>
        <v>29025</v>
      </c>
      <c r="J8" s="44">
        <f t="shared" si="1"/>
        <v>21322</v>
      </c>
      <c r="K8">
        <f t="shared" si="2"/>
        <v>7633</v>
      </c>
      <c r="L8" s="44">
        <f t="shared" si="3"/>
        <v>70</v>
      </c>
      <c r="N8" s="1" t="s">
        <v>4088</v>
      </c>
      <c r="O8" s="195"/>
      <c r="P8" s="2">
        <f t="shared" si="4"/>
        <v>29025</v>
      </c>
      <c r="Q8" s="4">
        <f t="shared" si="5"/>
        <v>21322</v>
      </c>
      <c r="R8" s="4">
        <f t="shared" si="6"/>
        <v>7633</v>
      </c>
      <c r="S8" s="3">
        <f t="shared" si="7"/>
        <v>70</v>
      </c>
    </row>
    <row r="9" spans="1:19" ht="12.75" customHeight="1" x14ac:dyDescent="0.2">
      <c r="A9" s="186" t="s">
        <v>3456</v>
      </c>
      <c r="B9" s="187">
        <v>8356</v>
      </c>
      <c r="C9" s="187">
        <v>5324</v>
      </c>
      <c r="D9" s="187">
        <v>802</v>
      </c>
      <c r="E9" s="187">
        <v>37</v>
      </c>
      <c r="F9" s="188">
        <v>0.01</v>
      </c>
      <c r="G9" s="188">
        <v>2.5000000000000001E-3</v>
      </c>
      <c r="I9" s="44">
        <f t="shared" si="0"/>
        <v>8356</v>
      </c>
      <c r="J9" s="44">
        <f t="shared" si="1"/>
        <v>6126</v>
      </c>
      <c r="K9">
        <f t="shared" si="2"/>
        <v>2193</v>
      </c>
      <c r="L9" s="44">
        <f t="shared" si="3"/>
        <v>37</v>
      </c>
      <c r="N9" s="1" t="s">
        <v>4089</v>
      </c>
      <c r="O9" s="195"/>
      <c r="P9" s="2">
        <f t="shared" si="4"/>
        <v>8356</v>
      </c>
      <c r="Q9" s="4">
        <f t="shared" si="5"/>
        <v>6126</v>
      </c>
      <c r="R9" s="4">
        <f t="shared" si="6"/>
        <v>2193</v>
      </c>
      <c r="S9" s="3">
        <f t="shared" si="7"/>
        <v>37</v>
      </c>
    </row>
    <row r="10" spans="1:19" ht="12.75" customHeight="1" x14ac:dyDescent="0.2">
      <c r="A10" s="178" t="s">
        <v>4644</v>
      </c>
      <c r="B10" s="179"/>
      <c r="C10" s="179"/>
      <c r="D10" s="179"/>
      <c r="E10" s="179"/>
      <c r="F10" s="179"/>
      <c r="G10" s="189"/>
      <c r="I10" s="44">
        <f t="shared" si="0"/>
        <v>0</v>
      </c>
      <c r="J10" s="44">
        <f t="shared" si="1"/>
        <v>0</v>
      </c>
      <c r="K10">
        <f t="shared" si="2"/>
        <v>0</v>
      </c>
      <c r="L10" s="44">
        <f t="shared" si="3"/>
        <v>0</v>
      </c>
      <c r="N10" s="1" t="s">
        <v>4094</v>
      </c>
      <c r="O10" s="194"/>
      <c r="P10" s="194"/>
      <c r="Q10" s="46" t="s">
        <v>4119</v>
      </c>
      <c r="R10" s="194"/>
      <c r="S10" s="46" t="s">
        <v>4119</v>
      </c>
    </row>
    <row r="11" spans="1:19" ht="12.75" customHeight="1" x14ac:dyDescent="0.2">
      <c r="A11" s="181" t="s">
        <v>4643</v>
      </c>
      <c r="B11" s="182"/>
      <c r="C11" s="182"/>
      <c r="D11" s="182"/>
      <c r="E11" s="182"/>
      <c r="F11" s="182"/>
      <c r="G11" s="190"/>
      <c r="I11" s="44">
        <f t="shared" si="0"/>
        <v>0</v>
      </c>
      <c r="J11" s="44">
        <f t="shared" si="1"/>
        <v>0</v>
      </c>
      <c r="K11">
        <f t="shared" si="2"/>
        <v>0</v>
      </c>
      <c r="L11" s="44">
        <f t="shared" si="3"/>
        <v>0</v>
      </c>
      <c r="N11" s="1" t="s">
        <v>4085</v>
      </c>
      <c r="O11" s="195"/>
      <c r="P11" s="2">
        <f t="shared" ref="P11" si="8">Q11+R11+S11</f>
        <v>15324</v>
      </c>
      <c r="Q11" s="4">
        <f>ROUND(C12+D12,)</f>
        <v>11257</v>
      </c>
      <c r="R11" s="4">
        <f t="shared" si="6"/>
        <v>4030</v>
      </c>
      <c r="S11" s="3">
        <f>ROUND(E12,)</f>
        <v>37</v>
      </c>
    </row>
    <row r="12" spans="1:19" ht="12.75" customHeight="1" x14ac:dyDescent="0.2">
      <c r="A12" s="184" t="s">
        <v>3452</v>
      </c>
      <c r="B12" s="17">
        <v>15324</v>
      </c>
      <c r="C12" s="17">
        <v>10455</v>
      </c>
      <c r="D12" s="17">
        <v>802</v>
      </c>
      <c r="E12" s="17">
        <v>37</v>
      </c>
      <c r="F12" s="185">
        <v>1.9640000000000001E-2</v>
      </c>
      <c r="G12" s="185">
        <v>2.5000000000000001E-3</v>
      </c>
      <c r="I12" s="44">
        <f t="shared" si="0"/>
        <v>15324</v>
      </c>
      <c r="J12" s="44">
        <f t="shared" si="1"/>
        <v>11257</v>
      </c>
      <c r="K12">
        <f t="shared" si="2"/>
        <v>4030</v>
      </c>
      <c r="L12" s="44">
        <f t="shared" si="3"/>
        <v>37</v>
      </c>
      <c r="N12" s="1" t="s">
        <v>4086</v>
      </c>
      <c r="O12" s="195"/>
      <c r="P12" s="2">
        <f t="shared" ref="P12:P15" si="9">Q12+R12+S12</f>
        <v>11970</v>
      </c>
      <c r="Q12" s="4">
        <f t="shared" ref="Q12:Q15" si="10">ROUND(C13+D13,)</f>
        <v>8787</v>
      </c>
      <c r="R12" s="4">
        <f t="shared" si="6"/>
        <v>3146</v>
      </c>
      <c r="S12" s="3">
        <f t="shared" ref="S12:S15" si="11">ROUND(E13,)</f>
        <v>37</v>
      </c>
    </row>
    <row r="13" spans="1:19" ht="12.75" customHeight="1" x14ac:dyDescent="0.2">
      <c r="A13" s="184" t="s">
        <v>3453</v>
      </c>
      <c r="B13" s="17">
        <v>11970</v>
      </c>
      <c r="C13" s="17">
        <v>7985</v>
      </c>
      <c r="D13" s="17">
        <v>802</v>
      </c>
      <c r="E13" s="17">
        <v>37</v>
      </c>
      <c r="F13" s="185">
        <v>1.4999999999999999E-2</v>
      </c>
      <c r="G13" s="185">
        <v>2.5000000000000001E-3</v>
      </c>
      <c r="I13" s="44">
        <f t="shared" si="0"/>
        <v>11970</v>
      </c>
      <c r="J13" s="44">
        <f t="shared" si="1"/>
        <v>8787</v>
      </c>
      <c r="K13">
        <f t="shared" si="2"/>
        <v>3146</v>
      </c>
      <c r="L13" s="44">
        <f t="shared" si="3"/>
        <v>37</v>
      </c>
      <c r="N13" s="1" t="s">
        <v>4087</v>
      </c>
      <c r="O13" s="195"/>
      <c r="P13" s="2">
        <f t="shared" si="9"/>
        <v>18123</v>
      </c>
      <c r="Q13" s="4">
        <f t="shared" si="10"/>
        <v>13318</v>
      </c>
      <c r="R13" s="4">
        <f t="shared" si="6"/>
        <v>4768</v>
      </c>
      <c r="S13" s="3">
        <f t="shared" si="11"/>
        <v>37</v>
      </c>
    </row>
    <row r="14" spans="1:19" ht="12.75" customHeight="1" x14ac:dyDescent="0.2">
      <c r="A14" s="184" t="s">
        <v>3454</v>
      </c>
      <c r="B14" s="17">
        <v>18123</v>
      </c>
      <c r="C14" s="17">
        <v>12516</v>
      </c>
      <c r="D14" s="17">
        <v>802</v>
      </c>
      <c r="E14" s="17">
        <v>37</v>
      </c>
      <c r="F14" s="185">
        <v>2.351E-2</v>
      </c>
      <c r="G14" s="185">
        <v>2.5000000000000001E-3</v>
      </c>
      <c r="I14" s="44">
        <f t="shared" si="0"/>
        <v>18123</v>
      </c>
      <c r="J14" s="44">
        <f t="shared" si="1"/>
        <v>13318</v>
      </c>
      <c r="K14">
        <f t="shared" si="2"/>
        <v>4768</v>
      </c>
      <c r="L14" s="44">
        <f t="shared" si="3"/>
        <v>37</v>
      </c>
      <c r="N14" s="1" t="s">
        <v>4088</v>
      </c>
      <c r="O14" s="195"/>
      <c r="P14" s="2">
        <f t="shared" si="9"/>
        <v>40889</v>
      </c>
      <c r="Q14" s="4">
        <f t="shared" si="10"/>
        <v>30058</v>
      </c>
      <c r="R14" s="4">
        <f t="shared" si="6"/>
        <v>10761</v>
      </c>
      <c r="S14" s="3">
        <f t="shared" si="11"/>
        <v>70</v>
      </c>
    </row>
    <row r="15" spans="1:19" ht="12.75" customHeight="1" x14ac:dyDescent="0.2">
      <c r="A15" s="184" t="s">
        <v>3455</v>
      </c>
      <c r="B15" s="17">
        <v>40889</v>
      </c>
      <c r="C15" s="17">
        <v>28092</v>
      </c>
      <c r="D15" s="17">
        <v>1966</v>
      </c>
      <c r="E15" s="17">
        <v>70</v>
      </c>
      <c r="F15" s="185">
        <v>5.2769999999999997E-2</v>
      </c>
      <c r="G15" s="185">
        <v>6.13E-3</v>
      </c>
      <c r="I15" s="44">
        <f t="shared" si="0"/>
        <v>40889</v>
      </c>
      <c r="J15" s="44">
        <f t="shared" si="1"/>
        <v>30058</v>
      </c>
      <c r="K15">
        <f t="shared" si="2"/>
        <v>10761</v>
      </c>
      <c r="L15" s="44">
        <f t="shared" si="3"/>
        <v>70</v>
      </c>
      <c r="N15" s="1" t="s">
        <v>4089</v>
      </c>
      <c r="O15" s="195"/>
      <c r="P15" s="2">
        <f t="shared" si="9"/>
        <v>10466</v>
      </c>
      <c r="Q15" s="4">
        <f t="shared" si="10"/>
        <v>7680</v>
      </c>
      <c r="R15" s="4">
        <f t="shared" si="6"/>
        <v>2749</v>
      </c>
      <c r="S15" s="3">
        <f t="shared" si="11"/>
        <v>37</v>
      </c>
    </row>
    <row r="16" spans="1:19" ht="12.75" customHeight="1" x14ac:dyDescent="0.2">
      <c r="A16" s="186" t="s">
        <v>3456</v>
      </c>
      <c r="B16" s="187">
        <v>10466</v>
      </c>
      <c r="C16" s="187">
        <v>6878</v>
      </c>
      <c r="D16" s="187">
        <v>802</v>
      </c>
      <c r="E16" s="187">
        <v>37</v>
      </c>
      <c r="F16" s="188">
        <v>1.2919999999999999E-2</v>
      </c>
      <c r="G16" s="188">
        <v>2.5000000000000001E-3</v>
      </c>
      <c r="I16" s="44">
        <f t="shared" si="0"/>
        <v>10466</v>
      </c>
      <c r="J16" s="44">
        <f t="shared" si="1"/>
        <v>7680</v>
      </c>
      <c r="K16">
        <f t="shared" si="2"/>
        <v>2749</v>
      </c>
      <c r="L16" s="44">
        <f t="shared" si="3"/>
        <v>37</v>
      </c>
      <c r="N16" s="1" t="s">
        <v>4095</v>
      </c>
      <c r="O16" s="194"/>
      <c r="P16" s="194"/>
      <c r="Q16" s="46" t="s">
        <v>4119</v>
      </c>
      <c r="R16" s="194"/>
      <c r="S16" s="46" t="s">
        <v>4119</v>
      </c>
    </row>
    <row r="17" spans="1:19" ht="12.75" customHeight="1" x14ac:dyDescent="0.2">
      <c r="A17" s="178" t="s">
        <v>4645</v>
      </c>
      <c r="B17" s="179"/>
      <c r="C17" s="179"/>
      <c r="D17" s="179"/>
      <c r="E17" s="179"/>
      <c r="F17" s="179"/>
      <c r="G17" s="189"/>
      <c r="I17" s="44">
        <f t="shared" si="0"/>
        <v>0</v>
      </c>
      <c r="J17" s="44">
        <f t="shared" si="1"/>
        <v>0</v>
      </c>
      <c r="K17">
        <f t="shared" si="2"/>
        <v>0</v>
      </c>
      <c r="L17" s="44">
        <f t="shared" si="3"/>
        <v>0</v>
      </c>
      <c r="N17" s="1" t="s">
        <v>4085</v>
      </c>
      <c r="O17" s="195"/>
      <c r="P17" s="2">
        <f t="shared" ref="P17" si="12">Q17+R17+S17</f>
        <v>25467</v>
      </c>
      <c r="Q17" s="4">
        <f>ROUND(C19+D19,)</f>
        <v>18726</v>
      </c>
      <c r="R17" s="4">
        <f t="shared" si="6"/>
        <v>6704</v>
      </c>
      <c r="S17" s="3">
        <f>ROUND(E19,)</f>
        <v>37</v>
      </c>
    </row>
    <row r="18" spans="1:19" ht="12.75" customHeight="1" x14ac:dyDescent="0.2">
      <c r="A18" s="181" t="s">
        <v>4643</v>
      </c>
      <c r="B18" s="182"/>
      <c r="C18" s="182"/>
      <c r="D18" s="182"/>
      <c r="E18" s="182"/>
      <c r="F18" s="182"/>
      <c r="G18" s="190"/>
      <c r="I18" s="44">
        <f t="shared" si="0"/>
        <v>0</v>
      </c>
      <c r="J18" s="44">
        <f t="shared" si="1"/>
        <v>0</v>
      </c>
      <c r="K18">
        <f t="shared" si="2"/>
        <v>0</v>
      </c>
      <c r="L18" s="44">
        <f t="shared" si="3"/>
        <v>0</v>
      </c>
      <c r="N18" s="1" t="s">
        <v>4086</v>
      </c>
      <c r="O18" s="195"/>
      <c r="P18" s="2">
        <f t="shared" ref="P18:P21" si="13">Q18+R18+S18</f>
        <v>20920</v>
      </c>
      <c r="Q18" s="4">
        <f t="shared" ref="Q18:Q21" si="14">ROUND(C20+D20,)</f>
        <v>15378</v>
      </c>
      <c r="R18" s="4">
        <f t="shared" si="6"/>
        <v>5505</v>
      </c>
      <c r="S18" s="3">
        <f t="shared" ref="S18:S21" si="15">ROUND(E20,)</f>
        <v>37</v>
      </c>
    </row>
    <row r="19" spans="1:19" ht="12.75" customHeight="1" x14ac:dyDescent="0.2">
      <c r="A19" s="184" t="s">
        <v>3452</v>
      </c>
      <c r="B19" s="17">
        <v>25467</v>
      </c>
      <c r="C19" s="17">
        <v>17924</v>
      </c>
      <c r="D19" s="17">
        <v>802</v>
      </c>
      <c r="E19" s="17">
        <v>37</v>
      </c>
      <c r="F19" s="185">
        <v>3.3669999999999999E-2</v>
      </c>
      <c r="G19" s="185">
        <v>2.5000000000000001E-3</v>
      </c>
      <c r="I19" s="44">
        <f t="shared" si="0"/>
        <v>25467</v>
      </c>
      <c r="J19" s="44">
        <f t="shared" si="1"/>
        <v>18726</v>
      </c>
      <c r="K19">
        <f t="shared" si="2"/>
        <v>6704</v>
      </c>
      <c r="L19" s="44">
        <f t="shared" si="3"/>
        <v>37</v>
      </c>
      <c r="N19" s="1" t="s">
        <v>4087</v>
      </c>
      <c r="O19" s="195"/>
      <c r="P19" s="2">
        <f t="shared" si="13"/>
        <v>34692</v>
      </c>
      <c r="Q19" s="4">
        <f t="shared" si="14"/>
        <v>25519</v>
      </c>
      <c r="R19" s="4">
        <f t="shared" si="6"/>
        <v>9136</v>
      </c>
      <c r="S19" s="3">
        <f t="shared" si="15"/>
        <v>37</v>
      </c>
    </row>
    <row r="20" spans="1:19" ht="12.75" customHeight="1" x14ac:dyDescent="0.2">
      <c r="A20" s="184" t="s">
        <v>3453</v>
      </c>
      <c r="B20" s="17">
        <v>20920</v>
      </c>
      <c r="C20" s="17">
        <v>14576</v>
      </c>
      <c r="D20" s="17">
        <v>802</v>
      </c>
      <c r="E20" s="17">
        <v>37</v>
      </c>
      <c r="F20" s="185">
        <v>2.7380000000000002E-2</v>
      </c>
      <c r="G20" s="185">
        <v>2.5000000000000001E-3</v>
      </c>
      <c r="I20" s="44">
        <f t="shared" si="0"/>
        <v>20920</v>
      </c>
      <c r="J20" s="44">
        <f t="shared" si="1"/>
        <v>15378</v>
      </c>
      <c r="K20">
        <f t="shared" si="2"/>
        <v>5505</v>
      </c>
      <c r="L20" s="44">
        <f t="shared" si="3"/>
        <v>37</v>
      </c>
      <c r="N20" s="1" t="s">
        <v>4088</v>
      </c>
      <c r="O20" s="195"/>
      <c r="P20" s="2">
        <f t="shared" si="13"/>
        <v>60206</v>
      </c>
      <c r="Q20" s="4">
        <f t="shared" si="14"/>
        <v>44283</v>
      </c>
      <c r="R20" s="4">
        <f t="shared" si="6"/>
        <v>15853</v>
      </c>
      <c r="S20" s="3">
        <f t="shared" si="15"/>
        <v>70</v>
      </c>
    </row>
    <row r="21" spans="1:19" ht="12.75" customHeight="1" x14ac:dyDescent="0.2">
      <c r="A21" s="184" t="s">
        <v>3454</v>
      </c>
      <c r="B21" s="17">
        <v>34692</v>
      </c>
      <c r="C21" s="17">
        <v>24717</v>
      </c>
      <c r="D21" s="17">
        <v>802</v>
      </c>
      <c r="E21" s="17">
        <v>37</v>
      </c>
      <c r="F21" s="185">
        <v>4.6429999999999999E-2</v>
      </c>
      <c r="G21" s="185">
        <v>2.5000000000000001E-3</v>
      </c>
      <c r="I21" s="44">
        <f t="shared" si="0"/>
        <v>34692</v>
      </c>
      <c r="J21" s="44">
        <f t="shared" si="1"/>
        <v>25519</v>
      </c>
      <c r="K21">
        <f t="shared" si="2"/>
        <v>9136</v>
      </c>
      <c r="L21" s="44">
        <f t="shared" si="3"/>
        <v>37</v>
      </c>
      <c r="N21" s="1" t="s">
        <v>4089</v>
      </c>
      <c r="O21" s="195"/>
      <c r="P21" s="2">
        <f t="shared" si="13"/>
        <v>10466</v>
      </c>
      <c r="Q21" s="4">
        <f t="shared" si="14"/>
        <v>7680</v>
      </c>
      <c r="R21" s="4">
        <f t="shared" si="6"/>
        <v>2749</v>
      </c>
      <c r="S21" s="3">
        <f t="shared" si="15"/>
        <v>37</v>
      </c>
    </row>
    <row r="22" spans="1:19" ht="12.75" customHeight="1" x14ac:dyDescent="0.2">
      <c r="A22" s="184" t="s">
        <v>3455</v>
      </c>
      <c r="B22" s="17">
        <v>60206</v>
      </c>
      <c r="C22" s="17">
        <v>42317</v>
      </c>
      <c r="D22" s="17">
        <v>1966</v>
      </c>
      <c r="E22" s="17">
        <v>70</v>
      </c>
      <c r="F22" s="185">
        <v>7.9490000000000005E-2</v>
      </c>
      <c r="G22" s="185">
        <v>6.13E-3</v>
      </c>
      <c r="I22" s="44">
        <f t="shared" si="0"/>
        <v>60206</v>
      </c>
      <c r="J22" s="44">
        <f t="shared" si="1"/>
        <v>44283</v>
      </c>
      <c r="K22">
        <f t="shared" si="2"/>
        <v>15853</v>
      </c>
      <c r="L22" s="44">
        <f t="shared" si="3"/>
        <v>70</v>
      </c>
      <c r="N22" s="1" t="s">
        <v>4096</v>
      </c>
      <c r="O22" s="194"/>
      <c r="P22" s="194"/>
      <c r="Q22" s="46" t="s">
        <v>4119</v>
      </c>
      <c r="R22" s="194"/>
      <c r="S22" s="46" t="s">
        <v>4119</v>
      </c>
    </row>
    <row r="23" spans="1:19" ht="12.75" customHeight="1" x14ac:dyDescent="0.2">
      <c r="A23" s="186" t="s">
        <v>3456</v>
      </c>
      <c r="B23" s="187">
        <v>10466</v>
      </c>
      <c r="C23" s="187">
        <v>6878</v>
      </c>
      <c r="D23" s="187">
        <v>802</v>
      </c>
      <c r="E23" s="187">
        <v>37</v>
      </c>
      <c r="F23" s="188">
        <v>1.2919999999999999E-2</v>
      </c>
      <c r="G23" s="188">
        <v>2.5000000000000001E-3</v>
      </c>
      <c r="I23" s="44">
        <f t="shared" si="0"/>
        <v>10466</v>
      </c>
      <c r="J23" s="44">
        <f t="shared" si="1"/>
        <v>7680</v>
      </c>
      <c r="K23">
        <f t="shared" si="2"/>
        <v>2749</v>
      </c>
      <c r="L23" s="44">
        <f t="shared" si="3"/>
        <v>37</v>
      </c>
      <c r="N23" s="1" t="s">
        <v>4085</v>
      </c>
      <c r="O23" s="195"/>
      <c r="P23" s="2">
        <f t="shared" ref="P23" si="16">Q23+R23+S23</f>
        <v>10987</v>
      </c>
      <c r="Q23" s="4">
        <f>ROUND(C26+D26,)</f>
        <v>8063</v>
      </c>
      <c r="R23" s="4">
        <f t="shared" si="6"/>
        <v>2887</v>
      </c>
      <c r="S23" s="3">
        <f>ROUND(E26,)</f>
        <v>37</v>
      </c>
    </row>
    <row r="24" spans="1:19" ht="12.75" customHeight="1" x14ac:dyDescent="0.2">
      <c r="A24" s="178" t="s">
        <v>4646</v>
      </c>
      <c r="B24" s="179"/>
      <c r="C24" s="179"/>
      <c r="D24" s="179"/>
      <c r="E24" s="179"/>
      <c r="F24" s="179"/>
      <c r="G24" s="189"/>
      <c r="I24" s="44">
        <f t="shared" si="0"/>
        <v>0</v>
      </c>
      <c r="J24" s="44">
        <f t="shared" si="1"/>
        <v>0</v>
      </c>
      <c r="K24">
        <f t="shared" si="2"/>
        <v>0</v>
      </c>
      <c r="L24" s="44">
        <f t="shared" si="3"/>
        <v>0</v>
      </c>
      <c r="N24" s="1" t="s">
        <v>4086</v>
      </c>
      <c r="O24" s="195"/>
      <c r="P24" s="2">
        <f t="shared" ref="P24:P27" si="17">Q24+R24+S24</f>
        <v>8356</v>
      </c>
      <c r="Q24" s="4">
        <f t="shared" ref="Q24:Q27" si="18">ROUND(C27+D27,)</f>
        <v>6126</v>
      </c>
      <c r="R24" s="4">
        <f t="shared" si="6"/>
        <v>2193</v>
      </c>
      <c r="S24" s="3">
        <f t="shared" ref="S24:S27" si="19">ROUND(E27,)</f>
        <v>37</v>
      </c>
    </row>
    <row r="25" spans="1:19" ht="12.75" customHeight="1" x14ac:dyDescent="0.2">
      <c r="A25" s="181" t="s">
        <v>4643</v>
      </c>
      <c r="B25" s="182"/>
      <c r="C25" s="182"/>
      <c r="D25" s="182"/>
      <c r="E25" s="182"/>
      <c r="F25" s="182"/>
      <c r="G25" s="190"/>
      <c r="I25" s="44">
        <f t="shared" si="0"/>
        <v>0</v>
      </c>
      <c r="J25" s="44">
        <f t="shared" si="1"/>
        <v>0</v>
      </c>
      <c r="K25">
        <f t="shared" si="2"/>
        <v>0</v>
      </c>
      <c r="L25" s="44">
        <f t="shared" si="3"/>
        <v>0</v>
      </c>
      <c r="N25" s="1" t="s">
        <v>4087</v>
      </c>
      <c r="O25" s="195"/>
      <c r="P25" s="2">
        <f t="shared" si="17"/>
        <v>7697</v>
      </c>
      <c r="Q25" s="4">
        <f t="shared" si="18"/>
        <v>5641</v>
      </c>
      <c r="R25" s="4">
        <f t="shared" si="6"/>
        <v>2019</v>
      </c>
      <c r="S25" s="3">
        <f t="shared" si="19"/>
        <v>37</v>
      </c>
    </row>
    <row r="26" spans="1:19" ht="12.75" customHeight="1" x14ac:dyDescent="0.2">
      <c r="A26" s="184" t="s">
        <v>3452</v>
      </c>
      <c r="B26" s="17">
        <v>10987</v>
      </c>
      <c r="C26" s="17">
        <v>7261</v>
      </c>
      <c r="D26" s="17">
        <v>802</v>
      </c>
      <c r="E26" s="17">
        <v>37</v>
      </c>
      <c r="F26" s="185">
        <v>1.3639999999999999E-2</v>
      </c>
      <c r="G26" s="185">
        <v>2.5000000000000001E-3</v>
      </c>
      <c r="I26" s="44">
        <f t="shared" si="0"/>
        <v>10987</v>
      </c>
      <c r="J26" s="44">
        <f t="shared" si="1"/>
        <v>8063</v>
      </c>
      <c r="K26">
        <f t="shared" si="2"/>
        <v>2887</v>
      </c>
      <c r="L26" s="44">
        <f t="shared" si="3"/>
        <v>37</v>
      </c>
      <c r="N26" s="1" t="s">
        <v>4088</v>
      </c>
      <c r="O26" s="195"/>
      <c r="P26" s="2">
        <f t="shared" si="17"/>
        <v>39986</v>
      </c>
      <c r="Q26" s="4">
        <f t="shared" si="18"/>
        <v>29393</v>
      </c>
      <c r="R26" s="4">
        <f t="shared" si="6"/>
        <v>10523</v>
      </c>
      <c r="S26" s="3">
        <f t="shared" si="19"/>
        <v>70</v>
      </c>
    </row>
    <row r="27" spans="1:19" ht="12.75" customHeight="1" x14ac:dyDescent="0.2">
      <c r="A27" s="184" t="s">
        <v>3453</v>
      </c>
      <c r="B27" s="17">
        <v>8356</v>
      </c>
      <c r="C27" s="17">
        <v>5324</v>
      </c>
      <c r="D27" s="17">
        <v>802</v>
      </c>
      <c r="E27" s="17">
        <v>37</v>
      </c>
      <c r="F27" s="185">
        <v>0.01</v>
      </c>
      <c r="G27" s="185">
        <v>2.5000000000000001E-3</v>
      </c>
      <c r="I27" s="44">
        <f t="shared" si="0"/>
        <v>8356</v>
      </c>
      <c r="J27" s="44">
        <f t="shared" si="1"/>
        <v>6126</v>
      </c>
      <c r="K27">
        <f t="shared" si="2"/>
        <v>2193</v>
      </c>
      <c r="L27" s="44">
        <f t="shared" si="3"/>
        <v>37</v>
      </c>
      <c r="N27" s="1" t="s">
        <v>4089</v>
      </c>
      <c r="O27" s="195"/>
      <c r="P27" s="2">
        <f t="shared" si="17"/>
        <v>8356</v>
      </c>
      <c r="Q27" s="4">
        <f t="shared" si="18"/>
        <v>6126</v>
      </c>
      <c r="R27" s="4">
        <f t="shared" si="6"/>
        <v>2193</v>
      </c>
      <c r="S27" s="3">
        <f t="shared" si="19"/>
        <v>37</v>
      </c>
    </row>
    <row r="28" spans="1:19" ht="12.75" customHeight="1" x14ac:dyDescent="0.2">
      <c r="A28" s="184" t="s">
        <v>3454</v>
      </c>
      <c r="B28" s="17">
        <v>7697</v>
      </c>
      <c r="C28" s="17">
        <v>4839</v>
      </c>
      <c r="D28" s="17">
        <v>802</v>
      </c>
      <c r="E28" s="17">
        <v>37</v>
      </c>
      <c r="F28" s="185">
        <v>9.0900000000000009E-3</v>
      </c>
      <c r="G28" s="185">
        <v>2.5000000000000001E-3</v>
      </c>
      <c r="I28" s="44">
        <f t="shared" si="0"/>
        <v>7697</v>
      </c>
      <c r="J28" s="44">
        <f t="shared" si="1"/>
        <v>5641</v>
      </c>
      <c r="K28">
        <f t="shared" si="2"/>
        <v>2019</v>
      </c>
      <c r="L28" s="44">
        <f t="shared" si="3"/>
        <v>37</v>
      </c>
      <c r="N28" s="1" t="s">
        <v>4097</v>
      </c>
      <c r="O28" s="194"/>
      <c r="P28" s="194"/>
      <c r="Q28" s="46" t="s">
        <v>4119</v>
      </c>
      <c r="R28" s="194"/>
      <c r="S28" s="46" t="s">
        <v>4119</v>
      </c>
    </row>
    <row r="29" spans="1:19" ht="12.75" customHeight="1" x14ac:dyDescent="0.2">
      <c r="A29" s="184" t="s">
        <v>3455</v>
      </c>
      <c r="B29" s="17">
        <v>39986</v>
      </c>
      <c r="C29" s="17">
        <v>27427</v>
      </c>
      <c r="D29" s="17">
        <v>1966</v>
      </c>
      <c r="E29" s="17">
        <v>70</v>
      </c>
      <c r="F29" s="185">
        <v>5.1520000000000003E-2</v>
      </c>
      <c r="G29" s="185">
        <v>6.13E-3</v>
      </c>
      <c r="I29" s="44">
        <f t="shared" si="0"/>
        <v>39986</v>
      </c>
      <c r="J29" s="44">
        <f t="shared" si="1"/>
        <v>29393</v>
      </c>
      <c r="K29">
        <f t="shared" si="2"/>
        <v>10523</v>
      </c>
      <c r="L29" s="44">
        <f t="shared" si="3"/>
        <v>70</v>
      </c>
      <c r="N29" s="1" t="s">
        <v>4085</v>
      </c>
      <c r="O29" s="195"/>
      <c r="P29" s="2">
        <f t="shared" ref="P29" si="20">Q29+R29+S29</f>
        <v>15911</v>
      </c>
      <c r="Q29" s="4">
        <f>ROUND(C33+D33,)</f>
        <v>11689</v>
      </c>
      <c r="R29" s="4">
        <f t="shared" si="6"/>
        <v>4185</v>
      </c>
      <c r="S29" s="3">
        <f>ROUND(E33,)</f>
        <v>37</v>
      </c>
    </row>
    <row r="30" spans="1:19" ht="12.75" customHeight="1" x14ac:dyDescent="0.2">
      <c r="A30" s="186" t="s">
        <v>3456</v>
      </c>
      <c r="B30" s="187">
        <v>8356</v>
      </c>
      <c r="C30" s="187">
        <v>5324</v>
      </c>
      <c r="D30" s="187">
        <v>802</v>
      </c>
      <c r="E30" s="187">
        <v>37</v>
      </c>
      <c r="F30" s="188">
        <v>0.01</v>
      </c>
      <c r="G30" s="188">
        <v>2.5000000000000001E-3</v>
      </c>
      <c r="I30" s="44">
        <f t="shared" si="0"/>
        <v>8356</v>
      </c>
      <c r="J30" s="44">
        <f t="shared" si="1"/>
        <v>6126</v>
      </c>
      <c r="K30">
        <f t="shared" si="2"/>
        <v>2193</v>
      </c>
      <c r="L30" s="44">
        <f t="shared" si="3"/>
        <v>37</v>
      </c>
      <c r="N30" s="1" t="s">
        <v>4086</v>
      </c>
      <c r="O30" s="195"/>
      <c r="P30" s="2">
        <f t="shared" ref="P30:P33" si="21">Q30+R30+S30</f>
        <v>14682</v>
      </c>
      <c r="Q30" s="4">
        <f t="shared" ref="Q30:Q33" si="22">ROUND(C34+D34,)</f>
        <v>10784</v>
      </c>
      <c r="R30" s="4">
        <f t="shared" si="6"/>
        <v>3861</v>
      </c>
      <c r="S30" s="3">
        <f t="shared" ref="S30:S33" si="23">ROUND(E34,)</f>
        <v>37</v>
      </c>
    </row>
    <row r="31" spans="1:19" ht="12.75" customHeight="1" x14ac:dyDescent="0.2">
      <c r="A31" s="178" t="s">
        <v>4647</v>
      </c>
      <c r="B31" s="179"/>
      <c r="C31" s="179"/>
      <c r="D31" s="179"/>
      <c r="E31" s="179"/>
      <c r="F31" s="179"/>
      <c r="G31" s="189"/>
      <c r="I31" s="44">
        <f t="shared" si="0"/>
        <v>0</v>
      </c>
      <c r="J31" s="44">
        <f t="shared" si="1"/>
        <v>0</v>
      </c>
      <c r="K31">
        <f t="shared" si="2"/>
        <v>0</v>
      </c>
      <c r="L31" s="44">
        <f t="shared" si="3"/>
        <v>0</v>
      </c>
      <c r="N31" s="1" t="s">
        <v>4087</v>
      </c>
      <c r="O31" s="195"/>
      <c r="P31" s="2">
        <f t="shared" si="21"/>
        <v>21455</v>
      </c>
      <c r="Q31" s="4">
        <f t="shared" si="22"/>
        <v>15772</v>
      </c>
      <c r="R31" s="4">
        <f t="shared" si="6"/>
        <v>5646</v>
      </c>
      <c r="S31" s="3">
        <f t="shared" si="23"/>
        <v>37</v>
      </c>
    </row>
    <row r="32" spans="1:19" ht="12.75" customHeight="1" x14ac:dyDescent="0.2">
      <c r="A32" s="181" t="s">
        <v>4643</v>
      </c>
      <c r="B32" s="182"/>
      <c r="C32" s="182"/>
      <c r="D32" s="182"/>
      <c r="E32" s="182"/>
      <c r="F32" s="182"/>
      <c r="G32" s="190"/>
      <c r="I32" s="44">
        <f t="shared" si="0"/>
        <v>0</v>
      </c>
      <c r="J32" s="44">
        <f t="shared" si="1"/>
        <v>0</v>
      </c>
      <c r="K32">
        <f t="shared" si="2"/>
        <v>0</v>
      </c>
      <c r="L32" s="44">
        <f t="shared" si="3"/>
        <v>0</v>
      </c>
      <c r="N32" s="1" t="s">
        <v>4088</v>
      </c>
      <c r="O32" s="195"/>
      <c r="P32" s="2">
        <f t="shared" si="21"/>
        <v>41439</v>
      </c>
      <c r="Q32" s="4">
        <f t="shared" si="22"/>
        <v>30463</v>
      </c>
      <c r="R32" s="4">
        <f t="shared" si="6"/>
        <v>10906</v>
      </c>
      <c r="S32" s="3">
        <f t="shared" si="23"/>
        <v>70</v>
      </c>
    </row>
    <row r="33" spans="1:19" ht="12.75" customHeight="1" x14ac:dyDescent="0.2">
      <c r="A33" s="184" t="s">
        <v>3452</v>
      </c>
      <c r="B33" s="17">
        <v>15911</v>
      </c>
      <c r="C33" s="17">
        <v>10887</v>
      </c>
      <c r="D33" s="17">
        <v>802</v>
      </c>
      <c r="E33" s="17">
        <v>37</v>
      </c>
      <c r="F33" s="185">
        <v>2.0449999999999999E-2</v>
      </c>
      <c r="G33" s="185">
        <v>2.5000000000000001E-3</v>
      </c>
      <c r="I33" s="44">
        <f t="shared" si="0"/>
        <v>15911</v>
      </c>
      <c r="J33" s="44">
        <f t="shared" si="1"/>
        <v>11689</v>
      </c>
      <c r="K33">
        <f t="shared" si="2"/>
        <v>4185</v>
      </c>
      <c r="L33" s="44">
        <f t="shared" si="3"/>
        <v>37</v>
      </c>
      <c r="N33" s="1" t="s">
        <v>4089</v>
      </c>
      <c r="O33" s="195"/>
      <c r="P33" s="2">
        <f t="shared" si="21"/>
        <v>11067</v>
      </c>
      <c r="Q33" s="4">
        <f t="shared" si="22"/>
        <v>8122</v>
      </c>
      <c r="R33" s="4">
        <f t="shared" si="6"/>
        <v>2908</v>
      </c>
      <c r="S33" s="3">
        <f t="shared" si="23"/>
        <v>37</v>
      </c>
    </row>
    <row r="34" spans="1:19" ht="12.75" customHeight="1" x14ac:dyDescent="0.2">
      <c r="A34" s="184" t="s">
        <v>3453</v>
      </c>
      <c r="B34" s="17">
        <v>14682</v>
      </c>
      <c r="C34" s="17">
        <v>9982</v>
      </c>
      <c r="D34" s="17">
        <v>802</v>
      </c>
      <c r="E34" s="17">
        <v>37</v>
      </c>
      <c r="F34" s="185">
        <v>1.8749999999999999E-2</v>
      </c>
      <c r="G34" s="185">
        <v>2.5000000000000001E-3</v>
      </c>
      <c r="I34" s="44">
        <f t="shared" si="0"/>
        <v>14682</v>
      </c>
      <c r="J34" s="44">
        <f t="shared" si="1"/>
        <v>10784</v>
      </c>
      <c r="K34">
        <f t="shared" si="2"/>
        <v>3861</v>
      </c>
      <c r="L34" s="44">
        <f t="shared" si="3"/>
        <v>37</v>
      </c>
      <c r="N34" s="1" t="s">
        <v>4098</v>
      </c>
      <c r="O34" s="194"/>
      <c r="P34" s="194"/>
      <c r="Q34" s="46" t="s">
        <v>4119</v>
      </c>
      <c r="R34" s="194"/>
      <c r="S34" s="46" t="s">
        <v>4119</v>
      </c>
    </row>
    <row r="35" spans="1:19" ht="12.75" customHeight="1" x14ac:dyDescent="0.2">
      <c r="A35" s="184" t="s">
        <v>3454</v>
      </c>
      <c r="B35" s="17">
        <v>21455</v>
      </c>
      <c r="C35" s="17">
        <v>14970</v>
      </c>
      <c r="D35" s="17">
        <v>802</v>
      </c>
      <c r="E35" s="17">
        <v>37</v>
      </c>
      <c r="F35" s="185">
        <v>2.8119999999999999E-2</v>
      </c>
      <c r="G35" s="185">
        <v>2.5000000000000001E-3</v>
      </c>
      <c r="I35" s="44">
        <f t="shared" si="0"/>
        <v>21455</v>
      </c>
      <c r="J35" s="44">
        <f t="shared" si="1"/>
        <v>15772</v>
      </c>
      <c r="K35">
        <f t="shared" si="2"/>
        <v>5646</v>
      </c>
      <c r="L35" s="44">
        <f t="shared" si="3"/>
        <v>37</v>
      </c>
      <c r="N35" s="1" t="s">
        <v>4085</v>
      </c>
      <c r="O35" s="195"/>
      <c r="P35" s="2">
        <f t="shared" ref="P35" si="24">Q35+R35+S35</f>
        <v>26942</v>
      </c>
      <c r="Q35" s="4">
        <f>ROUND(C40+D40,)</f>
        <v>19812</v>
      </c>
      <c r="R35" s="4">
        <f t="shared" si="6"/>
        <v>7093</v>
      </c>
      <c r="S35" s="3">
        <f>ROUND(E40,)</f>
        <v>37</v>
      </c>
    </row>
    <row r="36" spans="1:19" ht="12.75" customHeight="1" x14ac:dyDescent="0.2">
      <c r="A36" s="184" t="s">
        <v>3455</v>
      </c>
      <c r="B36" s="17">
        <v>41439</v>
      </c>
      <c r="C36" s="17">
        <v>28497</v>
      </c>
      <c r="D36" s="17">
        <v>1966</v>
      </c>
      <c r="E36" s="17">
        <v>70</v>
      </c>
      <c r="F36" s="185">
        <v>5.3530000000000001E-2</v>
      </c>
      <c r="G36" s="185">
        <v>6.13E-3</v>
      </c>
      <c r="I36" s="44">
        <f t="shared" si="0"/>
        <v>41439</v>
      </c>
      <c r="J36" s="44">
        <f t="shared" si="1"/>
        <v>30463</v>
      </c>
      <c r="K36">
        <f t="shared" si="2"/>
        <v>10906</v>
      </c>
      <c r="L36" s="44">
        <f t="shared" si="3"/>
        <v>70</v>
      </c>
      <c r="N36" s="1" t="s">
        <v>4086</v>
      </c>
      <c r="O36" s="195"/>
      <c r="P36" s="2">
        <f t="shared" ref="P36:P39" si="25">Q36+R36+S36</f>
        <v>25221</v>
      </c>
      <c r="Q36" s="4">
        <f t="shared" ref="Q36:Q39" si="26">ROUND(C41+D41,)</f>
        <v>18545</v>
      </c>
      <c r="R36" s="4">
        <f t="shared" si="6"/>
        <v>6639</v>
      </c>
      <c r="S36" s="3">
        <f t="shared" ref="S36:S39" si="27">ROUND(E41,)</f>
        <v>37</v>
      </c>
    </row>
    <row r="37" spans="1:19" ht="12.75" customHeight="1" x14ac:dyDescent="0.2">
      <c r="A37" s="186" t="s">
        <v>3456</v>
      </c>
      <c r="B37" s="187">
        <v>11067</v>
      </c>
      <c r="C37" s="187">
        <v>7320</v>
      </c>
      <c r="D37" s="187">
        <v>802</v>
      </c>
      <c r="E37" s="187">
        <v>37</v>
      </c>
      <c r="F37" s="188">
        <v>1.375E-2</v>
      </c>
      <c r="G37" s="188">
        <v>2.5000000000000001E-3</v>
      </c>
      <c r="I37" s="44">
        <f t="shared" si="0"/>
        <v>11067</v>
      </c>
      <c r="J37" s="44">
        <f t="shared" si="1"/>
        <v>8122</v>
      </c>
      <c r="K37">
        <f t="shared" si="2"/>
        <v>2908</v>
      </c>
      <c r="L37" s="44">
        <f t="shared" si="3"/>
        <v>37</v>
      </c>
      <c r="N37" s="1" t="s">
        <v>4087</v>
      </c>
      <c r="O37" s="195"/>
      <c r="P37" s="2">
        <f t="shared" si="25"/>
        <v>46309</v>
      </c>
      <c r="Q37" s="4">
        <f t="shared" si="26"/>
        <v>34074</v>
      </c>
      <c r="R37" s="4">
        <f t="shared" si="6"/>
        <v>12198</v>
      </c>
      <c r="S37" s="3">
        <f t="shared" si="27"/>
        <v>37</v>
      </c>
    </row>
    <row r="38" spans="1:19" ht="12.75" customHeight="1" x14ac:dyDescent="0.2">
      <c r="A38" s="178" t="s">
        <v>4648</v>
      </c>
      <c r="B38" s="179"/>
      <c r="C38" s="179"/>
      <c r="D38" s="179"/>
      <c r="E38" s="179"/>
      <c r="F38" s="179"/>
      <c r="G38" s="189"/>
      <c r="I38" s="44">
        <f t="shared" si="0"/>
        <v>0</v>
      </c>
      <c r="J38" s="44">
        <f t="shared" si="1"/>
        <v>0</v>
      </c>
      <c r="K38">
        <f t="shared" si="2"/>
        <v>0</v>
      </c>
      <c r="L38" s="44">
        <f t="shared" si="3"/>
        <v>0</v>
      </c>
      <c r="N38" s="1" t="s">
        <v>4088</v>
      </c>
      <c r="O38" s="195"/>
      <c r="P38" s="2">
        <f t="shared" si="25"/>
        <v>73754</v>
      </c>
      <c r="Q38" s="4">
        <f t="shared" si="26"/>
        <v>54259</v>
      </c>
      <c r="R38" s="4">
        <f t="shared" si="6"/>
        <v>19425</v>
      </c>
      <c r="S38" s="3">
        <f t="shared" si="27"/>
        <v>70</v>
      </c>
    </row>
    <row r="39" spans="1:19" ht="12.75" customHeight="1" x14ac:dyDescent="0.2">
      <c r="A39" s="181" t="s">
        <v>4643</v>
      </c>
      <c r="B39" s="182"/>
      <c r="C39" s="182"/>
      <c r="D39" s="182"/>
      <c r="E39" s="182"/>
      <c r="F39" s="182"/>
      <c r="G39" s="190"/>
      <c r="I39" s="44">
        <f t="shared" si="0"/>
        <v>0</v>
      </c>
      <c r="J39" s="44">
        <f t="shared" si="1"/>
        <v>0</v>
      </c>
      <c r="K39">
        <f t="shared" si="2"/>
        <v>0</v>
      </c>
      <c r="L39" s="44">
        <f t="shared" si="3"/>
        <v>0</v>
      </c>
      <c r="N39" s="1" t="s">
        <v>4089</v>
      </c>
      <c r="O39" s="195"/>
      <c r="P39" s="2">
        <f t="shared" si="25"/>
        <v>11067</v>
      </c>
      <c r="Q39" s="4">
        <f t="shared" si="26"/>
        <v>8122</v>
      </c>
      <c r="R39" s="4">
        <f t="shared" si="6"/>
        <v>2908</v>
      </c>
      <c r="S39" s="3">
        <f t="shared" si="27"/>
        <v>37</v>
      </c>
    </row>
    <row r="40" spans="1:19" x14ac:dyDescent="0.2">
      <c r="A40" s="184" t="s">
        <v>3452</v>
      </c>
      <c r="B40" s="17">
        <v>26942</v>
      </c>
      <c r="C40" s="17">
        <v>19010</v>
      </c>
      <c r="D40" s="17">
        <v>802</v>
      </c>
      <c r="E40" s="17">
        <v>37</v>
      </c>
      <c r="F40" s="185">
        <v>3.5709999999999999E-2</v>
      </c>
      <c r="G40" s="185">
        <v>2.5000000000000001E-3</v>
      </c>
      <c r="I40" s="44">
        <f t="shared" si="0"/>
        <v>26942</v>
      </c>
      <c r="J40" s="44">
        <f t="shared" si="1"/>
        <v>19812</v>
      </c>
      <c r="K40">
        <f t="shared" si="2"/>
        <v>7093</v>
      </c>
      <c r="L40" s="44">
        <f t="shared" si="3"/>
        <v>37</v>
      </c>
    </row>
    <row r="41" spans="1:19" x14ac:dyDescent="0.2">
      <c r="A41" s="184" t="s">
        <v>3453</v>
      </c>
      <c r="B41" s="17">
        <v>25221</v>
      </c>
      <c r="C41" s="17">
        <v>17743</v>
      </c>
      <c r="D41" s="17">
        <v>802</v>
      </c>
      <c r="E41" s="17">
        <v>37</v>
      </c>
      <c r="F41" s="185">
        <v>3.3329999999999999E-2</v>
      </c>
      <c r="G41" s="185">
        <v>2.5000000000000001E-3</v>
      </c>
      <c r="I41" s="44">
        <f t="shared" si="0"/>
        <v>25221</v>
      </c>
      <c r="J41" s="44">
        <f t="shared" si="1"/>
        <v>18545</v>
      </c>
      <c r="K41">
        <f t="shared" si="2"/>
        <v>6639</v>
      </c>
      <c r="L41" s="44">
        <f t="shared" si="3"/>
        <v>37</v>
      </c>
    </row>
    <row r="42" spans="1:19" x14ac:dyDescent="0.2">
      <c r="A42" s="184" t="s">
        <v>3454</v>
      </c>
      <c r="B42" s="17">
        <v>46309</v>
      </c>
      <c r="C42" s="17">
        <v>33272</v>
      </c>
      <c r="D42" s="17">
        <v>802</v>
      </c>
      <c r="E42" s="17">
        <v>37</v>
      </c>
      <c r="F42" s="185">
        <v>6.25E-2</v>
      </c>
      <c r="G42" s="185">
        <v>2.5000000000000001E-3</v>
      </c>
      <c r="I42" s="44">
        <f t="shared" si="0"/>
        <v>46309</v>
      </c>
      <c r="J42" s="44">
        <f t="shared" si="1"/>
        <v>34074</v>
      </c>
      <c r="K42">
        <f t="shared" si="2"/>
        <v>12198</v>
      </c>
      <c r="L42" s="44">
        <f t="shared" si="3"/>
        <v>37</v>
      </c>
    </row>
    <row r="43" spans="1:19" x14ac:dyDescent="0.2">
      <c r="A43" s="184" t="s">
        <v>3455</v>
      </c>
      <c r="B43" s="17">
        <v>73754</v>
      </c>
      <c r="C43" s="17">
        <v>52293</v>
      </c>
      <c r="D43" s="17">
        <v>1966</v>
      </c>
      <c r="E43" s="17">
        <v>70</v>
      </c>
      <c r="F43" s="185">
        <v>9.8229999999999998E-2</v>
      </c>
      <c r="G43" s="185">
        <v>6.13E-3</v>
      </c>
      <c r="I43" s="44">
        <f t="shared" si="0"/>
        <v>73754</v>
      </c>
      <c r="J43" s="44">
        <f t="shared" si="1"/>
        <v>54259</v>
      </c>
      <c r="K43">
        <f t="shared" si="2"/>
        <v>19425</v>
      </c>
      <c r="L43" s="44">
        <f t="shared" si="3"/>
        <v>70</v>
      </c>
    </row>
    <row r="44" spans="1:19" x14ac:dyDescent="0.2">
      <c r="A44" s="186" t="s">
        <v>3456</v>
      </c>
      <c r="B44" s="187">
        <v>11067</v>
      </c>
      <c r="C44" s="187">
        <v>7320</v>
      </c>
      <c r="D44" s="187">
        <v>802</v>
      </c>
      <c r="E44" s="187">
        <v>37</v>
      </c>
      <c r="F44" s="188">
        <v>1.375E-2</v>
      </c>
      <c r="G44" s="188">
        <v>2.5000000000000001E-3</v>
      </c>
      <c r="I44" s="44">
        <f t="shared" si="0"/>
        <v>11067</v>
      </c>
      <c r="J44" s="44">
        <f t="shared" si="1"/>
        <v>8122</v>
      </c>
      <c r="K44">
        <f t="shared" si="2"/>
        <v>2908</v>
      </c>
      <c r="L44" s="44">
        <f t="shared" si="3"/>
        <v>37</v>
      </c>
    </row>
  </sheetData>
  <mergeCells count="1">
    <mergeCell ref="N3:S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288"/>
  <sheetViews>
    <sheetView topLeftCell="AH1" workbookViewId="0">
      <selection sqref="A1:B1"/>
    </sheetView>
  </sheetViews>
  <sheetFormatPr defaultRowHeight="12.75" x14ac:dyDescent="0.2"/>
  <cols>
    <col min="7" max="8" width="14.7109375" customWidth="1"/>
    <col min="9" max="9" width="37" customWidth="1"/>
    <col min="12" max="12" width="9.85546875" customWidth="1"/>
    <col min="13" max="13" width="33.28515625" customWidth="1"/>
    <col min="14" max="17" width="11.5703125" customWidth="1"/>
    <col min="19" max="19" width="11.28515625" bestFit="1" customWidth="1"/>
    <col min="21" max="21" width="14.5703125" customWidth="1"/>
    <col min="22" max="22" width="5.85546875" customWidth="1"/>
    <col min="23" max="23" width="7" customWidth="1"/>
    <col min="24" max="27" width="5.85546875" customWidth="1"/>
    <col min="28" max="28" width="7" customWidth="1"/>
    <col min="33" max="33" width="15.140625" customWidth="1"/>
    <col min="34" max="34" width="4.85546875" customWidth="1"/>
    <col min="35" max="35" width="6.28515625" customWidth="1"/>
    <col min="36" max="37" width="5.140625" customWidth="1"/>
    <col min="38" max="38" width="7.7109375" customWidth="1"/>
    <col min="56" max="56" width="11" customWidth="1"/>
    <col min="57" max="57" width="23.140625" customWidth="1"/>
  </cols>
  <sheetData>
    <row r="1" spans="2:64" x14ac:dyDescent="0.2">
      <c r="U1" s="50" t="s">
        <v>4355</v>
      </c>
      <c r="W1" s="44">
        <f>SUM(W5:W161)</f>
        <v>52949</v>
      </c>
      <c r="AC1" s="45" t="s">
        <v>4564</v>
      </c>
      <c r="AG1" s="50" t="s">
        <v>4355</v>
      </c>
      <c r="AI1" s="44">
        <f>SUM(AI5:AI161)</f>
        <v>19924</v>
      </c>
      <c r="AM1" s="45" t="s">
        <v>4564</v>
      </c>
      <c r="AQ1" s="43" t="s">
        <v>4663</v>
      </c>
      <c r="AR1" t="s">
        <v>4659</v>
      </c>
      <c r="BD1" s="196" t="s">
        <v>4658</v>
      </c>
      <c r="BE1" s="197"/>
      <c r="BF1" s="197"/>
      <c r="BG1" s="197"/>
      <c r="BH1" s="197"/>
      <c r="BI1" s="197"/>
      <c r="BJ1">
        <f>SUM(BJ5:BJ55)</f>
        <v>3701.9999999999995</v>
      </c>
      <c r="BK1">
        <f t="shared" ref="BK1:BL1" si="0">SUM(BK5:BK55)</f>
        <v>1075</v>
      </c>
      <c r="BL1">
        <f t="shared" si="0"/>
        <v>4777</v>
      </c>
    </row>
    <row r="2" spans="2:64" ht="15" x14ac:dyDescent="0.25">
      <c r="F2" s="55" t="s">
        <v>4499</v>
      </c>
      <c r="L2" s="48" t="s">
        <v>4340</v>
      </c>
      <c r="U2" s="50" t="s">
        <v>4356</v>
      </c>
      <c r="W2" s="51">
        <v>1</v>
      </c>
      <c r="X2" s="51">
        <v>0.2</v>
      </c>
      <c r="Y2" s="51">
        <v>0.3</v>
      </c>
      <c r="Z2" s="51">
        <v>0.05</v>
      </c>
      <c r="AA2" s="51">
        <v>0.26</v>
      </c>
      <c r="AB2" s="42">
        <v>2021</v>
      </c>
      <c r="AG2" s="50" t="s">
        <v>4360</v>
      </c>
      <c r="AI2" s="51">
        <v>1</v>
      </c>
      <c r="AJ2" s="51">
        <v>0.2</v>
      </c>
      <c r="AK2" s="51">
        <v>0.3</v>
      </c>
      <c r="BD2" s="50" t="s">
        <v>4565</v>
      </c>
    </row>
    <row r="3" spans="2:64" x14ac:dyDescent="0.2">
      <c r="W3" s="51">
        <v>1</v>
      </c>
      <c r="X3" s="51">
        <v>0.15</v>
      </c>
      <c r="Y3" s="51">
        <v>0.4</v>
      </c>
      <c r="Z3" s="51">
        <v>0.05</v>
      </c>
      <c r="AA3" s="51">
        <v>0.4</v>
      </c>
      <c r="AB3" s="42">
        <v>2020</v>
      </c>
      <c r="AC3" s="43" t="s">
        <v>4358</v>
      </c>
      <c r="AI3" s="51">
        <v>1</v>
      </c>
      <c r="AJ3" s="51">
        <v>0.15</v>
      </c>
      <c r="AK3" s="51">
        <v>0.4</v>
      </c>
      <c r="AM3" s="43" t="s">
        <v>4358</v>
      </c>
      <c r="AQ3" t="s">
        <v>4660</v>
      </c>
      <c r="AR3" t="s">
        <v>4661</v>
      </c>
      <c r="BJ3">
        <v>2781</v>
      </c>
      <c r="BK3">
        <v>698</v>
      </c>
    </row>
    <row r="4" spans="2:64" ht="56.25" customHeight="1" x14ac:dyDescent="0.2">
      <c r="B4" s="47" t="s">
        <v>4361</v>
      </c>
      <c r="C4" s="47" t="s">
        <v>4485</v>
      </c>
      <c r="F4" s="56" t="s">
        <v>4486</v>
      </c>
      <c r="G4" s="56" t="s">
        <v>4487</v>
      </c>
      <c r="H4" s="57" t="s">
        <v>4488</v>
      </c>
      <c r="L4" s="47" t="s">
        <v>4138</v>
      </c>
      <c r="M4" s="47" t="s">
        <v>4139</v>
      </c>
      <c r="N4" s="47" t="s">
        <v>4140</v>
      </c>
      <c r="O4" s="47" t="s">
        <v>4141</v>
      </c>
      <c r="P4" s="47" t="s">
        <v>4142</v>
      </c>
      <c r="Q4" s="47" t="s">
        <v>4143</v>
      </c>
      <c r="U4" s="129" t="s">
        <v>4341</v>
      </c>
      <c r="V4" s="129" t="s">
        <v>4342</v>
      </c>
      <c r="W4" s="129" t="s">
        <v>4343</v>
      </c>
      <c r="X4" s="129" t="s">
        <v>4344</v>
      </c>
      <c r="Y4" s="129" t="s">
        <v>4345</v>
      </c>
      <c r="Z4" s="129" t="s">
        <v>4346</v>
      </c>
      <c r="AA4" s="129" t="s">
        <v>4347</v>
      </c>
      <c r="AB4" s="130" t="s">
        <v>4357</v>
      </c>
      <c r="AC4" s="130" t="s">
        <v>4566</v>
      </c>
      <c r="AD4" s="130" t="s">
        <v>4567</v>
      </c>
      <c r="AG4" s="129" t="s">
        <v>4341</v>
      </c>
      <c r="AH4" s="129" t="s">
        <v>4342</v>
      </c>
      <c r="AI4" s="129" t="s">
        <v>4343</v>
      </c>
      <c r="AJ4" s="129" t="s">
        <v>4344</v>
      </c>
      <c r="AK4" s="129" t="s">
        <v>4345</v>
      </c>
      <c r="AL4" s="129" t="s">
        <v>4357</v>
      </c>
      <c r="AM4" s="130" t="s">
        <v>4566</v>
      </c>
      <c r="AN4" s="130" t="s">
        <v>4567</v>
      </c>
      <c r="AQ4" s="47" t="s">
        <v>4662</v>
      </c>
      <c r="AR4" s="47" t="s">
        <v>4349</v>
      </c>
      <c r="AS4" s="47" t="s">
        <v>4359</v>
      </c>
      <c r="AT4" s="47" t="s">
        <v>4348</v>
      </c>
      <c r="BD4" s="129" t="s">
        <v>4583</v>
      </c>
      <c r="BE4" s="129" t="s">
        <v>4571</v>
      </c>
      <c r="BF4" s="129" t="s">
        <v>121</v>
      </c>
      <c r="BG4" s="129" t="s">
        <v>93</v>
      </c>
      <c r="BH4" s="129" t="s">
        <v>68</v>
      </c>
      <c r="BI4" s="129" t="s">
        <v>182</v>
      </c>
      <c r="BJ4" s="129" t="s">
        <v>4584</v>
      </c>
      <c r="BK4" s="129" t="s">
        <v>4585</v>
      </c>
      <c r="BL4" s="129" t="s">
        <v>4586</v>
      </c>
    </row>
    <row r="5" spans="2:64" x14ac:dyDescent="0.2">
      <c r="B5" s="47" t="s">
        <v>4300</v>
      </c>
      <c r="C5" s="47">
        <v>1</v>
      </c>
      <c r="F5" s="58">
        <v>1</v>
      </c>
      <c r="G5" s="59">
        <v>49053</v>
      </c>
      <c r="H5" s="60">
        <v>3887</v>
      </c>
      <c r="I5" t="s">
        <v>4489</v>
      </c>
      <c r="L5" s="47" t="s">
        <v>4144</v>
      </c>
      <c r="M5" s="47" t="s">
        <v>4145</v>
      </c>
      <c r="N5" s="49">
        <v>58535</v>
      </c>
      <c r="O5" s="49">
        <v>20956</v>
      </c>
      <c r="P5" s="49">
        <v>7621</v>
      </c>
      <c r="Q5" s="49">
        <v>87112</v>
      </c>
      <c r="U5" s="47" t="s">
        <v>4144</v>
      </c>
      <c r="V5" s="47" t="s">
        <v>4349</v>
      </c>
      <c r="W5" s="49">
        <v>0</v>
      </c>
      <c r="X5" s="49"/>
      <c r="Y5" s="49"/>
      <c r="Z5" s="49"/>
      <c r="AA5" s="49"/>
      <c r="AB5" s="49">
        <v>0</v>
      </c>
      <c r="AC5" s="49">
        <f>W5*$W$3+X5*$X$3+Y5*$Y$3+Z5*$Z$3+AA5*$AA$3</f>
        <v>0</v>
      </c>
      <c r="AD5" s="49">
        <f>W5*$W$2+X5*$X$2+Y5*$Y$2+Z5*$Z$2+AA5*$AA$2</f>
        <v>0</v>
      </c>
      <c r="AG5" s="47" t="s">
        <v>4144</v>
      </c>
      <c r="AH5" s="47" t="s">
        <v>4359</v>
      </c>
      <c r="AI5" s="49">
        <v>104</v>
      </c>
      <c r="AJ5" s="49">
        <v>18</v>
      </c>
      <c r="AK5" s="49"/>
      <c r="AL5" s="49">
        <v>122</v>
      </c>
      <c r="AM5" s="49">
        <f>AI5*$AI$3+AJ5*$AJ$3+AK5*$AK$3</f>
        <v>106.7</v>
      </c>
      <c r="AN5" s="49">
        <f>AI5*$AI$2+AJ5*$AJ$2+AK5*$AK$2</f>
        <v>107.6</v>
      </c>
      <c r="AQ5" s="47" t="s">
        <v>4112</v>
      </c>
      <c r="AR5" s="47">
        <v>197</v>
      </c>
      <c r="AS5" s="47"/>
      <c r="AT5" s="47">
        <v>197</v>
      </c>
      <c r="BD5" s="47" t="s">
        <v>3966</v>
      </c>
      <c r="BE5" s="47" t="s">
        <v>3967</v>
      </c>
      <c r="BF5" s="47">
        <v>62813</v>
      </c>
      <c r="BG5" s="47">
        <v>44229</v>
      </c>
      <c r="BH5" s="47">
        <v>15834</v>
      </c>
      <c r="BI5" s="47">
        <v>2750</v>
      </c>
      <c r="BJ5" s="47">
        <v>0</v>
      </c>
      <c r="BK5" s="47">
        <v>0</v>
      </c>
      <c r="BL5" s="47">
        <v>0</v>
      </c>
    </row>
    <row r="6" spans="2:64" x14ac:dyDescent="0.2">
      <c r="B6" s="47" t="s">
        <v>4302</v>
      </c>
      <c r="C6" s="47">
        <v>1</v>
      </c>
      <c r="F6" s="58">
        <v>2</v>
      </c>
      <c r="G6" s="59">
        <v>49429</v>
      </c>
      <c r="H6" s="60">
        <v>4700</v>
      </c>
      <c r="I6" s="61" t="s">
        <v>4490</v>
      </c>
      <c r="L6" s="47" t="s">
        <v>4146</v>
      </c>
      <c r="M6" s="47" t="s">
        <v>24</v>
      </c>
      <c r="N6" s="49">
        <v>54610</v>
      </c>
      <c r="O6" s="49">
        <v>19550</v>
      </c>
      <c r="P6" s="49">
        <v>6583</v>
      </c>
      <c r="Q6" s="49">
        <v>80743</v>
      </c>
      <c r="U6" s="47" t="s">
        <v>4146</v>
      </c>
      <c r="V6" s="47" t="s">
        <v>4349</v>
      </c>
      <c r="W6" s="49">
        <v>2323</v>
      </c>
      <c r="X6" s="49">
        <v>100</v>
      </c>
      <c r="Y6" s="49"/>
      <c r="Z6" s="49"/>
      <c r="AA6" s="49">
        <v>18</v>
      </c>
      <c r="AB6" s="49">
        <v>2441</v>
      </c>
      <c r="AC6" s="49">
        <f t="shared" ref="AC6:AC69" si="1">W6*$W$3+X6*$X$3+Y6*$Y$3+Z6*$Z$3+AA6*$AA$3</f>
        <v>2345.1999999999998</v>
      </c>
      <c r="AD6" s="49">
        <f t="shared" ref="AD6:AD69" si="2">W6*$W$2+X6*$X$2+Y6*$Y$2+Z6*$Z$2+AA6*$AA$2</f>
        <v>2347.6799999999998</v>
      </c>
      <c r="AG6" s="47" t="s">
        <v>4181</v>
      </c>
      <c r="AH6" s="47" t="s">
        <v>4359</v>
      </c>
      <c r="AI6" s="49">
        <v>64</v>
      </c>
      <c r="AJ6" s="49"/>
      <c r="AK6" s="49"/>
      <c r="AL6" s="49">
        <v>64</v>
      </c>
      <c r="AM6" s="49">
        <f t="shared" ref="AM6:AM33" si="3">AI6*$AI$3+AJ6*$AJ$3+AK6*$AK$3</f>
        <v>64</v>
      </c>
      <c r="AN6" s="49">
        <f t="shared" ref="AN6:AN33" si="4">AI6*$AI$2+AJ6*$AJ$2+AK6*$AK$2</f>
        <v>64</v>
      </c>
      <c r="AQ6" s="47" t="s">
        <v>4113</v>
      </c>
      <c r="AR6" s="47">
        <v>17</v>
      </c>
      <c r="AS6" s="47">
        <v>65</v>
      </c>
      <c r="AT6" s="47">
        <v>82</v>
      </c>
      <c r="BD6" s="47" t="s">
        <v>3968</v>
      </c>
      <c r="BE6" s="47" t="s">
        <v>3969</v>
      </c>
      <c r="BF6" s="47">
        <v>74034</v>
      </c>
      <c r="BG6" s="47">
        <v>52492</v>
      </c>
      <c r="BH6" s="47">
        <v>18792</v>
      </c>
      <c r="BI6" s="47">
        <v>2750</v>
      </c>
      <c r="BJ6" s="47">
        <v>0</v>
      </c>
      <c r="BK6" s="47">
        <v>0</v>
      </c>
      <c r="BL6" s="47">
        <v>0</v>
      </c>
    </row>
    <row r="7" spans="2:64" x14ac:dyDescent="0.2">
      <c r="B7" s="47" t="s">
        <v>4303</v>
      </c>
      <c r="C7" s="47">
        <v>1</v>
      </c>
      <c r="F7" s="58">
        <v>3</v>
      </c>
      <c r="G7" s="59">
        <v>51117</v>
      </c>
      <c r="H7" s="60">
        <v>6453</v>
      </c>
      <c r="I7" t="s">
        <v>4491</v>
      </c>
      <c r="L7" s="47" t="s">
        <v>4147</v>
      </c>
      <c r="M7" s="47" t="s">
        <v>94</v>
      </c>
      <c r="N7" s="49">
        <v>66412</v>
      </c>
      <c r="O7" s="49">
        <v>23775</v>
      </c>
      <c r="P7" s="49">
        <v>12406</v>
      </c>
      <c r="Q7" s="49">
        <v>102593</v>
      </c>
      <c r="U7" s="47" t="s">
        <v>4147</v>
      </c>
      <c r="V7" s="47" t="s">
        <v>4349</v>
      </c>
      <c r="W7" s="49">
        <v>24</v>
      </c>
      <c r="X7" s="49"/>
      <c r="Y7" s="49"/>
      <c r="Z7" s="49"/>
      <c r="AA7" s="49"/>
      <c r="AB7" s="49">
        <v>24</v>
      </c>
      <c r="AC7" s="49">
        <f t="shared" si="1"/>
        <v>24</v>
      </c>
      <c r="AD7" s="49">
        <f t="shared" si="2"/>
        <v>24</v>
      </c>
      <c r="AG7" s="47" t="s">
        <v>4230</v>
      </c>
      <c r="AH7" s="47" t="s">
        <v>4359</v>
      </c>
      <c r="AI7" s="49">
        <v>6</v>
      </c>
      <c r="AJ7" s="49"/>
      <c r="AK7" s="49"/>
      <c r="AL7" s="49">
        <v>6</v>
      </c>
      <c r="AM7" s="49">
        <f t="shared" si="3"/>
        <v>6</v>
      </c>
      <c r="AN7" s="49">
        <f t="shared" si="4"/>
        <v>6</v>
      </c>
      <c r="AQ7" s="47" t="s">
        <v>4114</v>
      </c>
      <c r="AR7" s="47"/>
      <c r="AS7" s="47">
        <v>5</v>
      </c>
      <c r="AT7" s="47">
        <v>5</v>
      </c>
      <c r="BD7" s="47" t="s">
        <v>3970</v>
      </c>
      <c r="BE7" s="47" t="s">
        <v>3971</v>
      </c>
      <c r="BF7" s="47">
        <v>74034</v>
      </c>
      <c r="BG7" s="47">
        <v>52492</v>
      </c>
      <c r="BH7" s="47">
        <v>18792</v>
      </c>
      <c r="BI7" s="47">
        <v>2750</v>
      </c>
      <c r="BJ7" s="47">
        <v>0</v>
      </c>
      <c r="BK7" s="47">
        <v>0</v>
      </c>
      <c r="BL7" s="47">
        <v>0</v>
      </c>
    </row>
    <row r="8" spans="2:64" x14ac:dyDescent="0.2">
      <c r="B8" s="47" t="s">
        <v>4305</v>
      </c>
      <c r="C8" s="47">
        <v>1</v>
      </c>
      <c r="F8" s="58">
        <v>4</v>
      </c>
      <c r="G8" s="59">
        <v>56385</v>
      </c>
      <c r="H8" s="60">
        <v>6897</v>
      </c>
      <c r="I8" t="s">
        <v>4492</v>
      </c>
      <c r="L8" s="47" t="s">
        <v>4148</v>
      </c>
      <c r="M8" s="47" t="s">
        <v>95</v>
      </c>
      <c r="N8" s="49">
        <v>68953</v>
      </c>
      <c r="O8" s="49">
        <v>24685</v>
      </c>
      <c r="P8" s="49">
        <v>12416</v>
      </c>
      <c r="Q8" s="49">
        <v>106054</v>
      </c>
      <c r="U8" s="47" t="s">
        <v>4148</v>
      </c>
      <c r="V8" s="47" t="s">
        <v>4349</v>
      </c>
      <c r="W8" s="49">
        <v>7</v>
      </c>
      <c r="X8" s="49"/>
      <c r="Y8" s="49"/>
      <c r="Z8" s="49"/>
      <c r="AA8" s="49"/>
      <c r="AB8" s="49">
        <v>7</v>
      </c>
      <c r="AC8" s="49">
        <f t="shared" si="1"/>
        <v>7</v>
      </c>
      <c r="AD8" s="49">
        <f t="shared" si="2"/>
        <v>7</v>
      </c>
      <c r="AG8" s="47" t="s">
        <v>4235</v>
      </c>
      <c r="AH8" s="47" t="s">
        <v>4359</v>
      </c>
      <c r="AI8" s="49">
        <v>10</v>
      </c>
      <c r="AJ8" s="49"/>
      <c r="AK8" s="49"/>
      <c r="AL8" s="49">
        <v>10</v>
      </c>
      <c r="AM8" s="49">
        <f t="shared" si="3"/>
        <v>10</v>
      </c>
      <c r="AN8" s="49">
        <f t="shared" si="4"/>
        <v>10</v>
      </c>
      <c r="AQ8" s="47" t="s">
        <v>4115</v>
      </c>
      <c r="AR8" s="47">
        <v>876</v>
      </c>
      <c r="AS8" s="47">
        <v>94</v>
      </c>
      <c r="AT8" s="47">
        <v>970</v>
      </c>
      <c r="BD8" s="47" t="s">
        <v>3972</v>
      </c>
      <c r="BE8" s="47" t="s">
        <v>3973</v>
      </c>
      <c r="BF8" s="47">
        <v>74583</v>
      </c>
      <c r="BG8" s="47">
        <v>52896</v>
      </c>
      <c r="BH8" s="47">
        <v>18937</v>
      </c>
      <c r="BI8" s="47">
        <v>2750</v>
      </c>
      <c r="BJ8" s="47">
        <v>0</v>
      </c>
      <c r="BK8" s="47">
        <v>0</v>
      </c>
      <c r="BL8" s="47">
        <v>0</v>
      </c>
    </row>
    <row r="9" spans="2:64" x14ac:dyDescent="0.2">
      <c r="B9" s="47" t="s">
        <v>4306</v>
      </c>
      <c r="C9" s="47">
        <v>1</v>
      </c>
      <c r="F9" s="58">
        <v>5</v>
      </c>
      <c r="G9" s="59">
        <v>76240</v>
      </c>
      <c r="H9" s="60">
        <v>9371</v>
      </c>
      <c r="I9" t="s">
        <v>4493</v>
      </c>
      <c r="L9" s="47" t="s">
        <v>4149</v>
      </c>
      <c r="M9" s="47" t="s">
        <v>71</v>
      </c>
      <c r="N9" s="49">
        <v>56679</v>
      </c>
      <c r="O9" s="49">
        <v>20291</v>
      </c>
      <c r="P9" s="49">
        <v>6596</v>
      </c>
      <c r="Q9" s="49">
        <v>83566</v>
      </c>
      <c r="U9" s="47" t="s">
        <v>4149</v>
      </c>
      <c r="V9" s="47" t="s">
        <v>4349</v>
      </c>
      <c r="W9" s="49">
        <v>24</v>
      </c>
      <c r="X9" s="49">
        <v>9</v>
      </c>
      <c r="Y9" s="49"/>
      <c r="Z9" s="49"/>
      <c r="AA9" s="49"/>
      <c r="AB9" s="49">
        <v>33</v>
      </c>
      <c r="AC9" s="49">
        <f t="shared" si="1"/>
        <v>25.35</v>
      </c>
      <c r="AD9" s="49">
        <f t="shared" si="2"/>
        <v>25.8</v>
      </c>
      <c r="AG9" s="47" t="s">
        <v>4237</v>
      </c>
      <c r="AH9" s="47" t="s">
        <v>4359</v>
      </c>
      <c r="AI9" s="49">
        <v>22</v>
      </c>
      <c r="AJ9" s="49"/>
      <c r="AK9" s="49"/>
      <c r="AL9" s="49">
        <v>22</v>
      </c>
      <c r="AM9" s="49">
        <f t="shared" si="3"/>
        <v>22</v>
      </c>
      <c r="AN9" s="49">
        <f t="shared" si="4"/>
        <v>22</v>
      </c>
      <c r="AQ9" s="47" t="s">
        <v>4348</v>
      </c>
      <c r="AR9" s="47">
        <v>1090</v>
      </c>
      <c r="AS9" s="47">
        <v>164</v>
      </c>
      <c r="AT9" s="47">
        <v>1254</v>
      </c>
      <c r="BD9" s="47" t="s">
        <v>3974</v>
      </c>
      <c r="BE9" s="47" t="s">
        <v>3975</v>
      </c>
      <c r="BF9" s="47">
        <v>74583</v>
      </c>
      <c r="BG9" s="47">
        <v>52896</v>
      </c>
      <c r="BH9" s="47">
        <v>18937</v>
      </c>
      <c r="BI9" s="47">
        <v>2750</v>
      </c>
      <c r="BJ9" s="47">
        <v>64.8</v>
      </c>
      <c r="BK9" s="47">
        <v>0</v>
      </c>
      <c r="BL9" s="47">
        <v>64.8</v>
      </c>
    </row>
    <row r="10" spans="2:64" x14ac:dyDescent="0.2">
      <c r="B10" s="47" t="s">
        <v>4362</v>
      </c>
      <c r="C10" s="47">
        <v>2</v>
      </c>
      <c r="F10" s="58">
        <v>6</v>
      </c>
      <c r="G10" s="59">
        <v>49635</v>
      </c>
      <c r="H10" s="60">
        <v>7986</v>
      </c>
      <c r="I10" s="61" t="s">
        <v>4494</v>
      </c>
      <c r="L10" s="47" t="s">
        <v>4150</v>
      </c>
      <c r="M10" s="47" t="s">
        <v>4151</v>
      </c>
      <c r="N10" s="49">
        <v>54859</v>
      </c>
      <c r="O10" s="49">
        <v>19640</v>
      </c>
      <c r="P10" s="49">
        <v>3212</v>
      </c>
      <c r="Q10" s="49">
        <v>77711</v>
      </c>
      <c r="U10" s="47" t="s">
        <v>4150</v>
      </c>
      <c r="V10" s="47" t="s">
        <v>4349</v>
      </c>
      <c r="W10" s="49">
        <v>134</v>
      </c>
      <c r="X10" s="49">
        <v>81</v>
      </c>
      <c r="Y10" s="49">
        <v>0</v>
      </c>
      <c r="Z10" s="49"/>
      <c r="AA10" s="49">
        <v>81</v>
      </c>
      <c r="AB10" s="49">
        <v>296</v>
      </c>
      <c r="AC10" s="49">
        <f t="shared" si="1"/>
        <v>178.55</v>
      </c>
      <c r="AD10" s="49">
        <f t="shared" si="2"/>
        <v>171.26</v>
      </c>
      <c r="AG10" s="47" t="s">
        <v>4238</v>
      </c>
      <c r="AH10" s="47" t="s">
        <v>4359</v>
      </c>
      <c r="AI10" s="49">
        <v>10</v>
      </c>
      <c r="AJ10" s="49"/>
      <c r="AK10" s="49"/>
      <c r="AL10" s="49">
        <v>10</v>
      </c>
      <c r="AM10" s="49">
        <f t="shared" si="3"/>
        <v>10</v>
      </c>
      <c r="AN10" s="49">
        <f t="shared" si="4"/>
        <v>10</v>
      </c>
      <c r="BD10" s="47" t="s">
        <v>3976</v>
      </c>
      <c r="BE10" s="47" t="s">
        <v>3977</v>
      </c>
      <c r="BF10" s="47">
        <v>74583</v>
      </c>
      <c r="BG10" s="47">
        <v>52896</v>
      </c>
      <c r="BH10" s="47">
        <v>18937</v>
      </c>
      <c r="BI10" s="47">
        <v>2750</v>
      </c>
      <c r="BJ10" s="47">
        <v>0</v>
      </c>
      <c r="BK10" s="47">
        <v>0</v>
      </c>
      <c r="BL10" s="47">
        <v>0</v>
      </c>
    </row>
    <row r="11" spans="2:64" x14ac:dyDescent="0.2">
      <c r="B11" s="47" t="s">
        <v>4363</v>
      </c>
      <c r="C11" s="47">
        <v>2</v>
      </c>
      <c r="F11" s="58">
        <v>7</v>
      </c>
      <c r="G11" s="59">
        <v>60193</v>
      </c>
      <c r="H11" s="60">
        <v>10318</v>
      </c>
      <c r="I11" s="61" t="s">
        <v>4494</v>
      </c>
      <c r="L11" s="47" t="s">
        <v>4152</v>
      </c>
      <c r="M11" s="47" t="s">
        <v>4153</v>
      </c>
      <c r="N11" s="49">
        <v>69762</v>
      </c>
      <c r="O11" s="49">
        <v>24975</v>
      </c>
      <c r="P11" s="49">
        <v>12480</v>
      </c>
      <c r="Q11" s="49">
        <v>107217</v>
      </c>
      <c r="U11" s="47" t="s">
        <v>4152</v>
      </c>
      <c r="V11" s="47" t="s">
        <v>4349</v>
      </c>
      <c r="W11" s="49">
        <v>132</v>
      </c>
      <c r="X11" s="49"/>
      <c r="Y11" s="49"/>
      <c r="Z11" s="49"/>
      <c r="AA11" s="49"/>
      <c r="AB11" s="49">
        <v>132</v>
      </c>
      <c r="AC11" s="49">
        <f t="shared" si="1"/>
        <v>132</v>
      </c>
      <c r="AD11" s="49">
        <f t="shared" si="2"/>
        <v>132</v>
      </c>
      <c r="AG11" s="47" t="s">
        <v>4240</v>
      </c>
      <c r="AH11" s="47" t="s">
        <v>4359</v>
      </c>
      <c r="AI11" s="49">
        <v>201</v>
      </c>
      <c r="AJ11" s="49"/>
      <c r="AK11" s="49">
        <v>15</v>
      </c>
      <c r="AL11" s="49">
        <v>216</v>
      </c>
      <c r="AM11" s="49">
        <f t="shared" si="3"/>
        <v>207</v>
      </c>
      <c r="AN11" s="49">
        <f t="shared" si="4"/>
        <v>205.5</v>
      </c>
      <c r="BD11" s="47" t="s">
        <v>3978</v>
      </c>
      <c r="BE11" s="47" t="s">
        <v>3979</v>
      </c>
      <c r="BF11" s="47">
        <v>106330</v>
      </c>
      <c r="BG11" s="47">
        <v>76274</v>
      </c>
      <c r="BH11" s="47">
        <v>27306</v>
      </c>
      <c r="BI11" s="47">
        <v>2750</v>
      </c>
      <c r="BJ11" s="47">
        <v>0</v>
      </c>
      <c r="BK11" s="47">
        <v>0</v>
      </c>
      <c r="BL11" s="47">
        <v>0</v>
      </c>
    </row>
    <row r="12" spans="2:64" x14ac:dyDescent="0.2">
      <c r="B12" s="47" t="s">
        <v>4364</v>
      </c>
      <c r="C12" s="47">
        <v>2</v>
      </c>
      <c r="F12" s="62" t="s">
        <v>4495</v>
      </c>
      <c r="G12" s="60">
        <v>43199</v>
      </c>
      <c r="H12" s="60">
        <v>3887</v>
      </c>
      <c r="L12" s="47" t="s">
        <v>4154</v>
      </c>
      <c r="M12" s="47" t="s">
        <v>96</v>
      </c>
      <c r="N12" s="49">
        <v>68290</v>
      </c>
      <c r="O12" s="49">
        <v>24448</v>
      </c>
      <c r="P12" s="49">
        <v>12419</v>
      </c>
      <c r="Q12" s="49">
        <v>105157</v>
      </c>
      <c r="U12" s="47" t="s">
        <v>4154</v>
      </c>
      <c r="V12" s="47" t="s">
        <v>4349</v>
      </c>
      <c r="W12" s="49">
        <v>338</v>
      </c>
      <c r="X12" s="49">
        <v>7</v>
      </c>
      <c r="Y12" s="49"/>
      <c r="Z12" s="49"/>
      <c r="AA12" s="49"/>
      <c r="AB12" s="49">
        <v>345</v>
      </c>
      <c r="AC12" s="49">
        <f t="shared" si="1"/>
        <v>339.05</v>
      </c>
      <c r="AD12" s="49">
        <f t="shared" si="2"/>
        <v>339.4</v>
      </c>
      <c r="AG12" s="47" t="s">
        <v>4241</v>
      </c>
      <c r="AH12" s="47" t="s">
        <v>4359</v>
      </c>
      <c r="AI12" s="49">
        <v>0</v>
      </c>
      <c r="AJ12" s="49"/>
      <c r="AK12" s="49"/>
      <c r="AL12" s="49">
        <v>0</v>
      </c>
      <c r="AM12" s="49">
        <f t="shared" si="3"/>
        <v>0</v>
      </c>
      <c r="AN12" s="49">
        <f t="shared" si="4"/>
        <v>0</v>
      </c>
      <c r="BD12" s="47" t="s">
        <v>3980</v>
      </c>
      <c r="BE12" s="47" t="s">
        <v>3981</v>
      </c>
      <c r="BF12" s="47">
        <v>68441</v>
      </c>
      <c r="BG12" s="47">
        <v>48373</v>
      </c>
      <c r="BH12" s="47">
        <v>17318</v>
      </c>
      <c r="BI12" s="47">
        <v>2750</v>
      </c>
      <c r="BJ12" s="47">
        <v>0</v>
      </c>
      <c r="BK12" s="47">
        <v>0</v>
      </c>
      <c r="BL12" s="47">
        <v>0</v>
      </c>
    </row>
    <row r="13" spans="2:64" x14ac:dyDescent="0.2">
      <c r="B13" s="47" t="s">
        <v>4365</v>
      </c>
      <c r="C13" s="47">
        <v>2</v>
      </c>
      <c r="L13" s="47" t="s">
        <v>4155</v>
      </c>
      <c r="M13" s="47" t="s">
        <v>97</v>
      </c>
      <c r="N13" s="49">
        <v>70349</v>
      </c>
      <c r="O13" s="49">
        <v>25185</v>
      </c>
      <c r="P13" s="49">
        <v>12482</v>
      </c>
      <c r="Q13" s="49">
        <v>108016</v>
      </c>
      <c r="U13" s="47" t="s">
        <v>4155</v>
      </c>
      <c r="V13" s="47" t="s">
        <v>4349</v>
      </c>
      <c r="W13" s="49">
        <v>185</v>
      </c>
      <c r="X13" s="49">
        <v>1</v>
      </c>
      <c r="Y13" s="49"/>
      <c r="Z13" s="49"/>
      <c r="AA13" s="49"/>
      <c r="AB13" s="49">
        <v>186</v>
      </c>
      <c r="AC13" s="49">
        <f t="shared" si="1"/>
        <v>185.15</v>
      </c>
      <c r="AD13" s="49">
        <f t="shared" si="2"/>
        <v>185.2</v>
      </c>
      <c r="AG13" s="47" t="s">
        <v>4242</v>
      </c>
      <c r="AH13" s="47" t="s">
        <v>4359</v>
      </c>
      <c r="AI13" s="49">
        <v>126</v>
      </c>
      <c r="AJ13" s="49">
        <v>0</v>
      </c>
      <c r="AK13" s="49"/>
      <c r="AL13" s="49">
        <v>126</v>
      </c>
      <c r="AM13" s="49">
        <f t="shared" si="3"/>
        <v>126</v>
      </c>
      <c r="AN13" s="49">
        <f t="shared" si="4"/>
        <v>126</v>
      </c>
      <c r="BD13" s="47" t="s">
        <v>3982</v>
      </c>
      <c r="BE13" s="47" t="s">
        <v>3983</v>
      </c>
      <c r="BF13" s="47">
        <v>72441</v>
      </c>
      <c r="BG13" s="47">
        <v>51319</v>
      </c>
      <c r="BH13" s="47">
        <v>18372</v>
      </c>
      <c r="BI13" s="47">
        <v>2750</v>
      </c>
      <c r="BJ13" s="47">
        <v>0</v>
      </c>
      <c r="BK13" s="47">
        <v>0</v>
      </c>
      <c r="BL13" s="47">
        <v>0</v>
      </c>
    </row>
    <row r="14" spans="2:64" x14ac:dyDescent="0.2">
      <c r="B14" s="47" t="s">
        <v>4218</v>
      </c>
      <c r="C14" s="47">
        <v>2</v>
      </c>
      <c r="F14" s="63" t="s">
        <v>4496</v>
      </c>
      <c r="G14" s="60">
        <v>47101.666666666664</v>
      </c>
      <c r="L14" s="47" t="s">
        <v>4156</v>
      </c>
      <c r="M14" s="47" t="s">
        <v>333</v>
      </c>
      <c r="N14" s="49">
        <v>60140</v>
      </c>
      <c r="O14" s="49">
        <v>21530</v>
      </c>
      <c r="P14" s="49">
        <v>14939</v>
      </c>
      <c r="Q14" s="49">
        <v>96609</v>
      </c>
      <c r="U14" s="47" t="s">
        <v>4156</v>
      </c>
      <c r="V14" s="47" t="s">
        <v>4349</v>
      </c>
      <c r="W14" s="49">
        <v>64</v>
      </c>
      <c r="X14" s="49"/>
      <c r="Y14" s="49"/>
      <c r="Z14" s="49"/>
      <c r="AA14" s="49"/>
      <c r="AB14" s="49">
        <v>64</v>
      </c>
      <c r="AC14" s="49">
        <f t="shared" si="1"/>
        <v>64</v>
      </c>
      <c r="AD14" s="49">
        <f t="shared" si="2"/>
        <v>64</v>
      </c>
      <c r="AG14" s="47" t="s">
        <v>4244</v>
      </c>
      <c r="AH14" s="47" t="s">
        <v>4359</v>
      </c>
      <c r="AI14" s="49">
        <v>403</v>
      </c>
      <c r="AJ14" s="49">
        <v>62</v>
      </c>
      <c r="AK14" s="49"/>
      <c r="AL14" s="49">
        <v>465</v>
      </c>
      <c r="AM14" s="49">
        <f t="shared" si="3"/>
        <v>412.3</v>
      </c>
      <c r="AN14" s="49">
        <f t="shared" si="4"/>
        <v>415.4</v>
      </c>
      <c r="BD14" s="47" t="s">
        <v>3984</v>
      </c>
      <c r="BE14" s="47" t="s">
        <v>3985</v>
      </c>
      <c r="BF14" s="47">
        <v>74177</v>
      </c>
      <c r="BG14" s="47">
        <v>52597</v>
      </c>
      <c r="BH14" s="47">
        <v>18830</v>
      </c>
      <c r="BI14" s="47">
        <v>2750</v>
      </c>
      <c r="BJ14" s="47">
        <v>0</v>
      </c>
      <c r="BK14" s="47">
        <v>0</v>
      </c>
      <c r="BL14" s="47">
        <v>0</v>
      </c>
    </row>
    <row r="15" spans="2:64" x14ac:dyDescent="0.2">
      <c r="B15" s="47" t="s">
        <v>4220</v>
      </c>
      <c r="C15" s="47">
        <v>2</v>
      </c>
      <c r="F15" s="63" t="s">
        <v>4497</v>
      </c>
      <c r="G15" s="60">
        <v>46126</v>
      </c>
      <c r="L15" s="47" t="s">
        <v>4157</v>
      </c>
      <c r="M15" s="47" t="s">
        <v>124</v>
      </c>
      <c r="N15" s="49">
        <v>59251</v>
      </c>
      <c r="O15" s="49">
        <v>21212</v>
      </c>
      <c r="P15" s="49">
        <v>13204</v>
      </c>
      <c r="Q15" s="49">
        <v>93667</v>
      </c>
      <c r="U15" s="47" t="s">
        <v>4157</v>
      </c>
      <c r="V15" s="47" t="s">
        <v>4349</v>
      </c>
      <c r="W15" s="49">
        <v>273</v>
      </c>
      <c r="X15" s="49">
        <v>11</v>
      </c>
      <c r="Y15" s="49"/>
      <c r="Z15" s="49"/>
      <c r="AA15" s="49"/>
      <c r="AB15" s="49">
        <v>284</v>
      </c>
      <c r="AC15" s="49">
        <f t="shared" si="1"/>
        <v>274.64999999999998</v>
      </c>
      <c r="AD15" s="49">
        <f t="shared" si="2"/>
        <v>275.2</v>
      </c>
      <c r="AG15" s="47" t="s">
        <v>4252</v>
      </c>
      <c r="AH15" s="47" t="s">
        <v>4359</v>
      </c>
      <c r="AI15" s="49">
        <v>50</v>
      </c>
      <c r="AJ15" s="49"/>
      <c r="AK15" s="49"/>
      <c r="AL15" s="49">
        <v>50</v>
      </c>
      <c r="AM15" s="49">
        <f t="shared" si="3"/>
        <v>50</v>
      </c>
      <c r="AN15" s="49">
        <f t="shared" si="4"/>
        <v>50</v>
      </c>
      <c r="BD15" s="47" t="s">
        <v>3986</v>
      </c>
      <c r="BE15" s="47" t="s">
        <v>3987</v>
      </c>
      <c r="BF15" s="47">
        <v>73551</v>
      </c>
      <c r="BG15" s="47">
        <v>52136</v>
      </c>
      <c r="BH15" s="47">
        <v>18665</v>
      </c>
      <c r="BI15" s="47">
        <v>2750</v>
      </c>
      <c r="BJ15" s="47">
        <v>0</v>
      </c>
      <c r="BK15" s="47">
        <v>0</v>
      </c>
      <c r="BL15" s="47">
        <v>0</v>
      </c>
    </row>
    <row r="16" spans="2:64" ht="15" x14ac:dyDescent="0.25">
      <c r="B16" s="47" t="s">
        <v>4270</v>
      </c>
      <c r="C16" s="47">
        <v>2</v>
      </c>
      <c r="F16" s="64"/>
      <c r="G16" s="64"/>
      <c r="L16" s="47" t="s">
        <v>4158</v>
      </c>
      <c r="M16" s="47" t="s">
        <v>125</v>
      </c>
      <c r="N16" s="49">
        <v>60319</v>
      </c>
      <c r="O16" s="49">
        <v>21594</v>
      </c>
      <c r="P16" s="49">
        <v>14944</v>
      </c>
      <c r="Q16" s="49">
        <v>96857</v>
      </c>
      <c r="U16" s="47" t="s">
        <v>4158</v>
      </c>
      <c r="V16" s="47" t="s">
        <v>4349</v>
      </c>
      <c r="W16" s="49">
        <v>83</v>
      </c>
      <c r="X16" s="49">
        <v>3</v>
      </c>
      <c r="Y16" s="49"/>
      <c r="Z16" s="49"/>
      <c r="AA16" s="49"/>
      <c r="AB16" s="49">
        <v>86</v>
      </c>
      <c r="AC16" s="49">
        <f t="shared" si="1"/>
        <v>83.45</v>
      </c>
      <c r="AD16" s="49">
        <f t="shared" si="2"/>
        <v>83.6</v>
      </c>
      <c r="AG16" s="47" t="s">
        <v>4258</v>
      </c>
      <c r="AH16" s="47" t="s">
        <v>4359</v>
      </c>
      <c r="AI16" s="49">
        <v>57</v>
      </c>
      <c r="AJ16" s="49"/>
      <c r="AK16" s="49"/>
      <c r="AL16" s="49">
        <v>57</v>
      </c>
      <c r="AM16" s="49">
        <f t="shared" si="3"/>
        <v>57</v>
      </c>
      <c r="AN16" s="49">
        <f t="shared" si="4"/>
        <v>57</v>
      </c>
      <c r="BD16" s="47" t="s">
        <v>3988</v>
      </c>
      <c r="BE16" s="47" t="s">
        <v>3989</v>
      </c>
      <c r="BF16" s="47">
        <v>72883</v>
      </c>
      <c r="BG16" s="47">
        <v>51644</v>
      </c>
      <c r="BH16" s="47">
        <v>18489</v>
      </c>
      <c r="BI16" s="47">
        <v>2750</v>
      </c>
      <c r="BJ16" s="47">
        <v>0</v>
      </c>
      <c r="BK16" s="47">
        <v>0</v>
      </c>
      <c r="BL16" s="47">
        <v>0</v>
      </c>
    </row>
    <row r="17" spans="2:64" x14ac:dyDescent="0.2">
      <c r="B17" s="47" t="s">
        <v>4366</v>
      </c>
      <c r="C17" s="47">
        <v>2</v>
      </c>
      <c r="F17" s="65" t="s">
        <v>4498</v>
      </c>
      <c r="G17" s="59">
        <v>36838</v>
      </c>
      <c r="L17" s="47" t="s">
        <v>4159</v>
      </c>
      <c r="M17" s="47" t="s">
        <v>126</v>
      </c>
      <c r="N17" s="49">
        <v>61741</v>
      </c>
      <c r="O17" s="49">
        <v>22103</v>
      </c>
      <c r="P17" s="49">
        <v>13222</v>
      </c>
      <c r="Q17" s="49">
        <v>97066</v>
      </c>
      <c r="U17" s="47" t="s">
        <v>4159</v>
      </c>
      <c r="V17" s="47" t="s">
        <v>4349</v>
      </c>
      <c r="W17" s="49">
        <v>20</v>
      </c>
      <c r="X17" s="49"/>
      <c r="Y17" s="49"/>
      <c r="Z17" s="49"/>
      <c r="AA17" s="49"/>
      <c r="AB17" s="49">
        <v>20</v>
      </c>
      <c r="AC17" s="49">
        <f t="shared" si="1"/>
        <v>20</v>
      </c>
      <c r="AD17" s="49">
        <f t="shared" si="2"/>
        <v>20</v>
      </c>
      <c r="AG17" s="47" t="s">
        <v>4270</v>
      </c>
      <c r="AH17" s="47" t="s">
        <v>4359</v>
      </c>
      <c r="AI17" s="49">
        <v>82</v>
      </c>
      <c r="AJ17" s="49"/>
      <c r="AK17" s="49"/>
      <c r="AL17" s="49">
        <v>82</v>
      </c>
      <c r="AM17" s="49">
        <f t="shared" si="3"/>
        <v>82</v>
      </c>
      <c r="AN17" s="49">
        <f t="shared" si="4"/>
        <v>82</v>
      </c>
      <c r="BD17" s="47" t="s">
        <v>3990</v>
      </c>
      <c r="BE17" s="47" t="s">
        <v>3991</v>
      </c>
      <c r="BF17" s="47">
        <v>72883</v>
      </c>
      <c r="BG17" s="47">
        <v>51644</v>
      </c>
      <c r="BH17" s="47">
        <v>18489</v>
      </c>
      <c r="BI17" s="47">
        <v>2750</v>
      </c>
      <c r="BJ17" s="47">
        <v>0</v>
      </c>
      <c r="BK17" s="47">
        <v>0</v>
      </c>
      <c r="BL17" s="47">
        <v>0</v>
      </c>
    </row>
    <row r="18" spans="2:64" x14ac:dyDescent="0.2">
      <c r="B18" s="47" t="s">
        <v>4283</v>
      </c>
      <c r="C18" s="47">
        <v>2</v>
      </c>
      <c r="L18" s="47" t="s">
        <v>4160</v>
      </c>
      <c r="M18" s="47" t="s">
        <v>127</v>
      </c>
      <c r="N18" s="49">
        <v>60310</v>
      </c>
      <c r="O18" s="49">
        <v>21591</v>
      </c>
      <c r="P18" s="49">
        <v>13365</v>
      </c>
      <c r="Q18" s="49">
        <v>95266</v>
      </c>
      <c r="U18" s="47" t="s">
        <v>4160</v>
      </c>
      <c r="V18" s="47" t="s">
        <v>4349</v>
      </c>
      <c r="W18" s="49">
        <v>112</v>
      </c>
      <c r="X18" s="49"/>
      <c r="Y18" s="49"/>
      <c r="Z18" s="49"/>
      <c r="AA18" s="49"/>
      <c r="AB18" s="49">
        <v>112</v>
      </c>
      <c r="AC18" s="49">
        <f t="shared" si="1"/>
        <v>112</v>
      </c>
      <c r="AD18" s="49">
        <f t="shared" si="2"/>
        <v>112</v>
      </c>
      <c r="AG18" s="47" t="s">
        <v>4272</v>
      </c>
      <c r="AH18" s="47" t="s">
        <v>4359</v>
      </c>
      <c r="AI18" s="49">
        <v>87</v>
      </c>
      <c r="AJ18" s="49"/>
      <c r="AK18" s="49"/>
      <c r="AL18" s="49">
        <v>87</v>
      </c>
      <c r="AM18" s="49">
        <f t="shared" si="3"/>
        <v>87</v>
      </c>
      <c r="AN18" s="49">
        <f t="shared" si="4"/>
        <v>87</v>
      </c>
      <c r="BD18" s="47" t="s">
        <v>3992</v>
      </c>
      <c r="BE18" s="47" t="s">
        <v>3993</v>
      </c>
      <c r="BF18" s="47">
        <v>108090</v>
      </c>
      <c r="BG18" s="47">
        <v>77570</v>
      </c>
      <c r="BH18" s="47">
        <v>27770</v>
      </c>
      <c r="BI18" s="47">
        <v>2750</v>
      </c>
      <c r="BJ18" s="47">
        <v>49.6</v>
      </c>
      <c r="BK18" s="47">
        <v>0</v>
      </c>
      <c r="BL18" s="47">
        <v>49.6</v>
      </c>
    </row>
    <row r="19" spans="2:64" x14ac:dyDescent="0.2">
      <c r="B19" s="47" t="s">
        <v>4287</v>
      </c>
      <c r="C19" s="47">
        <v>2</v>
      </c>
      <c r="F19" s="66" t="s">
        <v>4500</v>
      </c>
      <c r="G19" s="59"/>
      <c r="H19" s="60">
        <v>3144.908874637993</v>
      </c>
      <c r="L19" s="47" t="s">
        <v>4161</v>
      </c>
      <c r="M19" s="47" t="s">
        <v>98</v>
      </c>
      <c r="N19" s="49">
        <v>59990</v>
      </c>
      <c r="O19" s="49">
        <v>21476</v>
      </c>
      <c r="P19" s="49">
        <v>12407</v>
      </c>
      <c r="Q19" s="49">
        <v>93873</v>
      </c>
      <c r="U19" s="47" t="s">
        <v>4161</v>
      </c>
      <c r="V19" s="47" t="s">
        <v>4349</v>
      </c>
      <c r="W19" s="49">
        <v>250</v>
      </c>
      <c r="X19" s="49">
        <v>13</v>
      </c>
      <c r="Y19" s="49"/>
      <c r="Z19" s="49"/>
      <c r="AA19" s="49">
        <v>4</v>
      </c>
      <c r="AB19" s="49">
        <v>267</v>
      </c>
      <c r="AC19" s="49">
        <f t="shared" si="1"/>
        <v>253.54999999999998</v>
      </c>
      <c r="AD19" s="49">
        <f t="shared" si="2"/>
        <v>253.64</v>
      </c>
      <c r="AG19" s="47" t="s">
        <v>4285</v>
      </c>
      <c r="AH19" s="47" t="s">
        <v>4359</v>
      </c>
      <c r="AI19" s="49">
        <v>399</v>
      </c>
      <c r="AJ19" s="49">
        <v>82</v>
      </c>
      <c r="AK19" s="49">
        <v>52</v>
      </c>
      <c r="AL19" s="49">
        <v>533</v>
      </c>
      <c r="AM19" s="49">
        <f t="shared" si="3"/>
        <v>432.1</v>
      </c>
      <c r="AN19" s="49">
        <f t="shared" si="4"/>
        <v>431</v>
      </c>
      <c r="BD19" s="47" t="s">
        <v>3994</v>
      </c>
      <c r="BE19" s="47" t="s">
        <v>3995</v>
      </c>
      <c r="BF19" s="47">
        <v>75942</v>
      </c>
      <c r="BG19" s="47">
        <v>53897</v>
      </c>
      <c r="BH19" s="47">
        <v>19295</v>
      </c>
      <c r="BI19" s="47">
        <v>2750</v>
      </c>
      <c r="BJ19" s="47">
        <v>0</v>
      </c>
      <c r="BK19" s="47">
        <v>0</v>
      </c>
      <c r="BL19" s="47">
        <v>0</v>
      </c>
    </row>
    <row r="20" spans="2:64" x14ac:dyDescent="0.2">
      <c r="B20" s="47" t="s">
        <v>4289</v>
      </c>
      <c r="C20" s="47">
        <v>2</v>
      </c>
      <c r="L20" s="47" t="s">
        <v>4162</v>
      </c>
      <c r="M20" s="47" t="s">
        <v>128</v>
      </c>
      <c r="N20" s="49">
        <v>60116</v>
      </c>
      <c r="O20" s="49">
        <v>21522</v>
      </c>
      <c r="P20" s="49">
        <v>9360</v>
      </c>
      <c r="Q20" s="49">
        <v>90998</v>
      </c>
      <c r="U20" s="47" t="s">
        <v>4162</v>
      </c>
      <c r="V20" s="47" t="s">
        <v>4349</v>
      </c>
      <c r="W20" s="49">
        <v>77</v>
      </c>
      <c r="X20" s="49"/>
      <c r="Y20" s="49"/>
      <c r="Z20" s="49"/>
      <c r="AA20" s="49"/>
      <c r="AB20" s="49">
        <v>77</v>
      </c>
      <c r="AC20" s="49">
        <f t="shared" si="1"/>
        <v>77</v>
      </c>
      <c r="AD20" s="49">
        <f t="shared" si="2"/>
        <v>77</v>
      </c>
      <c r="AG20" s="47" t="s">
        <v>4289</v>
      </c>
      <c r="AH20" s="47" t="s">
        <v>4359</v>
      </c>
      <c r="AI20" s="49">
        <v>69</v>
      </c>
      <c r="AJ20" s="49"/>
      <c r="AK20" s="49"/>
      <c r="AL20" s="49">
        <v>69</v>
      </c>
      <c r="AM20" s="49">
        <f t="shared" si="3"/>
        <v>69</v>
      </c>
      <c r="AN20" s="49">
        <f t="shared" si="4"/>
        <v>69</v>
      </c>
      <c r="BD20" s="47" t="s">
        <v>3996</v>
      </c>
      <c r="BE20" s="47" t="s">
        <v>3997</v>
      </c>
      <c r="BF20" s="47">
        <v>75942</v>
      </c>
      <c r="BG20" s="47">
        <v>53897</v>
      </c>
      <c r="BH20" s="47">
        <v>19295</v>
      </c>
      <c r="BI20" s="47">
        <v>2750</v>
      </c>
      <c r="BJ20" s="47">
        <v>0</v>
      </c>
      <c r="BK20" s="47">
        <v>0</v>
      </c>
      <c r="BL20" s="47">
        <v>0</v>
      </c>
    </row>
    <row r="21" spans="2:64" x14ac:dyDescent="0.2">
      <c r="B21" s="47" t="s">
        <v>4291</v>
      </c>
      <c r="C21" s="47">
        <v>2</v>
      </c>
      <c r="L21" s="47" t="s">
        <v>4163</v>
      </c>
      <c r="M21" s="47" t="s">
        <v>4164</v>
      </c>
      <c r="N21" s="49">
        <v>68488</v>
      </c>
      <c r="O21" s="49">
        <v>24519</v>
      </c>
      <c r="P21" s="49">
        <v>14917</v>
      </c>
      <c r="Q21" s="49">
        <v>107924</v>
      </c>
      <c r="U21" s="47" t="s">
        <v>4163</v>
      </c>
      <c r="V21" s="47" t="s">
        <v>4349</v>
      </c>
      <c r="W21" s="49">
        <v>595</v>
      </c>
      <c r="X21" s="49">
        <v>83</v>
      </c>
      <c r="Y21" s="49"/>
      <c r="Z21" s="49"/>
      <c r="AA21" s="49"/>
      <c r="AB21" s="49">
        <v>678</v>
      </c>
      <c r="AC21" s="49">
        <f t="shared" si="1"/>
        <v>607.45000000000005</v>
      </c>
      <c r="AD21" s="49">
        <f t="shared" si="2"/>
        <v>611.6</v>
      </c>
      <c r="AG21" s="47" t="s">
        <v>4290</v>
      </c>
      <c r="AH21" s="47" t="s">
        <v>4359</v>
      </c>
      <c r="AI21" s="49">
        <v>40</v>
      </c>
      <c r="AJ21" s="49"/>
      <c r="AK21" s="49"/>
      <c r="AL21" s="49">
        <v>40</v>
      </c>
      <c r="AM21" s="49">
        <f t="shared" si="3"/>
        <v>40</v>
      </c>
      <c r="AN21" s="49">
        <f t="shared" si="4"/>
        <v>40</v>
      </c>
      <c r="BD21" s="47" t="s">
        <v>3998</v>
      </c>
      <c r="BE21" s="47" t="s">
        <v>3999</v>
      </c>
      <c r="BF21" s="47">
        <v>75942</v>
      </c>
      <c r="BG21" s="47">
        <v>53897</v>
      </c>
      <c r="BH21" s="47">
        <v>19295</v>
      </c>
      <c r="BI21" s="47">
        <v>2750</v>
      </c>
      <c r="BJ21" s="47">
        <v>0</v>
      </c>
      <c r="BK21" s="47">
        <v>0</v>
      </c>
      <c r="BL21" s="47">
        <v>0</v>
      </c>
    </row>
    <row r="22" spans="2:64" x14ac:dyDescent="0.2">
      <c r="B22" s="47" t="s">
        <v>4272</v>
      </c>
      <c r="C22" s="47">
        <v>2</v>
      </c>
      <c r="L22" s="47" t="s">
        <v>4165</v>
      </c>
      <c r="M22" s="47" t="s">
        <v>129</v>
      </c>
      <c r="N22" s="49">
        <v>68468</v>
      </c>
      <c r="O22" s="49">
        <v>24512</v>
      </c>
      <c r="P22" s="49">
        <v>12416</v>
      </c>
      <c r="Q22" s="49">
        <v>105396</v>
      </c>
      <c r="U22" s="47" t="s">
        <v>4165</v>
      </c>
      <c r="V22" s="47" t="s">
        <v>4349</v>
      </c>
      <c r="W22" s="49">
        <v>392</v>
      </c>
      <c r="X22" s="49"/>
      <c r="Y22" s="49"/>
      <c r="Z22" s="49"/>
      <c r="AA22" s="49"/>
      <c r="AB22" s="49">
        <v>392</v>
      </c>
      <c r="AC22" s="49">
        <f t="shared" si="1"/>
        <v>392</v>
      </c>
      <c r="AD22" s="49">
        <f t="shared" si="2"/>
        <v>392</v>
      </c>
      <c r="AG22" s="47" t="s">
        <v>4291</v>
      </c>
      <c r="AH22" s="47" t="s">
        <v>4359</v>
      </c>
      <c r="AI22" s="49">
        <v>524</v>
      </c>
      <c r="AJ22" s="49">
        <v>101</v>
      </c>
      <c r="AK22" s="49"/>
      <c r="AL22" s="49">
        <v>625</v>
      </c>
      <c r="AM22" s="49">
        <f t="shared" si="3"/>
        <v>539.15</v>
      </c>
      <c r="AN22" s="49">
        <f t="shared" si="4"/>
        <v>544.20000000000005</v>
      </c>
      <c r="BD22" s="47" t="s">
        <v>4000</v>
      </c>
      <c r="BE22" s="47" t="s">
        <v>4001</v>
      </c>
      <c r="BF22" s="47">
        <v>75831</v>
      </c>
      <c r="BG22" s="47">
        <v>53815</v>
      </c>
      <c r="BH22" s="47">
        <v>19266</v>
      </c>
      <c r="BI22" s="47">
        <v>2750</v>
      </c>
      <c r="BJ22" s="47">
        <v>0</v>
      </c>
      <c r="BK22" s="47">
        <v>0</v>
      </c>
      <c r="BL22" s="47">
        <v>0</v>
      </c>
    </row>
    <row r="23" spans="2:64" x14ac:dyDescent="0.2">
      <c r="B23" s="47" t="s">
        <v>4248</v>
      </c>
      <c r="C23" s="47">
        <v>2</v>
      </c>
      <c r="L23" s="47" t="s">
        <v>4167</v>
      </c>
      <c r="M23" s="47" t="s">
        <v>27</v>
      </c>
      <c r="N23" s="49">
        <v>54734</v>
      </c>
      <c r="O23" s="49">
        <v>19595</v>
      </c>
      <c r="P23" s="49">
        <v>3209</v>
      </c>
      <c r="Q23" s="49">
        <v>77538</v>
      </c>
      <c r="U23" s="47" t="s">
        <v>4166</v>
      </c>
      <c r="V23" s="47" t="s">
        <v>4349</v>
      </c>
      <c r="W23" s="49"/>
      <c r="X23" s="49">
        <v>0</v>
      </c>
      <c r="Y23" s="49"/>
      <c r="Z23" s="49"/>
      <c r="AA23" s="49"/>
      <c r="AB23" s="49">
        <v>0</v>
      </c>
      <c r="AC23" s="49">
        <f t="shared" si="1"/>
        <v>0</v>
      </c>
      <c r="AD23" s="49">
        <f t="shared" si="2"/>
        <v>0</v>
      </c>
      <c r="AG23" s="47" t="s">
        <v>4294</v>
      </c>
      <c r="AH23" s="47" t="s">
        <v>4359</v>
      </c>
      <c r="AI23" s="49">
        <v>229</v>
      </c>
      <c r="AJ23" s="49"/>
      <c r="AK23" s="49"/>
      <c r="AL23" s="49">
        <v>229</v>
      </c>
      <c r="AM23" s="49">
        <f t="shared" si="3"/>
        <v>229</v>
      </c>
      <c r="AN23" s="49">
        <f t="shared" si="4"/>
        <v>229</v>
      </c>
      <c r="BD23" s="47" t="s">
        <v>4002</v>
      </c>
      <c r="BE23" s="47" t="s">
        <v>4587</v>
      </c>
      <c r="BF23" s="47">
        <v>107038</v>
      </c>
      <c r="BG23" s="47">
        <v>76795</v>
      </c>
      <c r="BH23" s="47">
        <v>27493</v>
      </c>
      <c r="BI23" s="47">
        <v>2750</v>
      </c>
      <c r="BJ23" s="47">
        <v>155.60000000000002</v>
      </c>
      <c r="BK23" s="47">
        <v>98.2</v>
      </c>
      <c r="BL23" s="47">
        <v>253.8</v>
      </c>
    </row>
    <row r="24" spans="2:64" x14ac:dyDescent="0.2">
      <c r="B24" s="47" t="s">
        <v>4249</v>
      </c>
      <c r="C24" s="47">
        <v>2</v>
      </c>
      <c r="L24" s="47" t="s">
        <v>4168</v>
      </c>
      <c r="M24" s="47" t="s">
        <v>26</v>
      </c>
      <c r="N24" s="49">
        <v>56263</v>
      </c>
      <c r="O24" s="49">
        <v>20142</v>
      </c>
      <c r="P24" s="49">
        <v>6595</v>
      </c>
      <c r="Q24" s="49">
        <v>83000</v>
      </c>
      <c r="U24" s="47" t="s">
        <v>4167</v>
      </c>
      <c r="V24" s="47" t="s">
        <v>4349</v>
      </c>
      <c r="W24" s="49">
        <v>47</v>
      </c>
      <c r="X24" s="49">
        <v>20</v>
      </c>
      <c r="Y24" s="49"/>
      <c r="Z24" s="49"/>
      <c r="AA24" s="49"/>
      <c r="AB24" s="49">
        <v>67</v>
      </c>
      <c r="AC24" s="49">
        <f t="shared" si="1"/>
        <v>50</v>
      </c>
      <c r="AD24" s="49">
        <f t="shared" si="2"/>
        <v>51</v>
      </c>
      <c r="AG24" s="47" t="s">
        <v>4295</v>
      </c>
      <c r="AH24" s="47" t="s">
        <v>4359</v>
      </c>
      <c r="AI24" s="49">
        <v>109</v>
      </c>
      <c r="AJ24" s="49"/>
      <c r="AK24" s="49"/>
      <c r="AL24" s="49">
        <v>109</v>
      </c>
      <c r="AM24" s="49">
        <f t="shared" si="3"/>
        <v>109</v>
      </c>
      <c r="AN24" s="49">
        <f t="shared" si="4"/>
        <v>109</v>
      </c>
      <c r="BD24" s="47" t="s">
        <v>4003</v>
      </c>
      <c r="BE24" s="47" t="s">
        <v>4588</v>
      </c>
      <c r="BF24" s="47">
        <v>107038</v>
      </c>
      <c r="BG24" s="47">
        <v>76795</v>
      </c>
      <c r="BH24" s="47">
        <v>27493</v>
      </c>
      <c r="BI24" s="47">
        <v>2750</v>
      </c>
      <c r="BJ24" s="47">
        <v>53</v>
      </c>
      <c r="BK24" s="47">
        <v>0</v>
      </c>
      <c r="BL24" s="47">
        <v>53</v>
      </c>
    </row>
    <row r="25" spans="2:64" x14ac:dyDescent="0.2">
      <c r="B25" s="47" t="s">
        <v>4367</v>
      </c>
      <c r="C25" s="47">
        <v>2</v>
      </c>
      <c r="L25" s="47" t="s">
        <v>4169</v>
      </c>
      <c r="M25" s="47" t="s">
        <v>99</v>
      </c>
      <c r="N25" s="49">
        <v>68722</v>
      </c>
      <c r="O25" s="49">
        <v>24602</v>
      </c>
      <c r="P25" s="49">
        <v>12419</v>
      </c>
      <c r="Q25" s="49">
        <v>105743</v>
      </c>
      <c r="U25" s="47" t="s">
        <v>4168</v>
      </c>
      <c r="V25" s="47" t="s">
        <v>4349</v>
      </c>
      <c r="W25" s="49">
        <v>134</v>
      </c>
      <c r="X25" s="49"/>
      <c r="Y25" s="49"/>
      <c r="Z25" s="49"/>
      <c r="AA25" s="49">
        <v>19</v>
      </c>
      <c r="AB25" s="49">
        <v>153</v>
      </c>
      <c r="AC25" s="49">
        <f t="shared" si="1"/>
        <v>141.6</v>
      </c>
      <c r="AD25" s="49">
        <f t="shared" si="2"/>
        <v>138.94</v>
      </c>
      <c r="AG25" s="47" t="s">
        <v>4297</v>
      </c>
      <c r="AH25" s="47" t="s">
        <v>4359</v>
      </c>
      <c r="AI25" s="49">
        <v>27</v>
      </c>
      <c r="AJ25" s="49"/>
      <c r="AK25" s="49"/>
      <c r="AL25" s="49">
        <v>27</v>
      </c>
      <c r="AM25" s="49">
        <f t="shared" si="3"/>
        <v>27</v>
      </c>
      <c r="AN25" s="49">
        <f t="shared" si="4"/>
        <v>27</v>
      </c>
      <c r="BD25" s="47" t="s">
        <v>4004</v>
      </c>
      <c r="BE25" s="47" t="s">
        <v>4589</v>
      </c>
      <c r="BF25" s="47">
        <v>107038</v>
      </c>
      <c r="BG25" s="47">
        <v>76795</v>
      </c>
      <c r="BH25" s="47">
        <v>27493</v>
      </c>
      <c r="BI25" s="47">
        <v>2750</v>
      </c>
      <c r="BJ25" s="47">
        <v>157.4</v>
      </c>
      <c r="BK25" s="47">
        <v>0</v>
      </c>
      <c r="BL25" s="47">
        <v>157.4</v>
      </c>
    </row>
    <row r="26" spans="2:64" x14ac:dyDescent="0.2">
      <c r="B26" s="47" t="s">
        <v>4254</v>
      </c>
      <c r="C26" s="47">
        <v>2</v>
      </c>
      <c r="L26" s="47" t="s">
        <v>4170</v>
      </c>
      <c r="M26" s="47" t="s">
        <v>4171</v>
      </c>
      <c r="N26" s="49">
        <v>70088</v>
      </c>
      <c r="O26" s="49">
        <v>25092</v>
      </c>
      <c r="P26" s="49">
        <v>12422</v>
      </c>
      <c r="Q26" s="49">
        <v>107602</v>
      </c>
      <c r="U26" s="47" t="s">
        <v>4169</v>
      </c>
      <c r="V26" s="47" t="s">
        <v>4349</v>
      </c>
      <c r="W26" s="49">
        <v>195</v>
      </c>
      <c r="X26" s="49">
        <v>157</v>
      </c>
      <c r="Y26" s="49"/>
      <c r="Z26" s="49"/>
      <c r="AA26" s="49">
        <v>17</v>
      </c>
      <c r="AB26" s="49">
        <v>369</v>
      </c>
      <c r="AC26" s="49">
        <f t="shared" si="1"/>
        <v>225.35000000000002</v>
      </c>
      <c r="AD26" s="49">
        <f t="shared" si="2"/>
        <v>230.82</v>
      </c>
      <c r="AG26" s="47" t="s">
        <v>4298</v>
      </c>
      <c r="AH26" s="47" t="s">
        <v>4359</v>
      </c>
      <c r="AI26" s="49">
        <v>39</v>
      </c>
      <c r="AJ26" s="49"/>
      <c r="AK26" s="49"/>
      <c r="AL26" s="49">
        <v>39</v>
      </c>
      <c r="AM26" s="49">
        <f t="shared" si="3"/>
        <v>39</v>
      </c>
      <c r="AN26" s="49">
        <f t="shared" si="4"/>
        <v>39</v>
      </c>
      <c r="BD26" s="47" t="s">
        <v>4005</v>
      </c>
      <c r="BE26" s="47" t="s">
        <v>4590</v>
      </c>
      <c r="BF26" s="47">
        <v>107038</v>
      </c>
      <c r="BG26" s="47">
        <v>76795</v>
      </c>
      <c r="BH26" s="47">
        <v>27493</v>
      </c>
      <c r="BI26" s="47">
        <v>2750</v>
      </c>
      <c r="BJ26" s="47">
        <v>44.2</v>
      </c>
      <c r="BK26" s="47">
        <v>0</v>
      </c>
      <c r="BL26" s="47">
        <v>44.2</v>
      </c>
    </row>
    <row r="27" spans="2:64" x14ac:dyDescent="0.2">
      <c r="B27" s="47" t="s">
        <v>4263</v>
      </c>
      <c r="C27" s="47">
        <v>2</v>
      </c>
      <c r="L27" s="47" t="s">
        <v>4172</v>
      </c>
      <c r="M27" s="47" t="s">
        <v>4173</v>
      </c>
      <c r="N27" s="49">
        <v>68603</v>
      </c>
      <c r="O27" s="49">
        <v>24560</v>
      </c>
      <c r="P27" s="49">
        <v>12420</v>
      </c>
      <c r="Q27" s="49">
        <v>105583</v>
      </c>
      <c r="U27" s="47" t="s">
        <v>4170</v>
      </c>
      <c r="V27" s="47" t="s">
        <v>4349</v>
      </c>
      <c r="W27" s="49">
        <v>257</v>
      </c>
      <c r="X27" s="49"/>
      <c r="Y27" s="49"/>
      <c r="Z27" s="49"/>
      <c r="AA27" s="49">
        <v>38</v>
      </c>
      <c r="AB27" s="49">
        <v>295</v>
      </c>
      <c r="AC27" s="49">
        <f t="shared" si="1"/>
        <v>272.2</v>
      </c>
      <c r="AD27" s="49">
        <f t="shared" si="2"/>
        <v>266.88</v>
      </c>
      <c r="AG27" s="47" t="s">
        <v>4299</v>
      </c>
      <c r="AH27" s="47" t="s">
        <v>4359</v>
      </c>
      <c r="AI27" s="49">
        <v>125</v>
      </c>
      <c r="AJ27" s="49"/>
      <c r="AK27" s="49"/>
      <c r="AL27" s="49">
        <v>125</v>
      </c>
      <c r="AM27" s="49">
        <f t="shared" si="3"/>
        <v>125</v>
      </c>
      <c r="AN27" s="49">
        <f t="shared" si="4"/>
        <v>125</v>
      </c>
      <c r="BD27" s="47" t="s">
        <v>4078</v>
      </c>
      <c r="BE27" s="47" t="s">
        <v>4591</v>
      </c>
      <c r="BF27" s="47">
        <v>107038</v>
      </c>
      <c r="BG27" s="47">
        <v>76795</v>
      </c>
      <c r="BH27" s="47">
        <v>27493</v>
      </c>
      <c r="BI27" s="47">
        <v>2750</v>
      </c>
      <c r="BJ27" s="47">
        <v>53</v>
      </c>
      <c r="BK27" s="47">
        <v>0</v>
      </c>
      <c r="BL27" s="47">
        <v>53</v>
      </c>
    </row>
    <row r="28" spans="2:64" x14ac:dyDescent="0.2">
      <c r="B28" s="47" t="s">
        <v>4292</v>
      </c>
      <c r="C28" s="47">
        <v>2</v>
      </c>
      <c r="L28" s="47" t="s">
        <v>4174</v>
      </c>
      <c r="M28" s="47" t="s">
        <v>101</v>
      </c>
      <c r="N28" s="49">
        <v>60550</v>
      </c>
      <c r="O28" s="49">
        <v>21677</v>
      </c>
      <c r="P28" s="49">
        <v>12399</v>
      </c>
      <c r="Q28" s="49">
        <v>94626</v>
      </c>
      <c r="U28" s="47" t="s">
        <v>4172</v>
      </c>
      <c r="V28" s="47" t="s">
        <v>4349</v>
      </c>
      <c r="W28" s="49">
        <v>212</v>
      </c>
      <c r="X28" s="49"/>
      <c r="Y28" s="49"/>
      <c r="Z28" s="49"/>
      <c r="AA28" s="49"/>
      <c r="AB28" s="49">
        <v>212</v>
      </c>
      <c r="AC28" s="49">
        <f t="shared" si="1"/>
        <v>212</v>
      </c>
      <c r="AD28" s="49">
        <f t="shared" si="2"/>
        <v>212</v>
      </c>
      <c r="AG28" s="47" t="s">
        <v>4300</v>
      </c>
      <c r="AH28" s="47" t="s">
        <v>4359</v>
      </c>
      <c r="AI28" s="49">
        <v>1807</v>
      </c>
      <c r="AJ28" s="49">
        <v>0</v>
      </c>
      <c r="AK28" s="49"/>
      <c r="AL28" s="49">
        <v>1807</v>
      </c>
      <c r="AM28" s="49">
        <f t="shared" si="3"/>
        <v>1807</v>
      </c>
      <c r="AN28" s="49">
        <f t="shared" si="4"/>
        <v>1807</v>
      </c>
      <c r="BD28" s="47" t="s">
        <v>4006</v>
      </c>
      <c r="BE28" s="47" t="s">
        <v>4592</v>
      </c>
      <c r="BF28" s="47">
        <v>107038</v>
      </c>
      <c r="BG28" s="47">
        <v>76795</v>
      </c>
      <c r="BH28" s="47">
        <v>27493</v>
      </c>
      <c r="BI28" s="47">
        <v>2750</v>
      </c>
      <c r="BJ28" s="47">
        <v>104.60000000000001</v>
      </c>
      <c r="BK28" s="47">
        <v>0</v>
      </c>
      <c r="BL28" s="47">
        <v>104.60000000000001</v>
      </c>
    </row>
    <row r="29" spans="2:64" x14ac:dyDescent="0.2">
      <c r="B29" s="47" t="s">
        <v>4293</v>
      </c>
      <c r="C29" s="47">
        <v>2</v>
      </c>
      <c r="L29" s="47" t="s">
        <v>4175</v>
      </c>
      <c r="M29" s="47" t="s">
        <v>73</v>
      </c>
      <c r="N29" s="49">
        <v>59764</v>
      </c>
      <c r="O29" s="49">
        <v>21396</v>
      </c>
      <c r="P29" s="49">
        <v>10940</v>
      </c>
      <c r="Q29" s="49">
        <v>92100</v>
      </c>
      <c r="U29" s="47" t="s">
        <v>4174</v>
      </c>
      <c r="V29" s="47" t="s">
        <v>4349</v>
      </c>
      <c r="W29" s="49">
        <v>86</v>
      </c>
      <c r="X29" s="49">
        <v>24</v>
      </c>
      <c r="Y29" s="49"/>
      <c r="Z29" s="49"/>
      <c r="AA29" s="49"/>
      <c r="AB29" s="49">
        <v>110</v>
      </c>
      <c r="AC29" s="49">
        <f t="shared" si="1"/>
        <v>89.6</v>
      </c>
      <c r="AD29" s="49">
        <f t="shared" si="2"/>
        <v>90.8</v>
      </c>
      <c r="AG29" s="47" t="s">
        <v>4302</v>
      </c>
      <c r="AH29" s="47" t="s">
        <v>4359</v>
      </c>
      <c r="AI29" s="49">
        <v>388</v>
      </c>
      <c r="AJ29" s="49"/>
      <c r="AK29" s="49"/>
      <c r="AL29" s="49">
        <v>388</v>
      </c>
      <c r="AM29" s="49">
        <f t="shared" si="3"/>
        <v>388</v>
      </c>
      <c r="AN29" s="49">
        <f t="shared" si="4"/>
        <v>388</v>
      </c>
      <c r="BD29" s="47" t="s">
        <v>4007</v>
      </c>
      <c r="BE29" s="47" t="s">
        <v>4593</v>
      </c>
      <c r="BF29" s="47">
        <v>107038</v>
      </c>
      <c r="BG29" s="47">
        <v>76795</v>
      </c>
      <c r="BH29" s="47">
        <v>27493</v>
      </c>
      <c r="BI29" s="47">
        <v>2750</v>
      </c>
      <c r="BJ29" s="47">
        <v>36</v>
      </c>
      <c r="BK29" s="47">
        <v>0</v>
      </c>
      <c r="BL29" s="47">
        <v>36</v>
      </c>
    </row>
    <row r="30" spans="2:64" x14ac:dyDescent="0.2">
      <c r="B30" s="47" t="s">
        <v>4295</v>
      </c>
      <c r="C30" s="47">
        <v>2</v>
      </c>
      <c r="L30" s="47" t="s">
        <v>4176</v>
      </c>
      <c r="M30" s="47" t="s">
        <v>103</v>
      </c>
      <c r="N30" s="49">
        <v>71355</v>
      </c>
      <c r="O30" s="49">
        <v>25545</v>
      </c>
      <c r="P30" s="49">
        <v>14833</v>
      </c>
      <c r="Q30" s="49">
        <v>111733</v>
      </c>
      <c r="U30" s="47" t="s">
        <v>4350</v>
      </c>
      <c r="V30" s="47" t="s">
        <v>4349</v>
      </c>
      <c r="W30" s="49">
        <v>8</v>
      </c>
      <c r="X30" s="49"/>
      <c r="Y30" s="49"/>
      <c r="Z30" s="49"/>
      <c r="AA30" s="49"/>
      <c r="AB30" s="49">
        <v>8</v>
      </c>
      <c r="AC30" s="49">
        <f t="shared" si="1"/>
        <v>8</v>
      </c>
      <c r="AD30" s="49">
        <f t="shared" si="2"/>
        <v>8</v>
      </c>
      <c r="AG30" s="47" t="s">
        <v>4303</v>
      </c>
      <c r="AH30" s="47" t="s">
        <v>4359</v>
      </c>
      <c r="AI30" s="49">
        <v>13</v>
      </c>
      <c r="AJ30" s="49"/>
      <c r="AK30" s="49"/>
      <c r="AL30" s="49">
        <v>13</v>
      </c>
      <c r="AM30" s="49">
        <f t="shared" si="3"/>
        <v>13</v>
      </c>
      <c r="AN30" s="49">
        <f t="shared" si="4"/>
        <v>13</v>
      </c>
      <c r="BD30" s="47" t="s">
        <v>4008</v>
      </c>
      <c r="BE30" s="47" t="s">
        <v>4594</v>
      </c>
      <c r="BF30" s="47">
        <v>107038</v>
      </c>
      <c r="BG30" s="47">
        <v>76795</v>
      </c>
      <c r="BH30" s="47">
        <v>27493</v>
      </c>
      <c r="BI30" s="47">
        <v>2750</v>
      </c>
      <c r="BJ30" s="47">
        <v>34</v>
      </c>
      <c r="BK30" s="47">
        <v>0</v>
      </c>
      <c r="BL30" s="47">
        <v>34</v>
      </c>
    </row>
    <row r="31" spans="2:64" x14ac:dyDescent="0.2">
      <c r="B31" s="47" t="s">
        <v>4296</v>
      </c>
      <c r="C31" s="47">
        <v>2</v>
      </c>
      <c r="L31" s="47" t="s">
        <v>4177</v>
      </c>
      <c r="M31" s="47" t="s">
        <v>31</v>
      </c>
      <c r="N31" s="49">
        <v>60258</v>
      </c>
      <c r="O31" s="49">
        <v>21572</v>
      </c>
      <c r="P31" s="49">
        <v>10938</v>
      </c>
      <c r="Q31" s="49">
        <v>92768</v>
      </c>
      <c r="U31" s="47" t="s">
        <v>4175</v>
      </c>
      <c r="V31" s="47" t="s">
        <v>4349</v>
      </c>
      <c r="W31" s="49">
        <v>71</v>
      </c>
      <c r="X31" s="49"/>
      <c r="Y31" s="49"/>
      <c r="Z31" s="49"/>
      <c r="AA31" s="49"/>
      <c r="AB31" s="49">
        <v>71</v>
      </c>
      <c r="AC31" s="49">
        <f t="shared" si="1"/>
        <v>71</v>
      </c>
      <c r="AD31" s="49">
        <f t="shared" si="2"/>
        <v>71</v>
      </c>
      <c r="AG31" s="47" t="s">
        <v>4305</v>
      </c>
      <c r="AH31" s="47" t="s">
        <v>4359</v>
      </c>
      <c r="AI31" s="49">
        <v>4876</v>
      </c>
      <c r="AJ31" s="49"/>
      <c r="AK31" s="49"/>
      <c r="AL31" s="49">
        <v>4876</v>
      </c>
      <c r="AM31" s="49">
        <f t="shared" si="3"/>
        <v>4876</v>
      </c>
      <c r="AN31" s="49">
        <f t="shared" si="4"/>
        <v>4876</v>
      </c>
      <c r="BD31" s="47" t="s">
        <v>4009</v>
      </c>
      <c r="BE31" s="47" t="s">
        <v>4010</v>
      </c>
      <c r="BF31" s="47">
        <v>59459</v>
      </c>
      <c r="BG31" s="47">
        <v>41759</v>
      </c>
      <c r="BH31" s="47">
        <v>14950</v>
      </c>
      <c r="BI31" s="47">
        <v>2750</v>
      </c>
      <c r="BJ31" s="47">
        <v>0</v>
      </c>
      <c r="BK31" s="47">
        <v>63.2</v>
      </c>
      <c r="BL31" s="47">
        <v>63.2</v>
      </c>
    </row>
    <row r="32" spans="2:64" x14ac:dyDescent="0.2">
      <c r="B32" s="47" t="s">
        <v>4297</v>
      </c>
      <c r="C32" s="47">
        <v>2</v>
      </c>
      <c r="L32" s="47" t="s">
        <v>4178</v>
      </c>
      <c r="M32" s="47" t="s">
        <v>0</v>
      </c>
      <c r="N32" s="49">
        <v>60745</v>
      </c>
      <c r="O32" s="49">
        <v>21747</v>
      </c>
      <c r="P32" s="49">
        <v>14944</v>
      </c>
      <c r="Q32" s="49">
        <v>97436</v>
      </c>
      <c r="U32" s="47" t="s">
        <v>4176</v>
      </c>
      <c r="V32" s="47" t="s">
        <v>4349</v>
      </c>
      <c r="W32" s="49">
        <v>35</v>
      </c>
      <c r="X32" s="49"/>
      <c r="Y32" s="49"/>
      <c r="Z32" s="49"/>
      <c r="AA32" s="49"/>
      <c r="AB32" s="49">
        <v>35</v>
      </c>
      <c r="AC32" s="49">
        <f t="shared" si="1"/>
        <v>35</v>
      </c>
      <c r="AD32" s="49">
        <f t="shared" si="2"/>
        <v>35</v>
      </c>
      <c r="AG32" s="47" t="s">
        <v>4306</v>
      </c>
      <c r="AH32" s="47" t="s">
        <v>4359</v>
      </c>
      <c r="AI32" s="49">
        <v>95</v>
      </c>
      <c r="AJ32" s="49"/>
      <c r="AK32" s="49"/>
      <c r="AL32" s="49">
        <v>95</v>
      </c>
      <c r="AM32" s="49">
        <f t="shared" si="3"/>
        <v>95</v>
      </c>
      <c r="AN32" s="49">
        <f t="shared" si="4"/>
        <v>95</v>
      </c>
      <c r="BD32" s="47" t="s">
        <v>4011</v>
      </c>
      <c r="BE32" s="47" t="s">
        <v>4012</v>
      </c>
      <c r="BF32" s="47">
        <v>59459</v>
      </c>
      <c r="BG32" s="47">
        <v>41759</v>
      </c>
      <c r="BH32" s="47">
        <v>14950</v>
      </c>
      <c r="BI32" s="47">
        <v>2750</v>
      </c>
      <c r="BJ32" s="47">
        <v>39</v>
      </c>
      <c r="BK32" s="47">
        <v>0</v>
      </c>
      <c r="BL32" s="47">
        <v>39</v>
      </c>
    </row>
    <row r="33" spans="2:64" x14ac:dyDescent="0.2">
      <c r="B33" s="47" t="s">
        <v>4338</v>
      </c>
      <c r="C33" s="47">
        <v>2</v>
      </c>
      <c r="L33" s="47" t="s">
        <v>4179</v>
      </c>
      <c r="M33" s="47" t="s">
        <v>130</v>
      </c>
      <c r="N33" s="49">
        <v>60760</v>
      </c>
      <c r="O33" s="49">
        <v>21752</v>
      </c>
      <c r="P33" s="49">
        <v>9366</v>
      </c>
      <c r="Q33" s="49">
        <v>91878</v>
      </c>
      <c r="U33" s="47" t="s">
        <v>4351</v>
      </c>
      <c r="V33" s="47" t="s">
        <v>4349</v>
      </c>
      <c r="W33" s="49">
        <v>8</v>
      </c>
      <c r="X33" s="49"/>
      <c r="Y33" s="49"/>
      <c r="Z33" s="49"/>
      <c r="AA33" s="49"/>
      <c r="AB33" s="49">
        <v>8</v>
      </c>
      <c r="AC33" s="49">
        <f t="shared" si="1"/>
        <v>8</v>
      </c>
      <c r="AD33" s="49">
        <f t="shared" si="2"/>
        <v>8</v>
      </c>
      <c r="AG33" s="53" t="s">
        <v>4348</v>
      </c>
      <c r="AH33" s="53"/>
      <c r="AI33" s="54">
        <v>9962</v>
      </c>
      <c r="AJ33" s="54">
        <v>263</v>
      </c>
      <c r="AK33" s="54">
        <v>67</v>
      </c>
      <c r="AL33" s="54">
        <v>10292</v>
      </c>
      <c r="AM33" s="54">
        <f t="shared" si="3"/>
        <v>10028.25</v>
      </c>
      <c r="AN33" s="54">
        <f t="shared" si="4"/>
        <v>10034.700000000001</v>
      </c>
      <c r="BD33" s="47" t="s">
        <v>4013</v>
      </c>
      <c r="BE33" s="47" t="s">
        <v>4014</v>
      </c>
      <c r="BF33" s="47">
        <v>59459</v>
      </c>
      <c r="BG33" s="47">
        <v>41759</v>
      </c>
      <c r="BH33" s="47">
        <v>14950</v>
      </c>
      <c r="BI33" s="47">
        <v>2750</v>
      </c>
      <c r="BJ33" s="47">
        <v>79</v>
      </c>
      <c r="BK33" s="47">
        <v>0</v>
      </c>
      <c r="BL33" s="47">
        <v>79</v>
      </c>
    </row>
    <row r="34" spans="2:64" x14ac:dyDescent="0.2">
      <c r="B34" s="47" t="s">
        <v>4146</v>
      </c>
      <c r="C34" s="47">
        <v>2</v>
      </c>
      <c r="L34" s="47" t="s">
        <v>4180</v>
      </c>
      <c r="M34" s="47" t="s">
        <v>131</v>
      </c>
      <c r="N34" s="49">
        <v>67468</v>
      </c>
      <c r="O34" s="49">
        <v>24154</v>
      </c>
      <c r="P34" s="49">
        <v>9373</v>
      </c>
      <c r="Q34" s="49">
        <v>100995</v>
      </c>
      <c r="U34" s="47" t="s">
        <v>4177</v>
      </c>
      <c r="V34" s="47" t="s">
        <v>4349</v>
      </c>
      <c r="W34" s="49">
        <v>17</v>
      </c>
      <c r="X34" s="49"/>
      <c r="Y34" s="49"/>
      <c r="Z34" s="49"/>
      <c r="AA34" s="49"/>
      <c r="AB34" s="49">
        <v>17</v>
      </c>
      <c r="AC34" s="49">
        <f t="shared" si="1"/>
        <v>17</v>
      </c>
      <c r="AD34" s="49">
        <f t="shared" si="2"/>
        <v>17</v>
      </c>
      <c r="BD34" s="47" t="s">
        <v>4015</v>
      </c>
      <c r="BE34" s="47" t="s">
        <v>4016</v>
      </c>
      <c r="BF34" s="47">
        <v>59459</v>
      </c>
      <c r="BG34" s="47">
        <v>41759</v>
      </c>
      <c r="BH34" s="47">
        <v>14950</v>
      </c>
      <c r="BI34" s="47">
        <v>2750</v>
      </c>
      <c r="BJ34" s="47">
        <v>17</v>
      </c>
      <c r="BK34" s="47">
        <v>0</v>
      </c>
      <c r="BL34" s="47">
        <v>17</v>
      </c>
    </row>
    <row r="35" spans="2:64" x14ac:dyDescent="0.2">
      <c r="B35" s="47" t="s">
        <v>4149</v>
      </c>
      <c r="C35" s="47">
        <v>2</v>
      </c>
      <c r="L35" s="47" t="s">
        <v>4181</v>
      </c>
      <c r="M35" s="47" t="s">
        <v>1</v>
      </c>
      <c r="N35" s="49">
        <v>57779</v>
      </c>
      <c r="O35" s="49">
        <v>20685</v>
      </c>
      <c r="P35" s="49">
        <v>9350</v>
      </c>
      <c r="Q35" s="49">
        <v>87814</v>
      </c>
      <c r="U35" s="47" t="s">
        <v>4178</v>
      </c>
      <c r="V35" s="47" t="s">
        <v>4349</v>
      </c>
      <c r="W35" s="49">
        <v>49</v>
      </c>
      <c r="X35" s="49"/>
      <c r="Y35" s="49"/>
      <c r="Z35" s="49">
        <v>1</v>
      </c>
      <c r="AA35" s="49"/>
      <c r="AB35" s="49">
        <v>50</v>
      </c>
      <c r="AC35" s="49">
        <f t="shared" si="1"/>
        <v>49.05</v>
      </c>
      <c r="AD35" s="49">
        <f t="shared" si="2"/>
        <v>49.05</v>
      </c>
      <c r="BD35" s="47" t="s">
        <v>4017</v>
      </c>
      <c r="BE35" s="47" t="s">
        <v>4018</v>
      </c>
      <c r="BF35" s="47">
        <v>59062</v>
      </c>
      <c r="BG35" s="47">
        <v>41467</v>
      </c>
      <c r="BH35" s="47">
        <v>14845</v>
      </c>
      <c r="BI35" s="47">
        <v>2750</v>
      </c>
      <c r="BJ35" s="47">
        <v>337.4</v>
      </c>
      <c r="BK35" s="47">
        <v>0</v>
      </c>
      <c r="BL35" s="47">
        <v>337.4</v>
      </c>
    </row>
    <row r="36" spans="2:64" x14ac:dyDescent="0.2">
      <c r="B36" s="47" t="s">
        <v>4168</v>
      </c>
      <c r="C36" s="47">
        <v>2</v>
      </c>
      <c r="L36" s="47" t="s">
        <v>4182</v>
      </c>
      <c r="M36" s="47" t="s">
        <v>4183</v>
      </c>
      <c r="N36" s="49">
        <v>69920</v>
      </c>
      <c r="O36" s="49">
        <v>25031</v>
      </c>
      <c r="P36" s="49">
        <v>9375</v>
      </c>
      <c r="Q36" s="49">
        <v>104326</v>
      </c>
      <c r="U36" s="47" t="s">
        <v>4352</v>
      </c>
      <c r="V36" s="47" t="s">
        <v>4349</v>
      </c>
      <c r="W36" s="49">
        <v>16</v>
      </c>
      <c r="X36" s="49"/>
      <c r="Y36" s="49"/>
      <c r="Z36" s="49"/>
      <c r="AA36" s="49"/>
      <c r="AB36" s="49">
        <v>16</v>
      </c>
      <c r="AC36" s="49">
        <f t="shared" si="1"/>
        <v>16</v>
      </c>
      <c r="AD36" s="49">
        <f t="shared" si="2"/>
        <v>16</v>
      </c>
      <c r="BD36" s="47" t="s">
        <v>4019</v>
      </c>
      <c r="BE36" s="47" t="s">
        <v>4020</v>
      </c>
      <c r="BF36" s="47">
        <v>68400</v>
      </c>
      <c r="BG36" s="47">
        <v>48343</v>
      </c>
      <c r="BH36" s="47">
        <v>17307</v>
      </c>
      <c r="BI36" s="47">
        <v>2750</v>
      </c>
      <c r="BJ36" s="47">
        <v>96</v>
      </c>
      <c r="BK36" s="47">
        <v>0</v>
      </c>
      <c r="BL36" s="47">
        <v>96</v>
      </c>
    </row>
    <row r="37" spans="2:64" x14ac:dyDescent="0.2">
      <c r="B37" s="47" t="s">
        <v>4368</v>
      </c>
      <c r="C37" s="47">
        <v>2</v>
      </c>
      <c r="L37" s="47" t="s">
        <v>4184</v>
      </c>
      <c r="M37" s="47" t="s">
        <v>166</v>
      </c>
      <c r="N37" s="49">
        <v>65704</v>
      </c>
      <c r="O37" s="49">
        <v>23522</v>
      </c>
      <c r="P37" s="49">
        <v>14984</v>
      </c>
      <c r="Q37" s="49">
        <v>104210</v>
      </c>
      <c r="U37" s="47" t="s">
        <v>4179</v>
      </c>
      <c r="V37" s="47" t="s">
        <v>4349</v>
      </c>
      <c r="W37" s="49">
        <v>41</v>
      </c>
      <c r="X37" s="49">
        <v>26</v>
      </c>
      <c r="Y37" s="49"/>
      <c r="Z37" s="49"/>
      <c r="AA37" s="49"/>
      <c r="AB37" s="49">
        <v>67</v>
      </c>
      <c r="AC37" s="49">
        <f t="shared" si="1"/>
        <v>44.9</v>
      </c>
      <c r="AD37" s="49">
        <f t="shared" si="2"/>
        <v>46.2</v>
      </c>
      <c r="BD37" s="47" t="s">
        <v>4021</v>
      </c>
      <c r="BE37" s="47" t="s">
        <v>4022</v>
      </c>
      <c r="BF37" s="47">
        <v>68400</v>
      </c>
      <c r="BG37" s="47">
        <v>48343</v>
      </c>
      <c r="BH37" s="47">
        <v>17307</v>
      </c>
      <c r="BI37" s="47">
        <v>2750</v>
      </c>
      <c r="BJ37" s="47">
        <v>484</v>
      </c>
      <c r="BK37" s="47">
        <v>0</v>
      </c>
      <c r="BL37" s="47">
        <v>484</v>
      </c>
    </row>
    <row r="38" spans="2:64" x14ac:dyDescent="0.2">
      <c r="B38" s="47" t="s">
        <v>4369</v>
      </c>
      <c r="C38" s="47">
        <v>2</v>
      </c>
      <c r="L38" s="47" t="s">
        <v>4185</v>
      </c>
      <c r="M38" s="47" t="s">
        <v>2</v>
      </c>
      <c r="N38" s="49">
        <v>60133</v>
      </c>
      <c r="O38" s="49">
        <v>21528</v>
      </c>
      <c r="P38" s="49">
        <v>9361</v>
      </c>
      <c r="Q38" s="49">
        <v>91022</v>
      </c>
      <c r="U38" s="47" t="s">
        <v>4180</v>
      </c>
      <c r="V38" s="47" t="s">
        <v>4349</v>
      </c>
      <c r="W38" s="49">
        <v>8</v>
      </c>
      <c r="X38" s="49"/>
      <c r="Y38" s="49"/>
      <c r="Z38" s="49"/>
      <c r="AA38" s="49"/>
      <c r="AB38" s="49">
        <v>8</v>
      </c>
      <c r="AC38" s="49">
        <f t="shared" si="1"/>
        <v>8</v>
      </c>
      <c r="AD38" s="49">
        <f t="shared" si="2"/>
        <v>8</v>
      </c>
      <c r="BD38" s="47" t="s">
        <v>4023</v>
      </c>
      <c r="BE38" s="47" t="s">
        <v>4024</v>
      </c>
      <c r="BF38" s="47">
        <v>60397</v>
      </c>
      <c r="BG38" s="47">
        <v>42450</v>
      </c>
      <c r="BH38" s="47">
        <v>15197</v>
      </c>
      <c r="BI38" s="47">
        <v>2750</v>
      </c>
      <c r="BJ38" s="47">
        <v>11</v>
      </c>
      <c r="BK38" s="47">
        <v>0</v>
      </c>
      <c r="BL38" s="47">
        <v>11</v>
      </c>
    </row>
    <row r="39" spans="2:64" x14ac:dyDescent="0.2">
      <c r="B39" s="47" t="s">
        <v>4370</v>
      </c>
      <c r="C39" s="47">
        <v>2</v>
      </c>
      <c r="L39" s="47" t="s">
        <v>4186</v>
      </c>
      <c r="M39" s="47" t="s">
        <v>167</v>
      </c>
      <c r="N39" s="49">
        <v>60551</v>
      </c>
      <c r="O39" s="49">
        <v>21677</v>
      </c>
      <c r="P39" s="49">
        <v>14940</v>
      </c>
      <c r="Q39" s="49">
        <v>97168</v>
      </c>
      <c r="U39" s="47" t="s">
        <v>4181</v>
      </c>
      <c r="V39" s="47" t="s">
        <v>4349</v>
      </c>
      <c r="W39" s="49">
        <v>394</v>
      </c>
      <c r="X39" s="49">
        <v>26</v>
      </c>
      <c r="Y39" s="49"/>
      <c r="Z39" s="49"/>
      <c r="AA39" s="49">
        <v>5</v>
      </c>
      <c r="AB39" s="49">
        <v>425</v>
      </c>
      <c r="AC39" s="49">
        <f t="shared" si="1"/>
        <v>399.9</v>
      </c>
      <c r="AD39" s="49">
        <f t="shared" si="2"/>
        <v>400.5</v>
      </c>
      <c r="BD39" s="47" t="s">
        <v>4025</v>
      </c>
      <c r="BE39" s="47" t="s">
        <v>4026</v>
      </c>
      <c r="BF39" s="47">
        <v>61674</v>
      </c>
      <c r="BG39" s="47">
        <v>43390</v>
      </c>
      <c r="BH39" s="47">
        <v>15534</v>
      </c>
      <c r="BI39" s="47">
        <v>2750</v>
      </c>
      <c r="BJ39" s="47">
        <v>156</v>
      </c>
      <c r="BK39" s="47">
        <v>0</v>
      </c>
      <c r="BL39" s="47">
        <v>156</v>
      </c>
    </row>
    <row r="40" spans="2:64" x14ac:dyDescent="0.2">
      <c r="B40" s="47" t="s">
        <v>4371</v>
      </c>
      <c r="C40" s="47">
        <v>2</v>
      </c>
      <c r="L40" s="47" t="s">
        <v>4187</v>
      </c>
      <c r="M40" s="47" t="s">
        <v>133</v>
      </c>
      <c r="N40" s="49">
        <v>82080</v>
      </c>
      <c r="O40" s="49">
        <v>29385</v>
      </c>
      <c r="P40" s="49">
        <v>12474</v>
      </c>
      <c r="Q40" s="49">
        <v>123939</v>
      </c>
      <c r="U40" s="47" t="s">
        <v>4182</v>
      </c>
      <c r="V40" s="47" t="s">
        <v>4349</v>
      </c>
      <c r="W40" s="49">
        <v>11</v>
      </c>
      <c r="X40" s="49">
        <v>12</v>
      </c>
      <c r="Y40" s="49"/>
      <c r="Z40" s="49"/>
      <c r="AA40" s="49"/>
      <c r="AB40" s="49">
        <v>23</v>
      </c>
      <c r="AC40" s="49">
        <f t="shared" si="1"/>
        <v>12.8</v>
      </c>
      <c r="AD40" s="49">
        <f t="shared" si="2"/>
        <v>13.4</v>
      </c>
      <c r="BD40" s="47" t="s">
        <v>4027</v>
      </c>
      <c r="BE40" s="47" t="s">
        <v>4028</v>
      </c>
      <c r="BF40" s="47">
        <v>61674</v>
      </c>
      <c r="BG40" s="47">
        <v>43390</v>
      </c>
      <c r="BH40" s="47">
        <v>15534</v>
      </c>
      <c r="BI40" s="47">
        <v>2750</v>
      </c>
      <c r="BJ40" s="47">
        <v>208.6</v>
      </c>
      <c r="BK40" s="47">
        <v>0</v>
      </c>
      <c r="BL40" s="47">
        <v>208.6</v>
      </c>
    </row>
    <row r="41" spans="2:64" x14ac:dyDescent="0.2">
      <c r="B41" s="47" t="s">
        <v>4372</v>
      </c>
      <c r="C41" s="47">
        <v>2</v>
      </c>
      <c r="L41" s="47" t="s">
        <v>4188</v>
      </c>
      <c r="M41" s="47" t="s">
        <v>134</v>
      </c>
      <c r="N41" s="49">
        <v>70397</v>
      </c>
      <c r="O41" s="49">
        <v>25202</v>
      </c>
      <c r="P41" s="49">
        <v>12423</v>
      </c>
      <c r="Q41" s="49">
        <v>108022</v>
      </c>
      <c r="U41" s="47" t="s">
        <v>4184</v>
      </c>
      <c r="V41" s="47" t="s">
        <v>4349</v>
      </c>
      <c r="W41" s="49">
        <v>45</v>
      </c>
      <c r="X41" s="49"/>
      <c r="Y41" s="49"/>
      <c r="Z41" s="49"/>
      <c r="AA41" s="49"/>
      <c r="AB41" s="49">
        <v>45</v>
      </c>
      <c r="AC41" s="49">
        <f t="shared" si="1"/>
        <v>45</v>
      </c>
      <c r="AD41" s="49">
        <f t="shared" si="2"/>
        <v>45</v>
      </c>
      <c r="BD41" s="47" t="s">
        <v>4029</v>
      </c>
      <c r="BE41" s="47" t="s">
        <v>4030</v>
      </c>
      <c r="BF41" s="47">
        <v>61674</v>
      </c>
      <c r="BG41" s="47">
        <v>43390</v>
      </c>
      <c r="BH41" s="47">
        <v>15534</v>
      </c>
      <c r="BI41" s="47">
        <v>2750</v>
      </c>
      <c r="BJ41" s="47">
        <v>169.2</v>
      </c>
      <c r="BK41" s="47">
        <v>0</v>
      </c>
      <c r="BL41" s="47">
        <v>169.2</v>
      </c>
    </row>
    <row r="42" spans="2:64" x14ac:dyDescent="0.2">
      <c r="B42" s="47" t="s">
        <v>4373</v>
      </c>
      <c r="C42" s="47">
        <v>2</v>
      </c>
      <c r="L42" s="47" t="s">
        <v>4189</v>
      </c>
      <c r="M42" s="47" t="s">
        <v>4190</v>
      </c>
      <c r="N42" s="49">
        <v>55961</v>
      </c>
      <c r="O42" s="49">
        <v>20034</v>
      </c>
      <c r="P42" s="49">
        <v>3213</v>
      </c>
      <c r="Q42" s="49">
        <v>79208</v>
      </c>
      <c r="U42" s="47" t="s">
        <v>4185</v>
      </c>
      <c r="V42" s="47" t="s">
        <v>4349</v>
      </c>
      <c r="W42" s="49">
        <v>16</v>
      </c>
      <c r="X42" s="49"/>
      <c r="Y42" s="49"/>
      <c r="Z42" s="49"/>
      <c r="AA42" s="49"/>
      <c r="AB42" s="49">
        <v>16</v>
      </c>
      <c r="AC42" s="49">
        <f t="shared" si="1"/>
        <v>16</v>
      </c>
      <c r="AD42" s="49">
        <f t="shared" si="2"/>
        <v>16</v>
      </c>
      <c r="BD42" s="47" t="s">
        <v>4031</v>
      </c>
      <c r="BE42" s="47" t="s">
        <v>4032</v>
      </c>
      <c r="BF42" s="47">
        <v>67255</v>
      </c>
      <c r="BG42" s="47">
        <v>47500</v>
      </c>
      <c r="BH42" s="47">
        <v>17005</v>
      </c>
      <c r="BI42" s="47">
        <v>2750</v>
      </c>
      <c r="BJ42" s="47">
        <v>0</v>
      </c>
      <c r="BK42" s="47">
        <v>0</v>
      </c>
      <c r="BL42" s="47">
        <v>0</v>
      </c>
    </row>
    <row r="43" spans="2:64" x14ac:dyDescent="0.2">
      <c r="B43" s="47" t="s">
        <v>4374</v>
      </c>
      <c r="C43" s="47">
        <v>2</v>
      </c>
      <c r="L43" s="47" t="s">
        <v>4191</v>
      </c>
      <c r="M43" s="47" t="s">
        <v>4192</v>
      </c>
      <c r="N43" s="49">
        <v>60077</v>
      </c>
      <c r="O43" s="49">
        <v>21508</v>
      </c>
      <c r="P43" s="49">
        <v>14935</v>
      </c>
      <c r="Q43" s="49">
        <v>96520</v>
      </c>
      <c r="U43" s="47" t="s">
        <v>4186</v>
      </c>
      <c r="V43" s="47" t="s">
        <v>4349</v>
      </c>
      <c r="W43" s="49">
        <v>1</v>
      </c>
      <c r="X43" s="49"/>
      <c r="Y43" s="49"/>
      <c r="Z43" s="49"/>
      <c r="AA43" s="49"/>
      <c r="AB43" s="49">
        <v>1</v>
      </c>
      <c r="AC43" s="49">
        <f t="shared" si="1"/>
        <v>1</v>
      </c>
      <c r="AD43" s="49">
        <f t="shared" si="2"/>
        <v>1</v>
      </c>
      <c r="BD43" s="47" t="s">
        <v>4033</v>
      </c>
      <c r="BE43" s="47" t="s">
        <v>4034</v>
      </c>
      <c r="BF43" s="47">
        <v>67255</v>
      </c>
      <c r="BG43" s="47">
        <v>47500</v>
      </c>
      <c r="BH43" s="47">
        <v>17005</v>
      </c>
      <c r="BI43" s="47">
        <v>2750</v>
      </c>
      <c r="BJ43" s="47">
        <v>93</v>
      </c>
      <c r="BK43" s="47">
        <v>47</v>
      </c>
      <c r="BL43" s="47">
        <v>140</v>
      </c>
    </row>
    <row r="44" spans="2:64" x14ac:dyDescent="0.2">
      <c r="B44" s="47" t="s">
        <v>4198</v>
      </c>
      <c r="C44" s="47">
        <v>2</v>
      </c>
      <c r="L44" s="47" t="s">
        <v>4193</v>
      </c>
      <c r="M44" s="47" t="s">
        <v>3</v>
      </c>
      <c r="N44" s="49">
        <v>70949</v>
      </c>
      <c r="O44" s="49">
        <v>25400</v>
      </c>
      <c r="P44" s="49">
        <v>12426</v>
      </c>
      <c r="Q44" s="49">
        <v>108775</v>
      </c>
      <c r="U44" s="47" t="s">
        <v>4187</v>
      </c>
      <c r="V44" s="47" t="s">
        <v>4349</v>
      </c>
      <c r="W44" s="49">
        <v>2</v>
      </c>
      <c r="X44" s="49"/>
      <c r="Y44" s="49"/>
      <c r="Z44" s="49"/>
      <c r="AA44" s="49"/>
      <c r="AB44" s="49">
        <v>2</v>
      </c>
      <c r="AC44" s="49">
        <f t="shared" si="1"/>
        <v>2</v>
      </c>
      <c r="AD44" s="49">
        <f t="shared" si="2"/>
        <v>2</v>
      </c>
      <c r="BD44" s="47" t="s">
        <v>4035</v>
      </c>
      <c r="BE44" s="47" t="s">
        <v>4036</v>
      </c>
      <c r="BF44" s="47">
        <v>75599</v>
      </c>
      <c r="BG44" s="47">
        <v>53644</v>
      </c>
      <c r="BH44" s="47">
        <v>19205</v>
      </c>
      <c r="BI44" s="47">
        <v>2750</v>
      </c>
      <c r="BJ44" s="47">
        <v>26.8</v>
      </c>
      <c r="BK44" s="47">
        <v>0</v>
      </c>
      <c r="BL44" s="47">
        <v>26.8</v>
      </c>
    </row>
    <row r="45" spans="2:64" x14ac:dyDescent="0.2">
      <c r="B45" s="47" t="s">
        <v>4375</v>
      </c>
      <c r="C45" s="47">
        <v>2</v>
      </c>
      <c r="L45" s="47" t="s">
        <v>4194</v>
      </c>
      <c r="M45" s="47" t="s">
        <v>4195</v>
      </c>
      <c r="N45" s="49">
        <v>60077</v>
      </c>
      <c r="O45" s="49">
        <v>21508</v>
      </c>
      <c r="P45" s="49">
        <v>14935</v>
      </c>
      <c r="Q45" s="49">
        <v>96520</v>
      </c>
      <c r="U45" s="47" t="s">
        <v>4188</v>
      </c>
      <c r="V45" s="47" t="s">
        <v>4349</v>
      </c>
      <c r="W45" s="49">
        <v>3</v>
      </c>
      <c r="X45" s="49"/>
      <c r="Y45" s="49"/>
      <c r="Z45" s="49"/>
      <c r="AA45" s="49"/>
      <c r="AB45" s="49">
        <v>3</v>
      </c>
      <c r="AC45" s="49">
        <f t="shared" si="1"/>
        <v>3</v>
      </c>
      <c r="AD45" s="49">
        <f t="shared" si="2"/>
        <v>3</v>
      </c>
      <c r="BD45" s="47" t="s">
        <v>4037</v>
      </c>
      <c r="BE45" s="47" t="s">
        <v>4038</v>
      </c>
      <c r="BF45" s="47">
        <v>75599</v>
      </c>
      <c r="BG45" s="47">
        <v>53644</v>
      </c>
      <c r="BH45" s="47">
        <v>19205</v>
      </c>
      <c r="BI45" s="47">
        <v>2750</v>
      </c>
      <c r="BJ45" s="47">
        <v>576.20000000000005</v>
      </c>
      <c r="BK45" s="47">
        <v>92.4</v>
      </c>
      <c r="BL45" s="47">
        <v>668.6</v>
      </c>
    </row>
    <row r="46" spans="2:64" x14ac:dyDescent="0.2">
      <c r="B46" s="47" t="s">
        <v>4376</v>
      </c>
      <c r="C46" s="47">
        <v>2</v>
      </c>
      <c r="L46" s="47" t="s">
        <v>4196</v>
      </c>
      <c r="M46" s="47" t="s">
        <v>135</v>
      </c>
      <c r="N46" s="49">
        <v>67471</v>
      </c>
      <c r="O46" s="49">
        <v>24155</v>
      </c>
      <c r="P46" s="49">
        <v>6328</v>
      </c>
      <c r="Q46" s="49">
        <v>97954</v>
      </c>
      <c r="U46" s="47" t="s">
        <v>4189</v>
      </c>
      <c r="V46" s="47" t="s">
        <v>4349</v>
      </c>
      <c r="W46" s="49">
        <v>14</v>
      </c>
      <c r="X46" s="49"/>
      <c r="Y46" s="49"/>
      <c r="Z46" s="49"/>
      <c r="AA46" s="49"/>
      <c r="AB46" s="49">
        <v>14</v>
      </c>
      <c r="AC46" s="49">
        <f t="shared" si="1"/>
        <v>14</v>
      </c>
      <c r="AD46" s="49">
        <f t="shared" si="2"/>
        <v>14</v>
      </c>
      <c r="BD46" s="47" t="s">
        <v>4039</v>
      </c>
      <c r="BE46" s="47" t="s">
        <v>4040</v>
      </c>
      <c r="BF46" s="47">
        <v>75599</v>
      </c>
      <c r="BG46" s="47">
        <v>53644</v>
      </c>
      <c r="BH46" s="47">
        <v>19205</v>
      </c>
      <c r="BI46" s="47">
        <v>2750</v>
      </c>
      <c r="BJ46" s="47">
        <v>121.6</v>
      </c>
      <c r="BK46" s="47">
        <v>561.4</v>
      </c>
      <c r="BL46" s="47">
        <v>682.99999999999989</v>
      </c>
    </row>
    <row r="47" spans="2:64" x14ac:dyDescent="0.2">
      <c r="B47" s="47" t="s">
        <v>4377</v>
      </c>
      <c r="C47" s="47">
        <v>2</v>
      </c>
      <c r="L47" s="47" t="s">
        <v>4198</v>
      </c>
      <c r="M47" s="47" t="s">
        <v>154</v>
      </c>
      <c r="N47" s="49">
        <v>55124</v>
      </c>
      <c r="O47" s="49">
        <v>19734</v>
      </c>
      <c r="P47" s="49">
        <v>6612</v>
      </c>
      <c r="Q47" s="49">
        <v>81470</v>
      </c>
      <c r="U47" s="47" t="s">
        <v>4191</v>
      </c>
      <c r="V47" s="47" t="s">
        <v>4349</v>
      </c>
      <c r="W47" s="49">
        <v>14</v>
      </c>
      <c r="X47" s="49"/>
      <c r="Y47" s="49"/>
      <c r="Z47" s="49"/>
      <c r="AA47" s="49"/>
      <c r="AB47" s="49">
        <v>14</v>
      </c>
      <c r="AC47" s="49">
        <f t="shared" si="1"/>
        <v>14</v>
      </c>
      <c r="AD47" s="49">
        <f t="shared" si="2"/>
        <v>14</v>
      </c>
      <c r="BD47" s="47" t="s">
        <v>4041</v>
      </c>
      <c r="BE47" s="47" t="s">
        <v>4042</v>
      </c>
      <c r="BF47" s="47">
        <v>75599</v>
      </c>
      <c r="BG47" s="47">
        <v>53644</v>
      </c>
      <c r="BH47" s="47">
        <v>19205</v>
      </c>
      <c r="BI47" s="47">
        <v>2750</v>
      </c>
      <c r="BJ47" s="47">
        <v>0</v>
      </c>
      <c r="BK47" s="47">
        <v>0</v>
      </c>
      <c r="BL47" s="47">
        <v>0</v>
      </c>
    </row>
    <row r="48" spans="2:64" x14ac:dyDescent="0.2">
      <c r="B48" s="47" t="s">
        <v>4207</v>
      </c>
      <c r="C48" s="47">
        <v>2</v>
      </c>
      <c r="L48" s="47" t="s">
        <v>4199</v>
      </c>
      <c r="M48" s="47" t="s">
        <v>4200</v>
      </c>
      <c r="N48" s="49">
        <v>72528</v>
      </c>
      <c r="O48" s="49">
        <v>25965</v>
      </c>
      <c r="P48" s="49">
        <v>12484</v>
      </c>
      <c r="Q48" s="49">
        <v>110977</v>
      </c>
      <c r="U48" s="47" t="s">
        <v>4193</v>
      </c>
      <c r="V48" s="47" t="s">
        <v>4349</v>
      </c>
      <c r="W48" s="49">
        <v>361</v>
      </c>
      <c r="X48" s="49"/>
      <c r="Y48" s="49">
        <v>76</v>
      </c>
      <c r="Z48" s="49"/>
      <c r="AA48" s="49"/>
      <c r="AB48" s="49">
        <v>437</v>
      </c>
      <c r="AC48" s="49">
        <f t="shared" si="1"/>
        <v>391.4</v>
      </c>
      <c r="AD48" s="49">
        <f t="shared" si="2"/>
        <v>383.8</v>
      </c>
      <c r="BD48" s="47" t="s">
        <v>4043</v>
      </c>
      <c r="BE48" s="47" t="s">
        <v>4044</v>
      </c>
      <c r="BF48" s="47">
        <v>110424</v>
      </c>
      <c r="BG48" s="47">
        <v>79289</v>
      </c>
      <c r="BH48" s="47">
        <v>28385</v>
      </c>
      <c r="BI48" s="47">
        <v>2750</v>
      </c>
      <c r="BJ48" s="47">
        <v>244</v>
      </c>
      <c r="BK48" s="47">
        <v>0</v>
      </c>
      <c r="BL48" s="47">
        <v>244</v>
      </c>
    </row>
    <row r="49" spans="2:64" x14ac:dyDescent="0.2">
      <c r="B49" s="47" t="s">
        <v>4224</v>
      </c>
      <c r="C49" s="47">
        <v>2</v>
      </c>
      <c r="L49" s="47" t="s">
        <v>4201</v>
      </c>
      <c r="M49" s="47" t="s">
        <v>4202</v>
      </c>
      <c r="N49" s="49">
        <v>72052</v>
      </c>
      <c r="O49" s="49">
        <v>25795</v>
      </c>
      <c r="P49" s="49">
        <v>12483</v>
      </c>
      <c r="Q49" s="49">
        <v>110330</v>
      </c>
      <c r="U49" s="47" t="s">
        <v>4194</v>
      </c>
      <c r="V49" s="47" t="s">
        <v>4349</v>
      </c>
      <c r="W49" s="49">
        <v>11</v>
      </c>
      <c r="X49" s="49"/>
      <c r="Y49" s="49"/>
      <c r="Z49" s="49"/>
      <c r="AA49" s="49"/>
      <c r="AB49" s="49">
        <v>11</v>
      </c>
      <c r="AC49" s="49">
        <f t="shared" si="1"/>
        <v>11</v>
      </c>
      <c r="AD49" s="49">
        <f t="shared" si="2"/>
        <v>11</v>
      </c>
      <c r="BD49" s="47" t="s">
        <v>4043</v>
      </c>
      <c r="BE49" s="47" t="s">
        <v>4044</v>
      </c>
      <c r="BF49" s="47">
        <v>219249</v>
      </c>
      <c r="BG49" s="47">
        <v>159425</v>
      </c>
      <c r="BH49" s="47">
        <v>57074</v>
      </c>
      <c r="BI49" s="47">
        <v>2750</v>
      </c>
      <c r="BJ49" s="47">
        <v>0</v>
      </c>
      <c r="BK49" s="47">
        <v>0</v>
      </c>
      <c r="BL49" s="47">
        <v>0</v>
      </c>
    </row>
    <row r="50" spans="2:64" x14ac:dyDescent="0.2">
      <c r="B50" s="47" t="s">
        <v>4285</v>
      </c>
      <c r="C50" s="47">
        <v>2</v>
      </c>
      <c r="L50" s="47" t="s">
        <v>4203</v>
      </c>
      <c r="M50" s="47" t="s">
        <v>136</v>
      </c>
      <c r="N50" s="49">
        <v>71828</v>
      </c>
      <c r="O50" s="49">
        <v>25714</v>
      </c>
      <c r="P50" s="49">
        <v>12487</v>
      </c>
      <c r="Q50" s="49">
        <v>110029</v>
      </c>
      <c r="U50" s="47" t="s">
        <v>4196</v>
      </c>
      <c r="V50" s="47" t="s">
        <v>4349</v>
      </c>
      <c r="W50" s="49">
        <v>28</v>
      </c>
      <c r="X50" s="49"/>
      <c r="Y50" s="49"/>
      <c r="Z50" s="49"/>
      <c r="AA50" s="49"/>
      <c r="AB50" s="49">
        <v>28</v>
      </c>
      <c r="AC50" s="49">
        <f t="shared" si="1"/>
        <v>28</v>
      </c>
      <c r="AD50" s="49">
        <f t="shared" si="2"/>
        <v>28</v>
      </c>
      <c r="BD50" s="47" t="s">
        <v>4045</v>
      </c>
      <c r="BE50" s="47" t="s">
        <v>4046</v>
      </c>
      <c r="BF50" s="47">
        <v>110424</v>
      </c>
      <c r="BG50" s="47">
        <v>79289</v>
      </c>
      <c r="BH50" s="47">
        <v>28385</v>
      </c>
      <c r="BI50" s="47">
        <v>2750</v>
      </c>
      <c r="BJ50" s="47">
        <v>17</v>
      </c>
      <c r="BK50" s="47">
        <v>0</v>
      </c>
      <c r="BL50" s="47">
        <v>17</v>
      </c>
    </row>
    <row r="51" spans="2:64" x14ac:dyDescent="0.2">
      <c r="B51" s="47" t="s">
        <v>4378</v>
      </c>
      <c r="C51" s="47">
        <v>2</v>
      </c>
      <c r="L51" s="47" t="s">
        <v>4204</v>
      </c>
      <c r="M51" s="47" t="s">
        <v>4205</v>
      </c>
      <c r="N51" s="49">
        <v>71231</v>
      </c>
      <c r="O51" s="49">
        <v>25501</v>
      </c>
      <c r="P51" s="49">
        <v>12482</v>
      </c>
      <c r="Q51" s="49">
        <v>109214</v>
      </c>
      <c r="U51" s="47" t="s">
        <v>4198</v>
      </c>
      <c r="V51" s="47" t="s">
        <v>4349</v>
      </c>
      <c r="W51" s="49">
        <v>134</v>
      </c>
      <c r="X51" s="49"/>
      <c r="Y51" s="49"/>
      <c r="Z51" s="49"/>
      <c r="AA51" s="49"/>
      <c r="AB51" s="49">
        <v>134</v>
      </c>
      <c r="AC51" s="49">
        <f t="shared" si="1"/>
        <v>134</v>
      </c>
      <c r="AD51" s="49">
        <f t="shared" si="2"/>
        <v>134</v>
      </c>
      <c r="BD51" s="47" t="s">
        <v>4047</v>
      </c>
      <c r="BE51" s="47" t="s">
        <v>4048</v>
      </c>
      <c r="BF51" s="47">
        <v>110424</v>
      </c>
      <c r="BG51" s="47">
        <v>79289</v>
      </c>
      <c r="BH51" s="47">
        <v>28385</v>
      </c>
      <c r="BI51" s="47">
        <v>2750</v>
      </c>
      <c r="BJ51" s="47">
        <v>180</v>
      </c>
      <c r="BK51" s="47">
        <v>212.8</v>
      </c>
      <c r="BL51" s="47">
        <v>392.8</v>
      </c>
    </row>
    <row r="52" spans="2:64" x14ac:dyDescent="0.2">
      <c r="B52" s="47" t="s">
        <v>4379</v>
      </c>
      <c r="C52" s="47">
        <v>2</v>
      </c>
      <c r="L52" s="47" t="s">
        <v>4206</v>
      </c>
      <c r="M52" s="47" t="s">
        <v>6</v>
      </c>
      <c r="N52" s="49">
        <v>72961</v>
      </c>
      <c r="O52" s="49">
        <v>26120</v>
      </c>
      <c r="P52" s="49">
        <v>12438</v>
      </c>
      <c r="Q52" s="49">
        <v>111519</v>
      </c>
      <c r="U52" s="47" t="s">
        <v>4199</v>
      </c>
      <c r="V52" s="47" t="s">
        <v>4349</v>
      </c>
      <c r="W52" s="49">
        <v>10</v>
      </c>
      <c r="X52" s="49"/>
      <c r="Y52" s="49"/>
      <c r="Z52" s="49"/>
      <c r="AA52" s="49"/>
      <c r="AB52" s="49">
        <v>10</v>
      </c>
      <c r="AC52" s="49">
        <f t="shared" si="1"/>
        <v>10</v>
      </c>
      <c r="AD52" s="49">
        <f t="shared" si="2"/>
        <v>10</v>
      </c>
      <c r="BD52" s="47" t="s">
        <v>4049</v>
      </c>
      <c r="BE52" s="47" t="s">
        <v>4050</v>
      </c>
      <c r="BF52" s="47">
        <v>226550</v>
      </c>
      <c r="BG52" s="47">
        <v>164801</v>
      </c>
      <c r="BH52" s="47">
        <v>58999</v>
      </c>
      <c r="BI52" s="47">
        <v>2750</v>
      </c>
      <c r="BJ52" s="47">
        <v>0</v>
      </c>
      <c r="BK52" s="47">
        <v>0</v>
      </c>
      <c r="BL52" s="47">
        <v>0</v>
      </c>
    </row>
    <row r="53" spans="2:64" x14ac:dyDescent="0.2">
      <c r="B53" s="47" t="s">
        <v>4150</v>
      </c>
      <c r="C53" s="47">
        <v>2</v>
      </c>
      <c r="L53" s="47" t="s">
        <v>4207</v>
      </c>
      <c r="M53" s="47" t="s">
        <v>35</v>
      </c>
      <c r="N53" s="49">
        <v>55794</v>
      </c>
      <c r="O53" s="49">
        <v>19974</v>
      </c>
      <c r="P53" s="49">
        <v>6592</v>
      </c>
      <c r="Q53" s="49">
        <v>82360</v>
      </c>
      <c r="U53" s="47" t="s">
        <v>4201</v>
      </c>
      <c r="V53" s="47" t="s">
        <v>4349</v>
      </c>
      <c r="W53" s="49">
        <v>36</v>
      </c>
      <c r="X53" s="49"/>
      <c r="Y53" s="49"/>
      <c r="Z53" s="49"/>
      <c r="AA53" s="49"/>
      <c r="AB53" s="49">
        <v>36</v>
      </c>
      <c r="AC53" s="49">
        <f t="shared" si="1"/>
        <v>36</v>
      </c>
      <c r="AD53" s="49">
        <f t="shared" si="2"/>
        <v>36</v>
      </c>
      <c r="BD53" s="47" t="s">
        <v>4051</v>
      </c>
      <c r="BE53" s="47" t="s">
        <v>4052</v>
      </c>
      <c r="BF53" s="47">
        <v>219249</v>
      </c>
      <c r="BG53" s="47">
        <v>159425</v>
      </c>
      <c r="BH53" s="47">
        <v>57074</v>
      </c>
      <c r="BI53" s="47">
        <v>2750</v>
      </c>
      <c r="BJ53" s="47">
        <v>94</v>
      </c>
      <c r="BK53" s="47">
        <v>0</v>
      </c>
      <c r="BL53" s="47">
        <v>94</v>
      </c>
    </row>
    <row r="54" spans="2:64" x14ac:dyDescent="0.2">
      <c r="B54" s="47" t="s">
        <v>4380</v>
      </c>
      <c r="C54" s="47">
        <v>2</v>
      </c>
      <c r="L54" s="47" t="s">
        <v>4208</v>
      </c>
      <c r="M54" s="47" t="s">
        <v>7</v>
      </c>
      <c r="N54" s="49">
        <v>70089</v>
      </c>
      <c r="O54" s="49">
        <v>25092</v>
      </c>
      <c r="P54" s="49">
        <v>12408</v>
      </c>
      <c r="Q54" s="49">
        <v>107589</v>
      </c>
      <c r="U54" s="47" t="s">
        <v>4203</v>
      </c>
      <c r="V54" s="47" t="s">
        <v>4349</v>
      </c>
      <c r="W54" s="49">
        <v>225</v>
      </c>
      <c r="X54" s="49"/>
      <c r="Y54" s="49"/>
      <c r="Z54" s="49"/>
      <c r="AA54" s="49"/>
      <c r="AB54" s="49">
        <v>225</v>
      </c>
      <c r="AC54" s="49">
        <f t="shared" si="1"/>
        <v>225</v>
      </c>
      <c r="AD54" s="49">
        <f t="shared" si="2"/>
        <v>225</v>
      </c>
      <c r="BD54" s="47" t="s">
        <v>4051</v>
      </c>
      <c r="BE54" s="47" t="s">
        <v>4052</v>
      </c>
      <c r="BF54" s="47">
        <v>226550</v>
      </c>
      <c r="BG54" s="47">
        <v>164801</v>
      </c>
      <c r="BH54" s="47">
        <v>58999</v>
      </c>
      <c r="BI54" s="47">
        <v>2750</v>
      </c>
      <c r="BJ54" s="47">
        <v>0</v>
      </c>
      <c r="BK54" s="47">
        <v>0</v>
      </c>
      <c r="BL54" s="47">
        <v>0</v>
      </c>
    </row>
    <row r="55" spans="2:64" x14ac:dyDescent="0.2">
      <c r="B55" s="47" t="s">
        <v>4381</v>
      </c>
      <c r="C55" s="47">
        <v>2</v>
      </c>
      <c r="L55" s="47" t="s">
        <v>4209</v>
      </c>
      <c r="M55" s="47" t="s">
        <v>8</v>
      </c>
      <c r="N55" s="49">
        <v>97855</v>
      </c>
      <c r="O55" s="49">
        <v>35032</v>
      </c>
      <c r="P55" s="49">
        <v>12528</v>
      </c>
      <c r="Q55" s="49">
        <v>145415</v>
      </c>
      <c r="U55" s="47" t="s">
        <v>4204</v>
      </c>
      <c r="V55" s="47" t="s">
        <v>4349</v>
      </c>
      <c r="W55" s="49">
        <v>235</v>
      </c>
      <c r="X55" s="49"/>
      <c r="Y55" s="49"/>
      <c r="Z55" s="49"/>
      <c r="AA55" s="49"/>
      <c r="AB55" s="49">
        <v>235</v>
      </c>
      <c r="AC55" s="49">
        <f t="shared" si="1"/>
        <v>235</v>
      </c>
      <c r="AD55" s="49">
        <f t="shared" si="2"/>
        <v>235</v>
      </c>
      <c r="BD55" s="47" t="s">
        <v>4053</v>
      </c>
      <c r="BE55" s="47" t="s">
        <v>4054</v>
      </c>
      <c r="BF55" s="47">
        <v>13663</v>
      </c>
      <c r="BG55" s="47">
        <v>8036</v>
      </c>
      <c r="BH55" s="47">
        <v>2877</v>
      </c>
      <c r="BI55" s="47">
        <v>2750</v>
      </c>
      <c r="BJ55" s="47">
        <v>0</v>
      </c>
      <c r="BK55" s="47">
        <v>0</v>
      </c>
      <c r="BL55" s="47">
        <v>0</v>
      </c>
    </row>
    <row r="56" spans="2:64" x14ac:dyDescent="0.2">
      <c r="B56" s="47" t="s">
        <v>4382</v>
      </c>
      <c r="C56" s="47">
        <v>2</v>
      </c>
      <c r="L56" s="47" t="s">
        <v>4210</v>
      </c>
      <c r="M56" s="47" t="s">
        <v>4211</v>
      </c>
      <c r="N56" s="49">
        <v>63455</v>
      </c>
      <c r="O56" s="49">
        <v>22717</v>
      </c>
      <c r="P56" s="49">
        <v>14956</v>
      </c>
      <c r="Q56" s="49">
        <v>101128</v>
      </c>
      <c r="U56" s="47" t="s">
        <v>4206</v>
      </c>
      <c r="V56" s="47" t="s">
        <v>4349</v>
      </c>
      <c r="W56" s="49">
        <v>8</v>
      </c>
      <c r="X56" s="49"/>
      <c r="Y56" s="49"/>
      <c r="Z56" s="49"/>
      <c r="AA56" s="49"/>
      <c r="AB56" s="49">
        <v>8</v>
      </c>
      <c r="AC56" s="49">
        <f t="shared" si="1"/>
        <v>8</v>
      </c>
      <c r="AD56" s="49">
        <f t="shared" si="2"/>
        <v>8</v>
      </c>
      <c r="BD56" s="47" t="s">
        <v>4348</v>
      </c>
      <c r="BE56" s="47"/>
      <c r="BF56" s="47"/>
      <c r="BG56" s="47"/>
      <c r="BH56" s="47"/>
      <c r="BI56" s="47"/>
      <c r="BJ56" s="47">
        <v>3693.9999999999995</v>
      </c>
      <c r="BK56" s="47">
        <v>1075</v>
      </c>
      <c r="BL56" s="47">
        <v>4769</v>
      </c>
    </row>
    <row r="57" spans="2:64" x14ac:dyDescent="0.2">
      <c r="B57" s="47" t="s">
        <v>4383</v>
      </c>
      <c r="C57" s="47">
        <v>2</v>
      </c>
      <c r="L57" s="47" t="s">
        <v>4212</v>
      </c>
      <c r="M57" s="47" t="s">
        <v>10</v>
      </c>
      <c r="N57" s="49">
        <v>73174</v>
      </c>
      <c r="O57" s="49">
        <v>26196</v>
      </c>
      <c r="P57" s="49">
        <v>9389</v>
      </c>
      <c r="Q57" s="49">
        <v>108759</v>
      </c>
      <c r="U57" s="47" t="s">
        <v>4207</v>
      </c>
      <c r="V57" s="47" t="s">
        <v>4349</v>
      </c>
      <c r="W57" s="49">
        <v>93</v>
      </c>
      <c r="X57" s="49"/>
      <c r="Y57" s="49"/>
      <c r="Z57" s="49"/>
      <c r="AA57" s="49"/>
      <c r="AB57" s="49">
        <v>93</v>
      </c>
      <c r="AC57" s="49">
        <f t="shared" si="1"/>
        <v>93</v>
      </c>
      <c r="AD57" s="49">
        <f t="shared" si="2"/>
        <v>93</v>
      </c>
    </row>
    <row r="58" spans="2:64" x14ac:dyDescent="0.2">
      <c r="B58" s="47" t="s">
        <v>4166</v>
      </c>
      <c r="C58" s="47">
        <v>2</v>
      </c>
      <c r="L58" s="47" t="s">
        <v>4213</v>
      </c>
      <c r="M58" s="47" t="s">
        <v>11</v>
      </c>
      <c r="N58" s="49">
        <v>64367</v>
      </c>
      <c r="O58" s="49">
        <v>23043</v>
      </c>
      <c r="P58" s="49">
        <v>9369</v>
      </c>
      <c r="Q58" s="49">
        <v>96779</v>
      </c>
      <c r="U58" s="47" t="s">
        <v>4208</v>
      </c>
      <c r="V58" s="47" t="s">
        <v>4349</v>
      </c>
      <c r="W58" s="49">
        <v>85</v>
      </c>
      <c r="X58" s="49">
        <v>5</v>
      </c>
      <c r="Y58" s="49"/>
      <c r="Z58" s="49"/>
      <c r="AA58" s="49"/>
      <c r="AB58" s="49">
        <v>90</v>
      </c>
      <c r="AC58" s="49">
        <f t="shared" si="1"/>
        <v>85.75</v>
      </c>
      <c r="AD58" s="49">
        <f t="shared" si="2"/>
        <v>86</v>
      </c>
    </row>
    <row r="59" spans="2:64" x14ac:dyDescent="0.2">
      <c r="B59" s="47" t="s">
        <v>4167</v>
      </c>
      <c r="C59" s="47">
        <v>2</v>
      </c>
      <c r="L59" s="47" t="s">
        <v>4214</v>
      </c>
      <c r="M59" s="47" t="s">
        <v>168</v>
      </c>
      <c r="N59" s="49">
        <v>60803</v>
      </c>
      <c r="O59" s="49">
        <v>21767</v>
      </c>
      <c r="P59" s="49">
        <v>14945</v>
      </c>
      <c r="Q59" s="49">
        <v>97515</v>
      </c>
      <c r="U59" s="47" t="s">
        <v>4209</v>
      </c>
      <c r="V59" s="47" t="s">
        <v>4349</v>
      </c>
      <c r="W59" s="49">
        <v>25</v>
      </c>
      <c r="X59" s="49"/>
      <c r="Y59" s="49"/>
      <c r="Z59" s="49"/>
      <c r="AA59" s="49"/>
      <c r="AB59" s="49">
        <v>25</v>
      </c>
      <c r="AC59" s="49">
        <f t="shared" si="1"/>
        <v>25</v>
      </c>
      <c r="AD59" s="49">
        <f t="shared" si="2"/>
        <v>25</v>
      </c>
    </row>
    <row r="60" spans="2:64" x14ac:dyDescent="0.2">
      <c r="B60" s="47" t="s">
        <v>4384</v>
      </c>
      <c r="C60" s="47">
        <v>2</v>
      </c>
      <c r="L60" s="47" t="s">
        <v>4215</v>
      </c>
      <c r="M60" s="47" t="s">
        <v>29</v>
      </c>
      <c r="N60" s="49">
        <v>59900</v>
      </c>
      <c r="O60" s="49">
        <v>21444</v>
      </c>
      <c r="P60" s="49">
        <v>6321</v>
      </c>
      <c r="Q60" s="49">
        <v>87665</v>
      </c>
      <c r="U60" s="47" t="s">
        <v>4210</v>
      </c>
      <c r="V60" s="47" t="s">
        <v>4349</v>
      </c>
      <c r="W60" s="49">
        <v>15</v>
      </c>
      <c r="X60" s="49"/>
      <c r="Y60" s="49"/>
      <c r="Z60" s="49"/>
      <c r="AA60" s="49"/>
      <c r="AB60" s="49">
        <v>15</v>
      </c>
      <c r="AC60" s="49">
        <f t="shared" si="1"/>
        <v>15</v>
      </c>
      <c r="AD60" s="49">
        <f t="shared" si="2"/>
        <v>15</v>
      </c>
    </row>
    <row r="61" spans="2:64" x14ac:dyDescent="0.2">
      <c r="B61" s="47" t="s">
        <v>4385</v>
      </c>
      <c r="C61" s="47">
        <v>2</v>
      </c>
      <c r="L61" s="47" t="s">
        <v>4216</v>
      </c>
      <c r="M61" s="47" t="s">
        <v>12</v>
      </c>
      <c r="N61" s="49">
        <v>59941</v>
      </c>
      <c r="O61" s="49">
        <v>21459</v>
      </c>
      <c r="P61" s="49">
        <v>6312</v>
      </c>
      <c r="Q61" s="49">
        <v>87712</v>
      </c>
      <c r="U61" s="47" t="s">
        <v>4353</v>
      </c>
      <c r="V61" s="47" t="s">
        <v>4349</v>
      </c>
      <c r="W61" s="49">
        <v>1</v>
      </c>
      <c r="X61" s="49"/>
      <c r="Y61" s="49"/>
      <c r="Z61" s="49"/>
      <c r="AA61" s="49"/>
      <c r="AB61" s="49">
        <v>1</v>
      </c>
      <c r="AC61" s="49">
        <f t="shared" si="1"/>
        <v>1</v>
      </c>
      <c r="AD61" s="49">
        <f t="shared" si="2"/>
        <v>1</v>
      </c>
    </row>
    <row r="62" spans="2:64" x14ac:dyDescent="0.2">
      <c r="B62" s="47" t="s">
        <v>4386</v>
      </c>
      <c r="C62" s="47">
        <v>2</v>
      </c>
      <c r="L62" s="47" t="s">
        <v>4217</v>
      </c>
      <c r="M62" s="47" t="s">
        <v>137</v>
      </c>
      <c r="N62" s="49">
        <v>69911</v>
      </c>
      <c r="O62" s="49">
        <v>25028</v>
      </c>
      <c r="P62" s="49">
        <v>9374</v>
      </c>
      <c r="Q62" s="49">
        <v>104313</v>
      </c>
      <c r="U62" s="47" t="s">
        <v>4212</v>
      </c>
      <c r="V62" s="47" t="s">
        <v>4349</v>
      </c>
      <c r="W62" s="49">
        <v>26</v>
      </c>
      <c r="X62" s="49"/>
      <c r="Y62" s="49"/>
      <c r="Z62" s="49"/>
      <c r="AA62" s="49"/>
      <c r="AB62" s="49">
        <v>26</v>
      </c>
      <c r="AC62" s="49">
        <f t="shared" si="1"/>
        <v>26</v>
      </c>
      <c r="AD62" s="49">
        <f t="shared" si="2"/>
        <v>26</v>
      </c>
    </row>
    <row r="63" spans="2:64" x14ac:dyDescent="0.2">
      <c r="B63" s="47" t="s">
        <v>4351</v>
      </c>
      <c r="C63" s="47">
        <v>2</v>
      </c>
      <c r="L63" s="47" t="s">
        <v>4218</v>
      </c>
      <c r="M63" s="47" t="s">
        <v>4219</v>
      </c>
      <c r="N63" s="49">
        <v>54383</v>
      </c>
      <c r="O63" s="49">
        <v>19469</v>
      </c>
      <c r="P63" s="49">
        <v>6573</v>
      </c>
      <c r="Q63" s="49">
        <v>80425</v>
      </c>
      <c r="U63" s="47" t="s">
        <v>4213</v>
      </c>
      <c r="V63" s="47" t="s">
        <v>4349</v>
      </c>
      <c r="W63" s="49">
        <v>2</v>
      </c>
      <c r="X63" s="49"/>
      <c r="Y63" s="49"/>
      <c r="Z63" s="49"/>
      <c r="AA63" s="49"/>
      <c r="AB63" s="49">
        <v>2</v>
      </c>
      <c r="AC63" s="49">
        <f t="shared" si="1"/>
        <v>2</v>
      </c>
      <c r="AD63" s="49">
        <f t="shared" si="2"/>
        <v>2</v>
      </c>
    </row>
    <row r="64" spans="2:64" x14ac:dyDescent="0.2">
      <c r="B64" s="47" t="s">
        <v>4387</v>
      </c>
      <c r="C64" s="47">
        <v>2</v>
      </c>
      <c r="L64" s="47" t="s">
        <v>4220</v>
      </c>
      <c r="M64" s="47" t="s">
        <v>4221</v>
      </c>
      <c r="N64" s="49">
        <v>54383</v>
      </c>
      <c r="O64" s="49">
        <v>19469</v>
      </c>
      <c r="P64" s="49">
        <v>6573</v>
      </c>
      <c r="Q64" s="49">
        <v>80425</v>
      </c>
      <c r="U64" s="47" t="s">
        <v>4214</v>
      </c>
      <c r="V64" s="47" t="s">
        <v>4349</v>
      </c>
      <c r="W64" s="49">
        <v>21</v>
      </c>
      <c r="X64" s="49"/>
      <c r="Y64" s="49"/>
      <c r="Z64" s="49"/>
      <c r="AA64" s="49"/>
      <c r="AB64" s="49">
        <v>21</v>
      </c>
      <c r="AC64" s="49">
        <f t="shared" si="1"/>
        <v>21</v>
      </c>
      <c r="AD64" s="49">
        <f t="shared" si="2"/>
        <v>21</v>
      </c>
    </row>
    <row r="65" spans="2:30" x14ac:dyDescent="0.2">
      <c r="B65" s="47" t="s">
        <v>4388</v>
      </c>
      <c r="C65" s="47">
        <v>2</v>
      </c>
      <c r="L65" s="47" t="s">
        <v>4222</v>
      </c>
      <c r="M65" s="47" t="s">
        <v>4223</v>
      </c>
      <c r="N65" s="49">
        <v>55687</v>
      </c>
      <c r="O65" s="49">
        <v>19936</v>
      </c>
      <c r="P65" s="49">
        <v>6302</v>
      </c>
      <c r="Q65" s="49">
        <v>81925</v>
      </c>
      <c r="U65" s="47" t="s">
        <v>4215</v>
      </c>
      <c r="V65" s="47" t="s">
        <v>4349</v>
      </c>
      <c r="W65" s="49">
        <v>3</v>
      </c>
      <c r="X65" s="49"/>
      <c r="Y65" s="49"/>
      <c r="Z65" s="49"/>
      <c r="AA65" s="49"/>
      <c r="AB65" s="49">
        <v>3</v>
      </c>
      <c r="AC65" s="49">
        <f t="shared" si="1"/>
        <v>3</v>
      </c>
      <c r="AD65" s="49">
        <f t="shared" si="2"/>
        <v>3</v>
      </c>
    </row>
    <row r="66" spans="2:30" x14ac:dyDescent="0.2">
      <c r="B66" s="47" t="s">
        <v>4189</v>
      </c>
      <c r="C66" s="47">
        <v>2</v>
      </c>
      <c r="L66" s="47" t="s">
        <v>4224</v>
      </c>
      <c r="M66" s="47" t="s">
        <v>36</v>
      </c>
      <c r="N66" s="49">
        <v>57003</v>
      </c>
      <c r="O66" s="49">
        <v>20407</v>
      </c>
      <c r="P66" s="49">
        <v>6584</v>
      </c>
      <c r="Q66" s="49">
        <v>83994</v>
      </c>
      <c r="U66" s="47" t="s">
        <v>4216</v>
      </c>
      <c r="V66" s="47" t="s">
        <v>4349</v>
      </c>
      <c r="W66" s="49">
        <v>37</v>
      </c>
      <c r="X66" s="49">
        <v>1</v>
      </c>
      <c r="Y66" s="49"/>
      <c r="Z66" s="49"/>
      <c r="AA66" s="49"/>
      <c r="AB66" s="49">
        <v>38</v>
      </c>
      <c r="AC66" s="49">
        <f t="shared" si="1"/>
        <v>37.15</v>
      </c>
      <c r="AD66" s="49">
        <f t="shared" si="2"/>
        <v>37.200000000000003</v>
      </c>
    </row>
    <row r="67" spans="2:30" x14ac:dyDescent="0.2">
      <c r="B67" s="47" t="s">
        <v>4197</v>
      </c>
      <c r="C67" s="47">
        <v>2</v>
      </c>
      <c r="L67" s="47" t="s">
        <v>4225</v>
      </c>
      <c r="M67" s="47" t="s">
        <v>139</v>
      </c>
      <c r="N67" s="49">
        <v>69315</v>
      </c>
      <c r="O67" s="49">
        <v>24815</v>
      </c>
      <c r="P67" s="49">
        <v>7851</v>
      </c>
      <c r="Q67" s="49">
        <v>101981</v>
      </c>
      <c r="U67" s="47" t="s">
        <v>4217</v>
      </c>
      <c r="V67" s="47" t="s">
        <v>4349</v>
      </c>
      <c r="W67" s="49">
        <v>1</v>
      </c>
      <c r="X67" s="49"/>
      <c r="Y67" s="49"/>
      <c r="Z67" s="49"/>
      <c r="AA67" s="49"/>
      <c r="AB67" s="49">
        <v>1</v>
      </c>
      <c r="AC67" s="49">
        <f t="shared" si="1"/>
        <v>1</v>
      </c>
      <c r="AD67" s="49">
        <f t="shared" si="2"/>
        <v>1</v>
      </c>
    </row>
    <row r="68" spans="2:30" x14ac:dyDescent="0.2">
      <c r="B68" s="47" t="s">
        <v>4389</v>
      </c>
      <c r="C68" s="47">
        <v>2</v>
      </c>
      <c r="L68" s="47" t="s">
        <v>4226</v>
      </c>
      <c r="M68" s="47" t="s">
        <v>13</v>
      </c>
      <c r="N68" s="49">
        <v>61701</v>
      </c>
      <c r="O68" s="49">
        <v>22089</v>
      </c>
      <c r="P68" s="49">
        <v>12392</v>
      </c>
      <c r="Q68" s="49">
        <v>96182</v>
      </c>
      <c r="U68" s="47" t="s">
        <v>4218</v>
      </c>
      <c r="V68" s="47" t="s">
        <v>4349</v>
      </c>
      <c r="W68" s="49">
        <v>245</v>
      </c>
      <c r="X68" s="49"/>
      <c r="Y68" s="49"/>
      <c r="Z68" s="49"/>
      <c r="AA68" s="49"/>
      <c r="AB68" s="49">
        <v>245</v>
      </c>
      <c r="AC68" s="49">
        <f t="shared" si="1"/>
        <v>245</v>
      </c>
      <c r="AD68" s="49">
        <f t="shared" si="2"/>
        <v>245</v>
      </c>
    </row>
    <row r="69" spans="2:30" x14ac:dyDescent="0.2">
      <c r="B69" s="47" t="s">
        <v>4390</v>
      </c>
      <c r="C69" s="47">
        <v>2</v>
      </c>
      <c r="L69" s="47" t="s">
        <v>4227</v>
      </c>
      <c r="M69" s="47" t="s">
        <v>37</v>
      </c>
      <c r="N69" s="49">
        <v>59597</v>
      </c>
      <c r="O69" s="49">
        <v>21336</v>
      </c>
      <c r="P69" s="49">
        <v>7598</v>
      </c>
      <c r="Q69" s="49">
        <v>88531</v>
      </c>
      <c r="U69" s="47" t="s">
        <v>4220</v>
      </c>
      <c r="V69" s="47" t="s">
        <v>4349</v>
      </c>
      <c r="W69" s="49">
        <v>33</v>
      </c>
      <c r="X69" s="49"/>
      <c r="Y69" s="49"/>
      <c r="Z69" s="49"/>
      <c r="AA69" s="49"/>
      <c r="AB69" s="49">
        <v>33</v>
      </c>
      <c r="AC69" s="49">
        <f t="shared" si="1"/>
        <v>33</v>
      </c>
      <c r="AD69" s="49">
        <f t="shared" si="2"/>
        <v>33</v>
      </c>
    </row>
    <row r="70" spans="2:30" x14ac:dyDescent="0.2">
      <c r="B70" s="47" t="s">
        <v>4391</v>
      </c>
      <c r="C70" s="47">
        <v>2</v>
      </c>
      <c r="L70" s="47" t="s">
        <v>4228</v>
      </c>
      <c r="M70" s="47" t="s">
        <v>38</v>
      </c>
      <c r="N70" s="49">
        <v>59152</v>
      </c>
      <c r="O70" s="49">
        <v>21176</v>
      </c>
      <c r="P70" s="49">
        <v>7600</v>
      </c>
      <c r="Q70" s="49">
        <v>87928</v>
      </c>
      <c r="U70" s="47" t="s">
        <v>4222</v>
      </c>
      <c r="V70" s="47" t="s">
        <v>4349</v>
      </c>
      <c r="W70" s="49">
        <v>17</v>
      </c>
      <c r="X70" s="49"/>
      <c r="Y70" s="49"/>
      <c r="Z70" s="49"/>
      <c r="AA70" s="49"/>
      <c r="AB70" s="49">
        <v>17</v>
      </c>
      <c r="AC70" s="49">
        <f t="shared" ref="AC70:AC133" si="5">W70*$W$3+X70*$X$3+Y70*$Y$3+Z70*$Z$3+AA70*$AA$3</f>
        <v>17</v>
      </c>
      <c r="AD70" s="49">
        <f t="shared" ref="AD70:AD133" si="6">W70*$W$2+X70*$X$2+Y70*$Y$2+Z70*$Z$2+AA70*$AA$2</f>
        <v>17</v>
      </c>
    </row>
    <row r="71" spans="2:30" x14ac:dyDescent="0.2">
      <c r="B71" s="47" t="s">
        <v>4392</v>
      </c>
      <c r="C71" s="47">
        <v>2</v>
      </c>
      <c r="L71" s="47" t="s">
        <v>4229</v>
      </c>
      <c r="M71" s="47" t="s">
        <v>39</v>
      </c>
      <c r="N71" s="49">
        <v>59597</v>
      </c>
      <c r="O71" s="49">
        <v>21336</v>
      </c>
      <c r="P71" s="49">
        <v>7598</v>
      </c>
      <c r="Q71" s="49">
        <v>88531</v>
      </c>
      <c r="U71" s="47" t="s">
        <v>4224</v>
      </c>
      <c r="V71" s="47" t="s">
        <v>4349</v>
      </c>
      <c r="W71" s="49">
        <v>19</v>
      </c>
      <c r="X71" s="49"/>
      <c r="Y71" s="49"/>
      <c r="Z71" s="49"/>
      <c r="AA71" s="49"/>
      <c r="AB71" s="49">
        <v>19</v>
      </c>
      <c r="AC71" s="49">
        <f t="shared" si="5"/>
        <v>19</v>
      </c>
      <c r="AD71" s="49">
        <f t="shared" si="6"/>
        <v>19</v>
      </c>
    </row>
    <row r="72" spans="2:30" x14ac:dyDescent="0.2">
      <c r="B72" s="47" t="s">
        <v>4393</v>
      </c>
      <c r="C72" s="47">
        <v>2</v>
      </c>
      <c r="L72" s="47" t="s">
        <v>4230</v>
      </c>
      <c r="M72" s="47" t="s">
        <v>4231</v>
      </c>
      <c r="N72" s="49">
        <v>60579</v>
      </c>
      <c r="O72" s="49">
        <v>21687</v>
      </c>
      <c r="P72" s="49">
        <v>10483</v>
      </c>
      <c r="Q72" s="49">
        <v>92749</v>
      </c>
      <c r="U72" s="47" t="s">
        <v>4225</v>
      </c>
      <c r="V72" s="47" t="s">
        <v>4349</v>
      </c>
      <c r="W72" s="49">
        <v>8</v>
      </c>
      <c r="X72" s="49"/>
      <c r="Y72" s="49"/>
      <c r="Z72" s="49"/>
      <c r="AA72" s="49"/>
      <c r="AB72" s="49">
        <v>8</v>
      </c>
      <c r="AC72" s="49">
        <f t="shared" si="5"/>
        <v>8</v>
      </c>
      <c r="AD72" s="49">
        <f t="shared" si="6"/>
        <v>8</v>
      </c>
    </row>
    <row r="73" spans="2:30" x14ac:dyDescent="0.2">
      <c r="B73" s="47" t="s">
        <v>4394</v>
      </c>
      <c r="C73" s="47">
        <v>2</v>
      </c>
      <c r="L73" s="47" t="s">
        <v>4232</v>
      </c>
      <c r="M73" s="47" t="s">
        <v>14</v>
      </c>
      <c r="N73" s="49">
        <v>58807</v>
      </c>
      <c r="O73" s="49">
        <v>21053</v>
      </c>
      <c r="P73" s="49">
        <v>9522</v>
      </c>
      <c r="Q73" s="49">
        <v>89382</v>
      </c>
      <c r="U73" s="47" t="s">
        <v>4226</v>
      </c>
      <c r="V73" s="47" t="s">
        <v>4349</v>
      </c>
      <c r="W73" s="49">
        <v>230</v>
      </c>
      <c r="X73" s="49"/>
      <c r="Y73" s="49"/>
      <c r="Z73" s="49"/>
      <c r="AA73" s="49"/>
      <c r="AB73" s="49">
        <v>230</v>
      </c>
      <c r="AC73" s="49">
        <f t="shared" si="5"/>
        <v>230</v>
      </c>
      <c r="AD73" s="49">
        <f t="shared" si="6"/>
        <v>230</v>
      </c>
    </row>
    <row r="74" spans="2:30" x14ac:dyDescent="0.2">
      <c r="B74" s="47" t="s">
        <v>4395</v>
      </c>
      <c r="C74" s="47">
        <v>2</v>
      </c>
      <c r="L74" s="47" t="s">
        <v>4233</v>
      </c>
      <c r="M74" s="47" t="s">
        <v>169</v>
      </c>
      <c r="N74" s="49">
        <v>59402</v>
      </c>
      <c r="O74" s="49">
        <v>21266</v>
      </c>
      <c r="P74" s="49">
        <v>14941</v>
      </c>
      <c r="Q74" s="49">
        <v>95609</v>
      </c>
      <c r="U74" s="47" t="s">
        <v>4227</v>
      </c>
      <c r="V74" s="47" t="s">
        <v>4349</v>
      </c>
      <c r="W74" s="49">
        <v>25</v>
      </c>
      <c r="X74" s="49"/>
      <c r="Y74" s="49"/>
      <c r="Z74" s="49"/>
      <c r="AA74" s="49"/>
      <c r="AB74" s="49">
        <v>25</v>
      </c>
      <c r="AC74" s="49">
        <f t="shared" si="5"/>
        <v>25</v>
      </c>
      <c r="AD74" s="49">
        <f t="shared" si="6"/>
        <v>25</v>
      </c>
    </row>
    <row r="75" spans="2:30" x14ac:dyDescent="0.2">
      <c r="B75" s="47" t="s">
        <v>4396</v>
      </c>
      <c r="C75" s="47">
        <v>2</v>
      </c>
      <c r="L75" s="47" t="s">
        <v>4235</v>
      </c>
      <c r="M75" s="47" t="s">
        <v>141</v>
      </c>
      <c r="N75" s="49">
        <v>58296</v>
      </c>
      <c r="O75" s="49">
        <v>20870</v>
      </c>
      <c r="P75" s="49">
        <v>9352</v>
      </c>
      <c r="Q75" s="49">
        <v>88518</v>
      </c>
      <c r="U75" s="47" t="s">
        <v>4228</v>
      </c>
      <c r="V75" s="47" t="s">
        <v>4349</v>
      </c>
      <c r="W75" s="49">
        <v>50</v>
      </c>
      <c r="X75" s="49"/>
      <c r="Y75" s="49"/>
      <c r="Z75" s="49"/>
      <c r="AA75" s="49"/>
      <c r="AB75" s="49">
        <v>50</v>
      </c>
      <c r="AC75" s="49">
        <f t="shared" si="5"/>
        <v>50</v>
      </c>
      <c r="AD75" s="49">
        <f t="shared" si="6"/>
        <v>50</v>
      </c>
    </row>
    <row r="76" spans="2:30" x14ac:dyDescent="0.2">
      <c r="B76" s="47" t="s">
        <v>4397</v>
      </c>
      <c r="C76" s="47">
        <v>2</v>
      </c>
      <c r="L76" s="47" t="s">
        <v>4236</v>
      </c>
      <c r="M76" s="47" t="s">
        <v>142</v>
      </c>
      <c r="N76" s="49">
        <v>60241</v>
      </c>
      <c r="O76" s="49">
        <v>21566</v>
      </c>
      <c r="P76" s="49">
        <v>12405</v>
      </c>
      <c r="Q76" s="49">
        <v>94212</v>
      </c>
      <c r="U76" s="47" t="s">
        <v>4229</v>
      </c>
      <c r="V76" s="47" t="s">
        <v>4349</v>
      </c>
      <c r="W76" s="49">
        <v>78</v>
      </c>
      <c r="X76" s="49"/>
      <c r="Y76" s="49"/>
      <c r="Z76" s="49"/>
      <c r="AA76" s="49"/>
      <c r="AB76" s="49">
        <v>78</v>
      </c>
      <c r="AC76" s="49">
        <f t="shared" si="5"/>
        <v>78</v>
      </c>
      <c r="AD76" s="49">
        <f t="shared" si="6"/>
        <v>78</v>
      </c>
    </row>
    <row r="77" spans="2:30" x14ac:dyDescent="0.2">
      <c r="B77" s="47" t="s">
        <v>4250</v>
      </c>
      <c r="C77" s="47">
        <v>2</v>
      </c>
      <c r="L77" s="47" t="s">
        <v>4237</v>
      </c>
      <c r="M77" s="47" t="s">
        <v>143</v>
      </c>
      <c r="N77" s="49">
        <v>69388</v>
      </c>
      <c r="O77" s="49">
        <v>24841</v>
      </c>
      <c r="P77" s="49">
        <v>12411</v>
      </c>
      <c r="Q77" s="49">
        <v>106640</v>
      </c>
      <c r="U77" s="47" t="s">
        <v>4230</v>
      </c>
      <c r="V77" s="47" t="s">
        <v>4349</v>
      </c>
      <c r="W77" s="49">
        <v>10</v>
      </c>
      <c r="X77" s="49"/>
      <c r="Y77" s="49"/>
      <c r="Z77" s="49"/>
      <c r="AA77" s="49"/>
      <c r="AB77" s="49">
        <v>10</v>
      </c>
      <c r="AC77" s="49">
        <f t="shared" si="5"/>
        <v>10</v>
      </c>
      <c r="AD77" s="49">
        <f t="shared" si="6"/>
        <v>10</v>
      </c>
    </row>
    <row r="78" spans="2:30" x14ac:dyDescent="0.2">
      <c r="B78" s="47" t="s">
        <v>4252</v>
      </c>
      <c r="C78" s="47">
        <v>2</v>
      </c>
      <c r="L78" s="47" t="s">
        <v>4238</v>
      </c>
      <c r="M78" s="47" t="s">
        <v>144</v>
      </c>
      <c r="N78" s="49">
        <v>60186</v>
      </c>
      <c r="O78" s="49">
        <v>21547</v>
      </c>
      <c r="P78" s="49">
        <v>20356</v>
      </c>
      <c r="Q78" s="49">
        <v>102089</v>
      </c>
      <c r="U78" s="47" t="s">
        <v>4232</v>
      </c>
      <c r="V78" s="47" t="s">
        <v>4349</v>
      </c>
      <c r="W78" s="49"/>
      <c r="X78" s="49">
        <v>225</v>
      </c>
      <c r="Y78" s="49"/>
      <c r="Z78" s="49"/>
      <c r="AA78" s="49">
        <v>5</v>
      </c>
      <c r="AB78" s="49">
        <v>230</v>
      </c>
      <c r="AC78" s="49">
        <f t="shared" si="5"/>
        <v>35.75</v>
      </c>
      <c r="AD78" s="49">
        <f t="shared" si="6"/>
        <v>46.3</v>
      </c>
    </row>
    <row r="79" spans="2:30" x14ac:dyDescent="0.2">
      <c r="B79" s="47" t="s">
        <v>4398</v>
      </c>
      <c r="C79" s="47">
        <v>2</v>
      </c>
      <c r="L79" s="47" t="s">
        <v>4239</v>
      </c>
      <c r="M79" s="47" t="s">
        <v>156</v>
      </c>
      <c r="N79" s="49">
        <v>59614</v>
      </c>
      <c r="O79" s="49">
        <v>21342</v>
      </c>
      <c r="P79" s="49">
        <v>7572</v>
      </c>
      <c r="Q79" s="49">
        <v>88528</v>
      </c>
      <c r="U79" s="47" t="s">
        <v>4233</v>
      </c>
      <c r="V79" s="47" t="s">
        <v>4349</v>
      </c>
      <c r="W79" s="49">
        <v>56</v>
      </c>
      <c r="X79" s="49"/>
      <c r="Y79" s="49"/>
      <c r="Z79" s="49"/>
      <c r="AA79" s="49"/>
      <c r="AB79" s="49">
        <v>56</v>
      </c>
      <c r="AC79" s="49">
        <f t="shared" si="5"/>
        <v>56</v>
      </c>
      <c r="AD79" s="49">
        <f t="shared" si="6"/>
        <v>56</v>
      </c>
    </row>
    <row r="80" spans="2:30" x14ac:dyDescent="0.2">
      <c r="B80" s="47" t="s">
        <v>4261</v>
      </c>
      <c r="C80" s="47">
        <v>2</v>
      </c>
      <c r="L80" s="47" t="s">
        <v>4240</v>
      </c>
      <c r="M80" s="47" t="s">
        <v>15</v>
      </c>
      <c r="N80" s="49">
        <v>72128</v>
      </c>
      <c r="O80" s="49">
        <v>25822</v>
      </c>
      <c r="P80" s="49">
        <v>6315</v>
      </c>
      <c r="Q80" s="49">
        <v>104265</v>
      </c>
      <c r="U80" s="47" t="s">
        <v>4234</v>
      </c>
      <c r="V80" s="47" t="s">
        <v>4349</v>
      </c>
      <c r="W80" s="49">
        <v>0</v>
      </c>
      <c r="X80" s="49"/>
      <c r="Y80" s="49"/>
      <c r="Z80" s="49"/>
      <c r="AA80" s="49"/>
      <c r="AB80" s="49">
        <v>0</v>
      </c>
      <c r="AC80" s="49">
        <f t="shared" si="5"/>
        <v>0</v>
      </c>
      <c r="AD80" s="49">
        <f t="shared" si="6"/>
        <v>0</v>
      </c>
    </row>
    <row r="81" spans="2:30" x14ac:dyDescent="0.2">
      <c r="B81" s="47" t="s">
        <v>4269</v>
      </c>
      <c r="C81" s="47">
        <v>2</v>
      </c>
      <c r="L81" s="47" t="s">
        <v>4241</v>
      </c>
      <c r="M81" s="47" t="s">
        <v>40</v>
      </c>
      <c r="N81" s="49">
        <v>65698</v>
      </c>
      <c r="O81" s="49">
        <v>23520</v>
      </c>
      <c r="P81" s="49">
        <v>6889</v>
      </c>
      <c r="Q81" s="49">
        <v>96107</v>
      </c>
      <c r="U81" s="47" t="s">
        <v>4235</v>
      </c>
      <c r="V81" s="47" t="s">
        <v>4349</v>
      </c>
      <c r="W81" s="49">
        <v>71</v>
      </c>
      <c r="X81" s="49"/>
      <c r="Y81" s="49"/>
      <c r="Z81" s="49"/>
      <c r="AA81" s="49"/>
      <c r="AB81" s="49">
        <v>71</v>
      </c>
      <c r="AC81" s="49">
        <f t="shared" si="5"/>
        <v>71</v>
      </c>
      <c r="AD81" s="49">
        <f t="shared" si="6"/>
        <v>71</v>
      </c>
    </row>
    <row r="82" spans="2:30" x14ac:dyDescent="0.2">
      <c r="B82" s="47" t="s">
        <v>4276</v>
      </c>
      <c r="C82" s="47">
        <v>2</v>
      </c>
      <c r="L82" s="47" t="s">
        <v>4242</v>
      </c>
      <c r="M82" s="47" t="s">
        <v>40</v>
      </c>
      <c r="N82" s="49">
        <v>65701</v>
      </c>
      <c r="O82" s="49">
        <v>23521</v>
      </c>
      <c r="P82" s="49">
        <v>6889</v>
      </c>
      <c r="Q82" s="49">
        <v>96111</v>
      </c>
      <c r="U82" s="47" t="s">
        <v>4236</v>
      </c>
      <c r="V82" s="47" t="s">
        <v>4349</v>
      </c>
      <c r="W82" s="49">
        <v>21</v>
      </c>
      <c r="X82" s="49"/>
      <c r="Y82" s="49"/>
      <c r="Z82" s="49"/>
      <c r="AA82" s="49"/>
      <c r="AB82" s="49">
        <v>21</v>
      </c>
      <c r="AC82" s="49">
        <f t="shared" si="5"/>
        <v>21</v>
      </c>
      <c r="AD82" s="49">
        <f t="shared" si="6"/>
        <v>21</v>
      </c>
    </row>
    <row r="83" spans="2:30" x14ac:dyDescent="0.2">
      <c r="B83" s="47" t="s">
        <v>4278</v>
      </c>
      <c r="C83" s="47">
        <v>2</v>
      </c>
      <c r="L83" s="47" t="s">
        <v>4243</v>
      </c>
      <c r="M83" s="47" t="s">
        <v>41</v>
      </c>
      <c r="N83" s="49">
        <v>65701</v>
      </c>
      <c r="O83" s="49">
        <v>23521</v>
      </c>
      <c r="P83" s="49">
        <v>6889</v>
      </c>
      <c r="Q83" s="49">
        <v>96111</v>
      </c>
      <c r="U83" s="47" t="s">
        <v>4239</v>
      </c>
      <c r="V83" s="47" t="s">
        <v>4349</v>
      </c>
      <c r="W83" s="49">
        <v>110</v>
      </c>
      <c r="X83" s="49"/>
      <c r="Y83" s="49"/>
      <c r="Z83" s="49"/>
      <c r="AA83" s="49"/>
      <c r="AB83" s="49">
        <v>110</v>
      </c>
      <c r="AC83" s="49">
        <f t="shared" si="5"/>
        <v>110</v>
      </c>
      <c r="AD83" s="49">
        <f t="shared" si="6"/>
        <v>110</v>
      </c>
    </row>
    <row r="84" spans="2:30" x14ac:dyDescent="0.2">
      <c r="B84" s="47" t="s">
        <v>4290</v>
      </c>
      <c r="C84" s="47">
        <v>2</v>
      </c>
      <c r="L84" s="47" t="s">
        <v>4244</v>
      </c>
      <c r="M84" s="47" t="s">
        <v>3233</v>
      </c>
      <c r="N84" s="49">
        <v>65701</v>
      </c>
      <c r="O84" s="49">
        <v>23521</v>
      </c>
      <c r="P84" s="49">
        <v>6889</v>
      </c>
      <c r="Q84" s="49">
        <v>96111</v>
      </c>
      <c r="U84" s="47" t="s">
        <v>4240</v>
      </c>
      <c r="V84" s="47" t="s">
        <v>4349</v>
      </c>
      <c r="W84" s="49">
        <v>109</v>
      </c>
      <c r="X84" s="49"/>
      <c r="Y84" s="49">
        <v>29</v>
      </c>
      <c r="Z84" s="49"/>
      <c r="AA84" s="49"/>
      <c r="AB84" s="49">
        <v>138</v>
      </c>
      <c r="AC84" s="49">
        <f t="shared" si="5"/>
        <v>120.6</v>
      </c>
      <c r="AD84" s="49">
        <f t="shared" si="6"/>
        <v>117.7</v>
      </c>
    </row>
    <row r="85" spans="2:30" x14ac:dyDescent="0.2">
      <c r="B85" s="47" t="s">
        <v>4294</v>
      </c>
      <c r="C85" s="47">
        <v>2</v>
      </c>
      <c r="L85" s="47" t="s">
        <v>4245</v>
      </c>
      <c r="M85" s="47" t="s">
        <v>42</v>
      </c>
      <c r="N85" s="49">
        <v>64761</v>
      </c>
      <c r="O85" s="49">
        <v>23184</v>
      </c>
      <c r="P85" s="49">
        <v>8917</v>
      </c>
      <c r="Q85" s="49">
        <v>96862</v>
      </c>
      <c r="U85" s="47" t="s">
        <v>4241</v>
      </c>
      <c r="V85" s="47" t="s">
        <v>4349</v>
      </c>
      <c r="W85" s="49"/>
      <c r="X85" s="49">
        <v>4</v>
      </c>
      <c r="Y85" s="49"/>
      <c r="Z85" s="49"/>
      <c r="AA85" s="49"/>
      <c r="AB85" s="49">
        <v>4</v>
      </c>
      <c r="AC85" s="49">
        <f t="shared" si="5"/>
        <v>0.6</v>
      </c>
      <c r="AD85" s="49">
        <f t="shared" si="6"/>
        <v>0.8</v>
      </c>
    </row>
    <row r="86" spans="2:30" x14ac:dyDescent="0.2">
      <c r="B86" s="47" t="s">
        <v>4399</v>
      </c>
      <c r="C86" s="47">
        <v>2</v>
      </c>
      <c r="L86" s="47" t="s">
        <v>4246</v>
      </c>
      <c r="M86" s="47" t="s">
        <v>4247</v>
      </c>
      <c r="N86" s="49">
        <v>65701</v>
      </c>
      <c r="O86" s="49">
        <v>23521</v>
      </c>
      <c r="P86" s="49">
        <v>6889</v>
      </c>
      <c r="Q86" s="49">
        <v>96111</v>
      </c>
      <c r="U86" s="47" t="s">
        <v>4242</v>
      </c>
      <c r="V86" s="47" t="s">
        <v>4349</v>
      </c>
      <c r="W86" s="49">
        <v>208</v>
      </c>
      <c r="X86" s="49">
        <v>13</v>
      </c>
      <c r="Y86" s="49"/>
      <c r="Z86" s="49"/>
      <c r="AA86" s="49"/>
      <c r="AB86" s="49">
        <v>221</v>
      </c>
      <c r="AC86" s="49">
        <f t="shared" si="5"/>
        <v>209.95</v>
      </c>
      <c r="AD86" s="49">
        <f t="shared" si="6"/>
        <v>210.6</v>
      </c>
    </row>
    <row r="87" spans="2:30" x14ac:dyDescent="0.2">
      <c r="B87" s="47" t="s">
        <v>4298</v>
      </c>
      <c r="C87" s="47">
        <v>2</v>
      </c>
      <c r="L87" s="47" t="s">
        <v>4248</v>
      </c>
      <c r="M87" s="47" t="s">
        <v>45</v>
      </c>
      <c r="N87" s="49">
        <v>54222</v>
      </c>
      <c r="O87" s="49">
        <v>19411</v>
      </c>
      <c r="P87" s="49">
        <v>4701</v>
      </c>
      <c r="Q87" s="49">
        <v>78334</v>
      </c>
      <c r="U87" s="47" t="s">
        <v>4243</v>
      </c>
      <c r="V87" s="47" t="s">
        <v>4349</v>
      </c>
      <c r="W87" s="49">
        <v>6</v>
      </c>
      <c r="X87" s="49"/>
      <c r="Y87" s="49"/>
      <c r="Z87" s="49"/>
      <c r="AA87" s="49">
        <v>6</v>
      </c>
      <c r="AB87" s="49">
        <v>12</v>
      </c>
      <c r="AC87" s="49">
        <f t="shared" si="5"/>
        <v>8.4</v>
      </c>
      <c r="AD87" s="49">
        <f t="shared" si="6"/>
        <v>7.5600000000000005</v>
      </c>
    </row>
    <row r="88" spans="2:30" x14ac:dyDescent="0.2">
      <c r="B88" s="47" t="s">
        <v>4299</v>
      </c>
      <c r="C88" s="47">
        <v>2</v>
      </c>
      <c r="L88" s="47" t="s">
        <v>4249</v>
      </c>
      <c r="M88" s="47" t="s">
        <v>44</v>
      </c>
      <c r="N88" s="49">
        <v>54027</v>
      </c>
      <c r="O88" s="49">
        <v>19342</v>
      </c>
      <c r="P88" s="49">
        <v>4452</v>
      </c>
      <c r="Q88" s="49">
        <v>77821</v>
      </c>
      <c r="U88" s="47" t="s">
        <v>4244</v>
      </c>
      <c r="V88" s="47" t="s">
        <v>4349</v>
      </c>
      <c r="W88" s="49">
        <v>275</v>
      </c>
      <c r="X88" s="49"/>
      <c r="Y88" s="49"/>
      <c r="Z88" s="49"/>
      <c r="AA88" s="49"/>
      <c r="AB88" s="49">
        <v>275</v>
      </c>
      <c r="AC88" s="49">
        <f t="shared" si="5"/>
        <v>275</v>
      </c>
      <c r="AD88" s="49">
        <f t="shared" si="6"/>
        <v>275</v>
      </c>
    </row>
    <row r="89" spans="2:30" x14ac:dyDescent="0.2">
      <c r="B89" s="47" t="s">
        <v>4400</v>
      </c>
      <c r="C89" s="47">
        <v>3</v>
      </c>
      <c r="L89" s="47" t="s">
        <v>4250</v>
      </c>
      <c r="M89" s="47" t="s">
        <v>46</v>
      </c>
      <c r="N89" s="49">
        <v>53882</v>
      </c>
      <c r="O89" s="49">
        <v>19290</v>
      </c>
      <c r="P89" s="49">
        <v>2137</v>
      </c>
      <c r="Q89" s="49">
        <v>75309</v>
      </c>
      <c r="U89" s="47" t="s">
        <v>4354</v>
      </c>
      <c r="V89" s="47" t="s">
        <v>4349</v>
      </c>
      <c r="W89" s="49">
        <v>10</v>
      </c>
      <c r="X89" s="49"/>
      <c r="Y89" s="49"/>
      <c r="Z89" s="49"/>
      <c r="AA89" s="49"/>
      <c r="AB89" s="49">
        <v>10</v>
      </c>
      <c r="AC89" s="49">
        <f t="shared" si="5"/>
        <v>10</v>
      </c>
      <c r="AD89" s="49">
        <f t="shared" si="6"/>
        <v>10</v>
      </c>
    </row>
    <row r="90" spans="2:30" x14ac:dyDescent="0.2">
      <c r="B90" s="47" t="s">
        <v>4175</v>
      </c>
      <c r="C90" s="47">
        <v>3</v>
      </c>
      <c r="L90" s="47" t="s">
        <v>4251</v>
      </c>
      <c r="M90" s="47" t="s">
        <v>145</v>
      </c>
      <c r="N90" s="49">
        <v>56891</v>
      </c>
      <c r="O90" s="49">
        <v>20367</v>
      </c>
      <c r="P90" s="49">
        <v>9351</v>
      </c>
      <c r="Q90" s="49">
        <v>86609</v>
      </c>
      <c r="U90" s="47" t="s">
        <v>4245</v>
      </c>
      <c r="V90" s="47" t="s">
        <v>4349</v>
      </c>
      <c r="W90" s="49">
        <v>134</v>
      </c>
      <c r="X90" s="49"/>
      <c r="Y90" s="49"/>
      <c r="Z90" s="49"/>
      <c r="AA90" s="49"/>
      <c r="AB90" s="49">
        <v>134</v>
      </c>
      <c r="AC90" s="49">
        <f t="shared" si="5"/>
        <v>134</v>
      </c>
      <c r="AD90" s="49">
        <f t="shared" si="6"/>
        <v>134</v>
      </c>
    </row>
    <row r="91" spans="2:30" x14ac:dyDescent="0.2">
      <c r="B91" s="47" t="s">
        <v>4401</v>
      </c>
      <c r="C91" s="47">
        <v>3</v>
      </c>
      <c r="L91" s="47" t="s">
        <v>4252</v>
      </c>
      <c r="M91" s="47" t="s">
        <v>145</v>
      </c>
      <c r="N91" s="49">
        <v>55760</v>
      </c>
      <c r="O91" s="49">
        <v>19962</v>
      </c>
      <c r="P91" s="49">
        <v>3724</v>
      </c>
      <c r="Q91" s="49">
        <v>79446</v>
      </c>
      <c r="U91" s="47" t="s">
        <v>4246</v>
      </c>
      <c r="V91" s="47" t="s">
        <v>4349</v>
      </c>
      <c r="W91" s="49">
        <v>59</v>
      </c>
      <c r="X91" s="49"/>
      <c r="Y91" s="49"/>
      <c r="Z91" s="49"/>
      <c r="AA91" s="49"/>
      <c r="AB91" s="49">
        <v>59</v>
      </c>
      <c r="AC91" s="49">
        <f t="shared" si="5"/>
        <v>59</v>
      </c>
      <c r="AD91" s="49">
        <f t="shared" si="6"/>
        <v>59</v>
      </c>
    </row>
    <row r="92" spans="2:30" x14ac:dyDescent="0.2">
      <c r="B92" s="47" t="s">
        <v>4402</v>
      </c>
      <c r="C92" s="47">
        <v>3</v>
      </c>
      <c r="L92" s="47" t="s">
        <v>4253</v>
      </c>
      <c r="M92" s="47" t="s">
        <v>110</v>
      </c>
      <c r="N92" s="49">
        <v>57335</v>
      </c>
      <c r="O92" s="49">
        <v>20526</v>
      </c>
      <c r="P92" s="49">
        <v>7601</v>
      </c>
      <c r="Q92" s="49">
        <v>85462</v>
      </c>
      <c r="U92" s="47" t="s">
        <v>4248</v>
      </c>
      <c r="V92" s="47" t="s">
        <v>4349</v>
      </c>
      <c r="W92" s="49">
        <v>4260</v>
      </c>
      <c r="X92" s="49">
        <v>276</v>
      </c>
      <c r="Y92" s="49"/>
      <c r="Z92" s="49">
        <v>183</v>
      </c>
      <c r="AA92" s="49">
        <v>373</v>
      </c>
      <c r="AB92" s="49">
        <v>5092</v>
      </c>
      <c r="AC92" s="49">
        <f t="shared" si="5"/>
        <v>4459.7499999999991</v>
      </c>
      <c r="AD92" s="49">
        <f t="shared" si="6"/>
        <v>4421.329999999999</v>
      </c>
    </row>
    <row r="93" spans="2:30" x14ac:dyDescent="0.2">
      <c r="B93" s="47" t="s">
        <v>4177</v>
      </c>
      <c r="C93" s="47">
        <v>3</v>
      </c>
      <c r="L93" s="47" t="s">
        <v>4254</v>
      </c>
      <c r="M93" s="47" t="s">
        <v>67</v>
      </c>
      <c r="N93" s="49">
        <v>54400</v>
      </c>
      <c r="O93" s="49">
        <v>19475</v>
      </c>
      <c r="P93" s="49">
        <v>4450</v>
      </c>
      <c r="Q93" s="49">
        <v>78325</v>
      </c>
      <c r="U93" s="47" t="s">
        <v>4249</v>
      </c>
      <c r="V93" s="47" t="s">
        <v>4349</v>
      </c>
      <c r="W93" s="49">
        <v>2207</v>
      </c>
      <c r="X93" s="49">
        <v>332</v>
      </c>
      <c r="Y93" s="49"/>
      <c r="Z93" s="49">
        <v>189</v>
      </c>
      <c r="AA93" s="49">
        <v>99</v>
      </c>
      <c r="AB93" s="49">
        <v>2827</v>
      </c>
      <c r="AC93" s="49">
        <f t="shared" si="5"/>
        <v>2305.85</v>
      </c>
      <c r="AD93" s="49">
        <f t="shared" si="6"/>
        <v>2308.5899999999997</v>
      </c>
    </row>
    <row r="94" spans="2:30" x14ac:dyDescent="0.2">
      <c r="B94" s="47" t="s">
        <v>4253</v>
      </c>
      <c r="C94" s="47">
        <v>3</v>
      </c>
      <c r="L94" s="47" t="s">
        <v>4255</v>
      </c>
      <c r="M94" s="47" t="s">
        <v>4256</v>
      </c>
      <c r="N94" s="49">
        <v>59750</v>
      </c>
      <c r="O94" s="49">
        <v>21391</v>
      </c>
      <c r="P94" s="49">
        <v>14939</v>
      </c>
      <c r="Q94" s="49">
        <v>96080</v>
      </c>
      <c r="U94" s="47" t="s">
        <v>4250</v>
      </c>
      <c r="V94" s="47" t="s">
        <v>4349</v>
      </c>
      <c r="W94" s="49">
        <v>681</v>
      </c>
      <c r="X94" s="49">
        <v>1331</v>
      </c>
      <c r="Y94" s="49">
        <v>4</v>
      </c>
      <c r="Z94" s="49">
        <v>69</v>
      </c>
      <c r="AA94" s="49">
        <v>716</v>
      </c>
      <c r="AB94" s="49">
        <v>2801</v>
      </c>
      <c r="AC94" s="49">
        <f t="shared" si="5"/>
        <v>1172.1000000000001</v>
      </c>
      <c r="AD94" s="49">
        <f t="shared" si="6"/>
        <v>1138.0100000000002</v>
      </c>
    </row>
    <row r="95" spans="2:30" x14ac:dyDescent="0.2">
      <c r="B95" s="47" t="s">
        <v>4403</v>
      </c>
      <c r="C95" s="47">
        <v>3</v>
      </c>
      <c r="L95" s="47" t="s">
        <v>4257</v>
      </c>
      <c r="M95" s="47" t="s">
        <v>171</v>
      </c>
      <c r="N95" s="49">
        <v>55911</v>
      </c>
      <c r="O95" s="49">
        <v>20016</v>
      </c>
      <c r="P95" s="49">
        <v>6335</v>
      </c>
      <c r="Q95" s="49">
        <v>82262</v>
      </c>
      <c r="U95" s="47" t="s">
        <v>4251</v>
      </c>
      <c r="V95" s="47" t="s">
        <v>4349</v>
      </c>
      <c r="W95" s="49">
        <v>389</v>
      </c>
      <c r="X95" s="49"/>
      <c r="Y95" s="49"/>
      <c r="Z95" s="49"/>
      <c r="AA95" s="49">
        <v>69</v>
      </c>
      <c r="AB95" s="49">
        <v>458</v>
      </c>
      <c r="AC95" s="49">
        <f t="shared" si="5"/>
        <v>416.6</v>
      </c>
      <c r="AD95" s="49">
        <f t="shared" si="6"/>
        <v>406.94</v>
      </c>
    </row>
    <row r="96" spans="2:30" x14ac:dyDescent="0.2">
      <c r="B96" s="47" t="s">
        <v>4144</v>
      </c>
      <c r="C96" s="47">
        <v>3</v>
      </c>
      <c r="L96" s="47" t="s">
        <v>4258</v>
      </c>
      <c r="M96" s="47" t="s">
        <v>4259</v>
      </c>
      <c r="N96" s="49">
        <v>57879</v>
      </c>
      <c r="O96" s="49">
        <v>20721</v>
      </c>
      <c r="P96" s="49">
        <v>9350</v>
      </c>
      <c r="Q96" s="49">
        <v>87950</v>
      </c>
      <c r="U96" s="47" t="s">
        <v>4252</v>
      </c>
      <c r="V96" s="47" t="s">
        <v>4349</v>
      </c>
      <c r="W96" s="49">
        <v>41</v>
      </c>
      <c r="X96" s="49">
        <v>6</v>
      </c>
      <c r="Y96" s="49"/>
      <c r="Z96" s="49"/>
      <c r="AA96" s="49">
        <v>16</v>
      </c>
      <c r="AB96" s="49">
        <v>63</v>
      </c>
      <c r="AC96" s="49">
        <f t="shared" si="5"/>
        <v>48.3</v>
      </c>
      <c r="AD96" s="49">
        <f t="shared" si="6"/>
        <v>46.36</v>
      </c>
    </row>
    <row r="97" spans="2:30" x14ac:dyDescent="0.2">
      <c r="B97" s="47" t="s">
        <v>4404</v>
      </c>
      <c r="C97" s="47">
        <v>3</v>
      </c>
      <c r="L97" s="47" t="s">
        <v>4260</v>
      </c>
      <c r="M97" s="47" t="s">
        <v>106</v>
      </c>
      <c r="N97" s="49">
        <v>57605</v>
      </c>
      <c r="O97" s="49">
        <v>20623</v>
      </c>
      <c r="P97" s="49">
        <v>6302</v>
      </c>
      <c r="Q97" s="49">
        <v>84530</v>
      </c>
      <c r="U97" s="47" t="s">
        <v>4253</v>
      </c>
      <c r="V97" s="47" t="s">
        <v>4349</v>
      </c>
      <c r="W97" s="49">
        <v>1603</v>
      </c>
      <c r="X97" s="49"/>
      <c r="Y97" s="49"/>
      <c r="Z97" s="49"/>
      <c r="AA97" s="49">
        <v>166</v>
      </c>
      <c r="AB97" s="49">
        <v>1769</v>
      </c>
      <c r="AC97" s="49">
        <f t="shared" si="5"/>
        <v>1669.4</v>
      </c>
      <c r="AD97" s="49">
        <f t="shared" si="6"/>
        <v>1646.16</v>
      </c>
    </row>
    <row r="98" spans="2:30" x14ac:dyDescent="0.2">
      <c r="B98" s="47" t="s">
        <v>4227</v>
      </c>
      <c r="C98" s="47">
        <v>3</v>
      </c>
      <c r="L98" s="47" t="s">
        <v>4261</v>
      </c>
      <c r="M98" s="47" t="s">
        <v>4262</v>
      </c>
      <c r="N98" s="49">
        <v>56861</v>
      </c>
      <c r="O98" s="49">
        <v>20356</v>
      </c>
      <c r="P98" s="49">
        <v>2150</v>
      </c>
      <c r="Q98" s="49">
        <v>79367</v>
      </c>
      <c r="U98" s="47" t="s">
        <v>4254</v>
      </c>
      <c r="V98" s="47" t="s">
        <v>4349</v>
      </c>
      <c r="W98" s="49">
        <v>1614</v>
      </c>
      <c r="X98" s="49">
        <v>97</v>
      </c>
      <c r="Y98" s="49"/>
      <c r="Z98" s="49">
        <v>4</v>
      </c>
      <c r="AA98" s="49">
        <v>229</v>
      </c>
      <c r="AB98" s="49">
        <v>1944</v>
      </c>
      <c r="AC98" s="49">
        <f t="shared" si="5"/>
        <v>1720.35</v>
      </c>
      <c r="AD98" s="49">
        <f t="shared" si="6"/>
        <v>1693.14</v>
      </c>
    </row>
    <row r="99" spans="2:30" x14ac:dyDescent="0.2">
      <c r="B99" s="47" t="s">
        <v>4405</v>
      </c>
      <c r="C99" s="47">
        <v>3</v>
      </c>
      <c r="L99" s="47" t="s">
        <v>4263</v>
      </c>
      <c r="M99" s="47" t="s">
        <v>4264</v>
      </c>
      <c r="N99" s="49">
        <v>52697</v>
      </c>
      <c r="O99" s="49">
        <v>18866</v>
      </c>
      <c r="P99" s="49">
        <v>4458</v>
      </c>
      <c r="Q99" s="49">
        <v>76021</v>
      </c>
      <c r="U99" s="47" t="s">
        <v>4255</v>
      </c>
      <c r="V99" s="47" t="s">
        <v>4349</v>
      </c>
      <c r="W99" s="49">
        <v>88</v>
      </c>
      <c r="X99" s="49"/>
      <c r="Y99" s="49"/>
      <c r="Z99" s="49">
        <v>4</v>
      </c>
      <c r="AA99" s="49"/>
      <c r="AB99" s="49">
        <v>92</v>
      </c>
      <c r="AC99" s="49">
        <f t="shared" si="5"/>
        <v>88.2</v>
      </c>
      <c r="AD99" s="49">
        <f t="shared" si="6"/>
        <v>88.2</v>
      </c>
    </row>
    <row r="100" spans="2:30" x14ac:dyDescent="0.2">
      <c r="B100" s="47" t="s">
        <v>4406</v>
      </c>
      <c r="C100" s="47">
        <v>3</v>
      </c>
      <c r="L100" s="47" t="s">
        <v>4265</v>
      </c>
      <c r="M100" s="47" t="s">
        <v>172</v>
      </c>
      <c r="N100" s="49">
        <v>57767</v>
      </c>
      <c r="O100" s="49">
        <v>20681</v>
      </c>
      <c r="P100" s="49">
        <v>11231</v>
      </c>
      <c r="Q100" s="49">
        <v>89679</v>
      </c>
      <c r="U100" s="47" t="s">
        <v>4257</v>
      </c>
      <c r="V100" s="47" t="s">
        <v>4349</v>
      </c>
      <c r="W100" s="49">
        <v>82</v>
      </c>
      <c r="X100" s="49"/>
      <c r="Y100" s="49"/>
      <c r="Z100" s="49"/>
      <c r="AA100" s="49"/>
      <c r="AB100" s="49">
        <v>82</v>
      </c>
      <c r="AC100" s="49">
        <f t="shared" si="5"/>
        <v>82</v>
      </c>
      <c r="AD100" s="49">
        <f t="shared" si="6"/>
        <v>82</v>
      </c>
    </row>
    <row r="101" spans="2:30" x14ac:dyDescent="0.2">
      <c r="B101" s="47" t="s">
        <v>4407</v>
      </c>
      <c r="C101" s="47">
        <v>3</v>
      </c>
      <c r="L101" s="47" t="s">
        <v>4266</v>
      </c>
      <c r="M101" s="47" t="s">
        <v>16</v>
      </c>
      <c r="N101" s="49">
        <v>57876</v>
      </c>
      <c r="O101" s="49">
        <v>20720</v>
      </c>
      <c r="P101" s="49">
        <v>6307</v>
      </c>
      <c r="Q101" s="49">
        <v>84903</v>
      </c>
      <c r="U101" s="47" t="s">
        <v>4258</v>
      </c>
      <c r="V101" s="47" t="s">
        <v>4349</v>
      </c>
      <c r="W101" s="49">
        <v>1638</v>
      </c>
      <c r="X101" s="49">
        <v>215</v>
      </c>
      <c r="Y101" s="49"/>
      <c r="Z101" s="49"/>
      <c r="AA101" s="49">
        <v>7</v>
      </c>
      <c r="AB101" s="49">
        <v>1860</v>
      </c>
      <c r="AC101" s="49">
        <f t="shared" si="5"/>
        <v>1673.05</v>
      </c>
      <c r="AD101" s="49">
        <f t="shared" si="6"/>
        <v>1682.82</v>
      </c>
    </row>
    <row r="102" spans="2:30" x14ac:dyDescent="0.2">
      <c r="B102" s="47" t="s">
        <v>4228</v>
      </c>
      <c r="C102" s="47">
        <v>3</v>
      </c>
      <c r="L102" s="47" t="s">
        <v>4267</v>
      </c>
      <c r="M102" s="47" t="s">
        <v>108</v>
      </c>
      <c r="N102" s="49">
        <v>59675</v>
      </c>
      <c r="O102" s="49">
        <v>21364</v>
      </c>
      <c r="P102" s="49">
        <v>9361</v>
      </c>
      <c r="Q102" s="49">
        <v>90400</v>
      </c>
      <c r="U102" s="47" t="s">
        <v>4260</v>
      </c>
      <c r="V102" s="47" t="s">
        <v>4349</v>
      </c>
      <c r="W102" s="49">
        <v>143</v>
      </c>
      <c r="X102" s="49">
        <v>6</v>
      </c>
      <c r="Y102" s="49"/>
      <c r="Z102" s="49">
        <v>5</v>
      </c>
      <c r="AA102" s="49">
        <v>4</v>
      </c>
      <c r="AB102" s="49">
        <v>158</v>
      </c>
      <c r="AC102" s="49">
        <f t="shared" si="5"/>
        <v>145.75</v>
      </c>
      <c r="AD102" s="49">
        <f t="shared" si="6"/>
        <v>145.48999999999998</v>
      </c>
    </row>
    <row r="103" spans="2:30" x14ac:dyDescent="0.2">
      <c r="B103" s="47" t="s">
        <v>4229</v>
      </c>
      <c r="C103" s="47">
        <v>3</v>
      </c>
      <c r="L103" s="47" t="s">
        <v>4268</v>
      </c>
      <c r="M103" s="47" t="s">
        <v>17</v>
      </c>
      <c r="N103" s="49">
        <v>66059</v>
      </c>
      <c r="O103" s="49">
        <v>23649</v>
      </c>
      <c r="P103" s="49">
        <v>6321</v>
      </c>
      <c r="Q103" s="49">
        <v>96029</v>
      </c>
      <c r="U103" s="47" t="s">
        <v>4261</v>
      </c>
      <c r="V103" s="47" t="s">
        <v>4349</v>
      </c>
      <c r="W103" s="49">
        <v>40</v>
      </c>
      <c r="X103" s="49"/>
      <c r="Y103" s="49"/>
      <c r="Z103" s="49"/>
      <c r="AA103" s="49"/>
      <c r="AB103" s="49">
        <v>40</v>
      </c>
      <c r="AC103" s="49">
        <f t="shared" si="5"/>
        <v>40</v>
      </c>
      <c r="AD103" s="49">
        <f t="shared" si="6"/>
        <v>40</v>
      </c>
    </row>
    <row r="104" spans="2:30" x14ac:dyDescent="0.2">
      <c r="B104" s="47" t="s">
        <v>4408</v>
      </c>
      <c r="C104" s="47">
        <v>3</v>
      </c>
      <c r="L104" s="47" t="s">
        <v>4269</v>
      </c>
      <c r="M104" s="47" t="s">
        <v>315</v>
      </c>
      <c r="N104" s="49">
        <v>52522</v>
      </c>
      <c r="O104" s="49">
        <v>18803</v>
      </c>
      <c r="P104" s="49">
        <v>2175</v>
      </c>
      <c r="Q104" s="49">
        <v>73500</v>
      </c>
      <c r="U104" s="47" t="s">
        <v>4263</v>
      </c>
      <c r="V104" s="47" t="s">
        <v>4349</v>
      </c>
      <c r="W104" s="49">
        <v>182</v>
      </c>
      <c r="X104" s="49">
        <v>84</v>
      </c>
      <c r="Y104" s="49"/>
      <c r="Z104" s="49"/>
      <c r="AA104" s="49"/>
      <c r="AB104" s="49">
        <v>266</v>
      </c>
      <c r="AC104" s="49">
        <f t="shared" si="5"/>
        <v>194.6</v>
      </c>
      <c r="AD104" s="49">
        <f t="shared" si="6"/>
        <v>198.8</v>
      </c>
    </row>
    <row r="105" spans="2:30" x14ac:dyDescent="0.2">
      <c r="B105" s="47" t="s">
        <v>4409</v>
      </c>
      <c r="C105" s="47">
        <v>3</v>
      </c>
      <c r="L105" s="47" t="s">
        <v>4270</v>
      </c>
      <c r="M105" s="47" t="s">
        <v>4271</v>
      </c>
      <c r="N105" s="49">
        <v>53361</v>
      </c>
      <c r="O105" s="49">
        <v>19103</v>
      </c>
      <c r="P105" s="49">
        <v>4437</v>
      </c>
      <c r="Q105" s="49">
        <v>76901</v>
      </c>
      <c r="U105" s="47" t="s">
        <v>4265</v>
      </c>
      <c r="V105" s="47" t="s">
        <v>4349</v>
      </c>
      <c r="W105" s="49">
        <v>72</v>
      </c>
      <c r="X105" s="49"/>
      <c r="Y105" s="49"/>
      <c r="Z105" s="49"/>
      <c r="AA105" s="49"/>
      <c r="AB105" s="49">
        <v>72</v>
      </c>
      <c r="AC105" s="49">
        <f t="shared" si="5"/>
        <v>72</v>
      </c>
      <c r="AD105" s="49">
        <f t="shared" si="6"/>
        <v>72</v>
      </c>
    </row>
    <row r="106" spans="2:30" x14ac:dyDescent="0.2">
      <c r="B106" s="47" t="s">
        <v>4239</v>
      </c>
      <c r="C106" s="47">
        <v>3</v>
      </c>
      <c r="L106" s="47" t="s">
        <v>4272</v>
      </c>
      <c r="M106" s="47" t="s">
        <v>49</v>
      </c>
      <c r="N106" s="49">
        <v>53239</v>
      </c>
      <c r="O106" s="49">
        <v>19060</v>
      </c>
      <c r="P106" s="49">
        <v>4448</v>
      </c>
      <c r="Q106" s="49">
        <v>76747</v>
      </c>
      <c r="U106" s="47" t="s">
        <v>4266</v>
      </c>
      <c r="V106" s="47" t="s">
        <v>4349</v>
      </c>
      <c r="W106" s="49">
        <v>150</v>
      </c>
      <c r="X106" s="49">
        <v>10</v>
      </c>
      <c r="Y106" s="49"/>
      <c r="Z106" s="49"/>
      <c r="AA106" s="49"/>
      <c r="AB106" s="49">
        <v>160</v>
      </c>
      <c r="AC106" s="49">
        <f t="shared" si="5"/>
        <v>151.5</v>
      </c>
      <c r="AD106" s="49">
        <f t="shared" si="6"/>
        <v>152</v>
      </c>
    </row>
    <row r="107" spans="2:30" x14ac:dyDescent="0.2">
      <c r="B107" s="47" t="s">
        <v>4243</v>
      </c>
      <c r="C107" s="47">
        <v>4</v>
      </c>
      <c r="L107" s="47" t="s">
        <v>4273</v>
      </c>
      <c r="M107" s="47" t="s">
        <v>146</v>
      </c>
      <c r="N107" s="49">
        <v>57838</v>
      </c>
      <c r="O107" s="49">
        <v>20706</v>
      </c>
      <c r="P107" s="49">
        <v>9351</v>
      </c>
      <c r="Q107" s="49">
        <v>87895</v>
      </c>
      <c r="U107" s="47" t="s">
        <v>4267</v>
      </c>
      <c r="V107" s="47" t="s">
        <v>4349</v>
      </c>
      <c r="W107" s="49">
        <v>351</v>
      </c>
      <c r="X107" s="49"/>
      <c r="Y107" s="49"/>
      <c r="Z107" s="49"/>
      <c r="AA107" s="49"/>
      <c r="AB107" s="49">
        <v>351</v>
      </c>
      <c r="AC107" s="49">
        <f t="shared" si="5"/>
        <v>351</v>
      </c>
      <c r="AD107" s="49">
        <f t="shared" si="6"/>
        <v>351</v>
      </c>
    </row>
    <row r="108" spans="2:30" x14ac:dyDescent="0.2">
      <c r="B108" s="47" t="s">
        <v>4410</v>
      </c>
      <c r="C108" s="47">
        <v>4</v>
      </c>
      <c r="L108" s="47" t="s">
        <v>4274</v>
      </c>
      <c r="M108" s="47" t="s">
        <v>4275</v>
      </c>
      <c r="N108" s="49">
        <v>56450</v>
      </c>
      <c r="O108" s="49">
        <v>20209</v>
      </c>
      <c r="P108" s="49">
        <v>6309</v>
      </c>
      <c r="Q108" s="49">
        <v>82968</v>
      </c>
      <c r="U108" s="47" t="s">
        <v>4268</v>
      </c>
      <c r="V108" s="47" t="s">
        <v>4349</v>
      </c>
      <c r="W108" s="49">
        <v>96</v>
      </c>
      <c r="X108" s="49"/>
      <c r="Y108" s="49"/>
      <c r="Z108" s="49"/>
      <c r="AA108" s="49"/>
      <c r="AB108" s="49">
        <v>96</v>
      </c>
      <c r="AC108" s="49">
        <f t="shared" si="5"/>
        <v>96</v>
      </c>
      <c r="AD108" s="49">
        <f t="shared" si="6"/>
        <v>96</v>
      </c>
    </row>
    <row r="109" spans="2:30" x14ac:dyDescent="0.2">
      <c r="B109" s="47" t="s">
        <v>4242</v>
      </c>
      <c r="C109" s="47">
        <v>4</v>
      </c>
      <c r="L109" s="47" t="s">
        <v>4276</v>
      </c>
      <c r="M109" s="47" t="s">
        <v>4277</v>
      </c>
      <c r="N109" s="49">
        <v>54174</v>
      </c>
      <c r="O109" s="49">
        <v>19394</v>
      </c>
      <c r="P109" s="49">
        <v>2154</v>
      </c>
      <c r="Q109" s="49">
        <v>75722</v>
      </c>
      <c r="U109" s="47" t="s">
        <v>4269</v>
      </c>
      <c r="V109" s="47" t="s">
        <v>4349</v>
      </c>
      <c r="W109" s="49"/>
      <c r="X109" s="49">
        <v>189</v>
      </c>
      <c r="Y109" s="49"/>
      <c r="Z109" s="49">
        <v>13</v>
      </c>
      <c r="AA109" s="49"/>
      <c r="AB109" s="49">
        <v>202</v>
      </c>
      <c r="AC109" s="49">
        <f t="shared" si="5"/>
        <v>28.999999999999996</v>
      </c>
      <c r="AD109" s="49">
        <f t="shared" si="6"/>
        <v>38.450000000000003</v>
      </c>
    </row>
    <row r="110" spans="2:30" x14ac:dyDescent="0.2">
      <c r="B110" s="47" t="s">
        <v>4245</v>
      </c>
      <c r="C110" s="47">
        <v>4</v>
      </c>
      <c r="L110" s="47" t="s">
        <v>4278</v>
      </c>
      <c r="M110" s="47" t="s">
        <v>50</v>
      </c>
      <c r="N110" s="49">
        <v>54174</v>
      </c>
      <c r="O110" s="49">
        <v>19394</v>
      </c>
      <c r="P110" s="49">
        <v>2154</v>
      </c>
      <c r="Q110" s="49">
        <v>75722</v>
      </c>
      <c r="U110" s="47" t="s">
        <v>4270</v>
      </c>
      <c r="V110" s="47" t="s">
        <v>4349</v>
      </c>
      <c r="W110" s="49">
        <v>3923</v>
      </c>
      <c r="X110" s="49"/>
      <c r="Y110" s="49"/>
      <c r="Z110" s="49"/>
      <c r="AA110" s="49"/>
      <c r="AB110" s="49">
        <v>3923</v>
      </c>
      <c r="AC110" s="49">
        <f t="shared" si="5"/>
        <v>3923</v>
      </c>
      <c r="AD110" s="49">
        <f t="shared" si="6"/>
        <v>3923</v>
      </c>
    </row>
    <row r="111" spans="2:30" x14ac:dyDescent="0.2">
      <c r="B111" s="47" t="s">
        <v>4246</v>
      </c>
      <c r="C111" s="47">
        <v>4</v>
      </c>
      <c r="L111" s="47" t="s">
        <v>4279</v>
      </c>
      <c r="M111" s="47" t="s">
        <v>109</v>
      </c>
      <c r="N111" s="49">
        <v>57795</v>
      </c>
      <c r="O111" s="49">
        <v>20691</v>
      </c>
      <c r="P111" s="49">
        <v>9350</v>
      </c>
      <c r="Q111" s="49">
        <v>87836</v>
      </c>
      <c r="U111" s="47" t="s">
        <v>4272</v>
      </c>
      <c r="V111" s="47" t="s">
        <v>4349</v>
      </c>
      <c r="W111" s="49">
        <v>1730</v>
      </c>
      <c r="X111" s="49">
        <v>239</v>
      </c>
      <c r="Y111" s="49"/>
      <c r="Z111" s="49">
        <v>40</v>
      </c>
      <c r="AA111" s="49">
        <v>60</v>
      </c>
      <c r="AB111" s="49">
        <v>2069</v>
      </c>
      <c r="AC111" s="49">
        <f t="shared" si="5"/>
        <v>1791.85</v>
      </c>
      <c r="AD111" s="49">
        <f t="shared" si="6"/>
        <v>1795.3999999999999</v>
      </c>
    </row>
    <row r="112" spans="2:30" x14ac:dyDescent="0.2">
      <c r="B112" s="47" t="s">
        <v>4411</v>
      </c>
      <c r="C112" s="47">
        <v>4</v>
      </c>
      <c r="L112" s="47" t="s">
        <v>4280</v>
      </c>
      <c r="M112" s="47" t="s">
        <v>4281</v>
      </c>
      <c r="N112" s="49">
        <v>55272</v>
      </c>
      <c r="O112" s="49">
        <v>19787</v>
      </c>
      <c r="P112" s="49">
        <v>6304</v>
      </c>
      <c r="Q112" s="49">
        <v>81363</v>
      </c>
      <c r="U112" s="47" t="s">
        <v>4273</v>
      </c>
      <c r="V112" s="47" t="s">
        <v>4349</v>
      </c>
      <c r="W112" s="49">
        <v>441</v>
      </c>
      <c r="X112" s="49">
        <v>3</v>
      </c>
      <c r="Y112" s="49"/>
      <c r="Z112" s="49"/>
      <c r="AA112" s="49"/>
      <c r="AB112" s="49">
        <v>444</v>
      </c>
      <c r="AC112" s="49">
        <f t="shared" si="5"/>
        <v>441.45</v>
      </c>
      <c r="AD112" s="49">
        <f t="shared" si="6"/>
        <v>441.6</v>
      </c>
    </row>
    <row r="113" spans="2:30" x14ac:dyDescent="0.2">
      <c r="B113" s="47" t="s">
        <v>4241</v>
      </c>
      <c r="C113" s="47">
        <v>4</v>
      </c>
      <c r="L113" s="47" t="s">
        <v>4282</v>
      </c>
      <c r="M113" s="47" t="s">
        <v>173</v>
      </c>
      <c r="N113" s="49">
        <v>60702</v>
      </c>
      <c r="O113" s="49">
        <v>21731</v>
      </c>
      <c r="P113" s="49">
        <v>14940</v>
      </c>
      <c r="Q113" s="49">
        <v>97373</v>
      </c>
      <c r="U113" s="47" t="s">
        <v>4274</v>
      </c>
      <c r="V113" s="47" t="s">
        <v>4349</v>
      </c>
      <c r="W113" s="49">
        <v>54</v>
      </c>
      <c r="X113" s="49"/>
      <c r="Y113" s="49"/>
      <c r="Z113" s="49"/>
      <c r="AA113" s="49"/>
      <c r="AB113" s="49">
        <v>54</v>
      </c>
      <c r="AC113" s="49">
        <f t="shared" si="5"/>
        <v>54</v>
      </c>
      <c r="AD113" s="49">
        <f t="shared" si="6"/>
        <v>54</v>
      </c>
    </row>
    <row r="114" spans="2:30" x14ac:dyDescent="0.2">
      <c r="B114" s="47" t="s">
        <v>4244</v>
      </c>
      <c r="C114" s="47">
        <v>4</v>
      </c>
      <c r="L114" s="47" t="s">
        <v>4283</v>
      </c>
      <c r="M114" s="47" t="s">
        <v>4284</v>
      </c>
      <c r="N114" s="49">
        <v>53036</v>
      </c>
      <c r="O114" s="49">
        <v>18987</v>
      </c>
      <c r="P114" s="49">
        <v>4442</v>
      </c>
      <c r="Q114" s="49">
        <v>76465</v>
      </c>
      <c r="U114" s="47" t="s">
        <v>4276</v>
      </c>
      <c r="V114" s="47" t="s">
        <v>4349</v>
      </c>
      <c r="W114" s="49"/>
      <c r="X114" s="49">
        <v>3</v>
      </c>
      <c r="Y114" s="49"/>
      <c r="Z114" s="49"/>
      <c r="AA114" s="49"/>
      <c r="AB114" s="49">
        <v>3</v>
      </c>
      <c r="AC114" s="49">
        <f t="shared" si="5"/>
        <v>0.44999999999999996</v>
      </c>
      <c r="AD114" s="49">
        <f t="shared" si="6"/>
        <v>0.60000000000000009</v>
      </c>
    </row>
    <row r="115" spans="2:30" x14ac:dyDescent="0.2">
      <c r="B115" s="47" t="s">
        <v>4354</v>
      </c>
      <c r="C115" s="47">
        <v>4</v>
      </c>
      <c r="L115" s="47" t="s">
        <v>4285</v>
      </c>
      <c r="M115" s="47" t="s">
        <v>4286</v>
      </c>
      <c r="N115" s="49">
        <v>55731</v>
      </c>
      <c r="O115" s="49">
        <v>19952</v>
      </c>
      <c r="P115" s="49">
        <v>4967</v>
      </c>
      <c r="Q115" s="49">
        <v>80650</v>
      </c>
      <c r="U115" s="47" t="s">
        <v>4278</v>
      </c>
      <c r="V115" s="47" t="s">
        <v>4349</v>
      </c>
      <c r="W115" s="49">
        <v>45</v>
      </c>
      <c r="X115" s="49"/>
      <c r="Y115" s="49"/>
      <c r="Z115" s="49"/>
      <c r="AA115" s="49"/>
      <c r="AB115" s="49">
        <v>45</v>
      </c>
      <c r="AC115" s="49">
        <f t="shared" si="5"/>
        <v>45</v>
      </c>
      <c r="AD115" s="49">
        <f t="shared" si="6"/>
        <v>45</v>
      </c>
    </row>
    <row r="116" spans="2:30" x14ac:dyDescent="0.2">
      <c r="B116" s="47" t="s">
        <v>4308</v>
      </c>
      <c r="C116" s="47">
        <v>5</v>
      </c>
      <c r="L116" s="47" t="s">
        <v>4287</v>
      </c>
      <c r="M116" s="47" t="s">
        <v>4284</v>
      </c>
      <c r="N116" s="49">
        <v>55731</v>
      </c>
      <c r="O116" s="49">
        <v>19952</v>
      </c>
      <c r="P116" s="49">
        <v>4967</v>
      </c>
      <c r="Q116" s="49">
        <v>80650</v>
      </c>
      <c r="U116" s="47" t="s">
        <v>4279</v>
      </c>
      <c r="V116" s="47" t="s">
        <v>4349</v>
      </c>
      <c r="W116" s="49">
        <v>1361</v>
      </c>
      <c r="X116" s="49"/>
      <c r="Y116" s="49"/>
      <c r="Z116" s="49"/>
      <c r="AA116" s="49"/>
      <c r="AB116" s="49">
        <v>1361</v>
      </c>
      <c r="AC116" s="49">
        <f t="shared" si="5"/>
        <v>1361</v>
      </c>
      <c r="AD116" s="49">
        <f t="shared" si="6"/>
        <v>1361</v>
      </c>
    </row>
    <row r="117" spans="2:30" x14ac:dyDescent="0.2">
      <c r="B117" s="47" t="s">
        <v>4309</v>
      </c>
      <c r="C117" s="47">
        <v>5</v>
      </c>
      <c r="L117" s="47" t="s">
        <v>4288</v>
      </c>
      <c r="M117" s="47" t="s">
        <v>164</v>
      </c>
      <c r="N117" s="49">
        <v>61724</v>
      </c>
      <c r="O117" s="49">
        <v>22097</v>
      </c>
      <c r="P117" s="49">
        <v>14937</v>
      </c>
      <c r="Q117" s="49">
        <v>98758</v>
      </c>
      <c r="U117" s="47" t="s">
        <v>4280</v>
      </c>
      <c r="V117" s="47" t="s">
        <v>4349</v>
      </c>
      <c r="W117" s="49">
        <v>405</v>
      </c>
      <c r="X117" s="49"/>
      <c r="Y117" s="49"/>
      <c r="Z117" s="49"/>
      <c r="AA117" s="49"/>
      <c r="AB117" s="49">
        <v>405</v>
      </c>
      <c r="AC117" s="49">
        <f t="shared" si="5"/>
        <v>405</v>
      </c>
      <c r="AD117" s="49">
        <f t="shared" si="6"/>
        <v>405</v>
      </c>
    </row>
    <row r="118" spans="2:30" x14ac:dyDescent="0.2">
      <c r="B118" s="47" t="s">
        <v>4310</v>
      </c>
      <c r="C118" s="47">
        <v>5</v>
      </c>
      <c r="L118" s="47" t="s">
        <v>4289</v>
      </c>
      <c r="M118" s="47" t="s">
        <v>164</v>
      </c>
      <c r="N118" s="49">
        <v>52579</v>
      </c>
      <c r="O118" s="49">
        <v>18823</v>
      </c>
      <c r="P118" s="49">
        <v>4567</v>
      </c>
      <c r="Q118" s="49">
        <v>75969</v>
      </c>
      <c r="U118" s="47" t="s">
        <v>4282</v>
      </c>
      <c r="V118" s="47" t="s">
        <v>4349</v>
      </c>
      <c r="W118" s="49">
        <v>185</v>
      </c>
      <c r="X118" s="49"/>
      <c r="Y118" s="49"/>
      <c r="Z118" s="49"/>
      <c r="AA118" s="49"/>
      <c r="AB118" s="49">
        <v>185</v>
      </c>
      <c r="AC118" s="49">
        <f t="shared" si="5"/>
        <v>185</v>
      </c>
      <c r="AD118" s="49">
        <f t="shared" si="6"/>
        <v>185</v>
      </c>
    </row>
    <row r="119" spans="2:30" x14ac:dyDescent="0.2">
      <c r="B119" s="47" t="s">
        <v>4312</v>
      </c>
      <c r="C119" s="47">
        <v>5</v>
      </c>
      <c r="L119" s="47" t="s">
        <v>4290</v>
      </c>
      <c r="M119" s="47" t="s">
        <v>54</v>
      </c>
      <c r="N119" s="49">
        <v>53436</v>
      </c>
      <c r="O119" s="49">
        <v>19130</v>
      </c>
      <c r="P119" s="49">
        <v>2374</v>
      </c>
      <c r="Q119" s="49">
        <v>74940</v>
      </c>
      <c r="U119" s="47" t="s">
        <v>4283</v>
      </c>
      <c r="V119" s="47" t="s">
        <v>4349</v>
      </c>
      <c r="W119" s="49"/>
      <c r="X119" s="49">
        <v>31</v>
      </c>
      <c r="Y119" s="49"/>
      <c r="Z119" s="49"/>
      <c r="AA119" s="49"/>
      <c r="AB119" s="49">
        <v>31</v>
      </c>
      <c r="AC119" s="49">
        <f t="shared" si="5"/>
        <v>4.6499999999999995</v>
      </c>
      <c r="AD119" s="49">
        <f t="shared" si="6"/>
        <v>6.2</v>
      </c>
    </row>
    <row r="120" spans="2:30" x14ac:dyDescent="0.2">
      <c r="B120" s="47" t="s">
        <v>4313</v>
      </c>
      <c r="C120" s="47">
        <v>5</v>
      </c>
      <c r="L120" s="47" t="s">
        <v>4291</v>
      </c>
      <c r="M120" s="47" t="s">
        <v>54</v>
      </c>
      <c r="N120" s="49">
        <v>53841</v>
      </c>
      <c r="O120" s="49">
        <v>19275</v>
      </c>
      <c r="P120" s="49">
        <v>4963</v>
      </c>
      <c r="Q120" s="49">
        <v>78079</v>
      </c>
      <c r="U120" s="47" t="s">
        <v>4285</v>
      </c>
      <c r="V120" s="47" t="s">
        <v>4349</v>
      </c>
      <c r="W120" s="49">
        <v>1468</v>
      </c>
      <c r="X120" s="49">
        <v>1775</v>
      </c>
      <c r="Y120" s="49"/>
      <c r="Z120" s="49"/>
      <c r="AA120" s="49">
        <v>607</v>
      </c>
      <c r="AB120" s="49">
        <v>3850</v>
      </c>
      <c r="AC120" s="49">
        <f t="shared" si="5"/>
        <v>1977.05</v>
      </c>
      <c r="AD120" s="49">
        <f t="shared" si="6"/>
        <v>1980.82</v>
      </c>
    </row>
    <row r="121" spans="2:30" x14ac:dyDescent="0.2">
      <c r="B121" s="47" t="s">
        <v>4316</v>
      </c>
      <c r="C121" s="47">
        <v>5</v>
      </c>
      <c r="L121" s="47" t="s">
        <v>4292</v>
      </c>
      <c r="M121" s="47" t="s">
        <v>157</v>
      </c>
      <c r="N121" s="49">
        <v>54223</v>
      </c>
      <c r="O121" s="49">
        <v>19412</v>
      </c>
      <c r="P121" s="49">
        <v>4597</v>
      </c>
      <c r="Q121" s="49">
        <v>78232</v>
      </c>
      <c r="U121" s="47" t="s">
        <v>4287</v>
      </c>
      <c r="V121" s="47" t="s">
        <v>4349</v>
      </c>
      <c r="W121" s="49"/>
      <c r="X121" s="49"/>
      <c r="Y121" s="49"/>
      <c r="Z121" s="49"/>
      <c r="AA121" s="49">
        <v>11</v>
      </c>
      <c r="AB121" s="49">
        <v>11</v>
      </c>
      <c r="AC121" s="49">
        <f t="shared" si="5"/>
        <v>4.4000000000000004</v>
      </c>
      <c r="AD121" s="49">
        <f t="shared" si="6"/>
        <v>2.8600000000000003</v>
      </c>
    </row>
    <row r="122" spans="2:30" x14ac:dyDescent="0.2">
      <c r="B122" s="47" t="s">
        <v>4412</v>
      </c>
      <c r="C122" s="47">
        <v>5</v>
      </c>
      <c r="L122" s="47" t="s">
        <v>4293</v>
      </c>
      <c r="M122" s="47" t="s">
        <v>55</v>
      </c>
      <c r="N122" s="49">
        <v>53493</v>
      </c>
      <c r="O122" s="49">
        <v>19150</v>
      </c>
      <c r="P122" s="49">
        <v>4595</v>
      </c>
      <c r="Q122" s="49">
        <v>77238</v>
      </c>
      <c r="U122" s="47" t="s">
        <v>4288</v>
      </c>
      <c r="V122" s="47" t="s">
        <v>4349</v>
      </c>
      <c r="W122" s="49">
        <v>29</v>
      </c>
      <c r="X122" s="49"/>
      <c r="Y122" s="49"/>
      <c r="Z122" s="49"/>
      <c r="AA122" s="49"/>
      <c r="AB122" s="49">
        <v>29</v>
      </c>
      <c r="AC122" s="49">
        <f t="shared" si="5"/>
        <v>29</v>
      </c>
      <c r="AD122" s="49">
        <f t="shared" si="6"/>
        <v>29</v>
      </c>
    </row>
    <row r="123" spans="2:30" x14ac:dyDescent="0.2">
      <c r="B123" s="47" t="s">
        <v>4413</v>
      </c>
      <c r="C123" s="47">
        <v>5</v>
      </c>
      <c r="L123" s="47" t="s">
        <v>4294</v>
      </c>
      <c r="M123" s="47" t="s">
        <v>312</v>
      </c>
      <c r="N123" s="49">
        <v>53619</v>
      </c>
      <c r="O123" s="49">
        <v>19196</v>
      </c>
      <c r="P123" s="49">
        <v>4596</v>
      </c>
      <c r="Q123" s="49">
        <v>77411</v>
      </c>
      <c r="U123" s="47" t="s">
        <v>4290</v>
      </c>
      <c r="V123" s="47" t="s">
        <v>4349</v>
      </c>
      <c r="W123" s="49"/>
      <c r="X123" s="49"/>
      <c r="Y123" s="49"/>
      <c r="Z123" s="49"/>
      <c r="AA123" s="49">
        <v>32</v>
      </c>
      <c r="AB123" s="49">
        <v>32</v>
      </c>
      <c r="AC123" s="49">
        <f t="shared" si="5"/>
        <v>12.8</v>
      </c>
      <c r="AD123" s="49">
        <f t="shared" si="6"/>
        <v>8.32</v>
      </c>
    </row>
    <row r="124" spans="2:30" x14ac:dyDescent="0.2">
      <c r="B124" s="47" t="s">
        <v>4414</v>
      </c>
      <c r="C124" s="47">
        <v>5</v>
      </c>
      <c r="L124" s="47" t="s">
        <v>4295</v>
      </c>
      <c r="M124" s="47" t="s">
        <v>56</v>
      </c>
      <c r="N124" s="49">
        <v>54113</v>
      </c>
      <c r="O124" s="49">
        <v>19372</v>
      </c>
      <c r="P124" s="49">
        <v>4600</v>
      </c>
      <c r="Q124" s="49">
        <v>78085</v>
      </c>
      <c r="U124" s="47" t="s">
        <v>4291</v>
      </c>
      <c r="V124" s="47" t="s">
        <v>4349</v>
      </c>
      <c r="W124" s="49">
        <v>380</v>
      </c>
      <c r="X124" s="49">
        <v>192</v>
      </c>
      <c r="Y124" s="49"/>
      <c r="Z124" s="49"/>
      <c r="AA124" s="49"/>
      <c r="AB124" s="49">
        <v>572</v>
      </c>
      <c r="AC124" s="49">
        <f t="shared" si="5"/>
        <v>408.8</v>
      </c>
      <c r="AD124" s="49">
        <f t="shared" si="6"/>
        <v>418.4</v>
      </c>
    </row>
    <row r="125" spans="2:30" x14ac:dyDescent="0.2">
      <c r="B125" s="47" t="s">
        <v>4318</v>
      </c>
      <c r="C125" s="47">
        <v>5</v>
      </c>
      <c r="L125" s="47" t="s">
        <v>4296</v>
      </c>
      <c r="M125" s="47" t="s">
        <v>57</v>
      </c>
      <c r="N125" s="49">
        <v>53808</v>
      </c>
      <c r="O125" s="49">
        <v>19263</v>
      </c>
      <c r="P125" s="49">
        <v>4598</v>
      </c>
      <c r="Q125" s="49">
        <v>77669</v>
      </c>
      <c r="U125" s="47" t="s">
        <v>4292</v>
      </c>
      <c r="V125" s="47" t="s">
        <v>4349</v>
      </c>
      <c r="W125" s="49">
        <v>28</v>
      </c>
      <c r="X125" s="49"/>
      <c r="Y125" s="49"/>
      <c r="Z125" s="49"/>
      <c r="AA125" s="49"/>
      <c r="AB125" s="49">
        <v>28</v>
      </c>
      <c r="AC125" s="49">
        <f t="shared" si="5"/>
        <v>28</v>
      </c>
      <c r="AD125" s="49">
        <f t="shared" si="6"/>
        <v>28</v>
      </c>
    </row>
    <row r="126" spans="2:30" x14ac:dyDescent="0.2">
      <c r="B126" s="47" t="s">
        <v>4319</v>
      </c>
      <c r="C126" s="47">
        <v>5</v>
      </c>
      <c r="L126" s="47" t="s">
        <v>4297</v>
      </c>
      <c r="M126" s="47" t="s">
        <v>158</v>
      </c>
      <c r="N126" s="49">
        <v>53808</v>
      </c>
      <c r="O126" s="49">
        <v>19263</v>
      </c>
      <c r="P126" s="49">
        <v>4598</v>
      </c>
      <c r="Q126" s="49">
        <v>77669</v>
      </c>
      <c r="U126" s="47" t="s">
        <v>4293</v>
      </c>
      <c r="V126" s="47" t="s">
        <v>4349</v>
      </c>
      <c r="W126" s="49">
        <v>291</v>
      </c>
      <c r="X126" s="49"/>
      <c r="Y126" s="49"/>
      <c r="Z126" s="49"/>
      <c r="AA126" s="49"/>
      <c r="AB126" s="49">
        <v>291</v>
      </c>
      <c r="AC126" s="49">
        <f t="shared" si="5"/>
        <v>291</v>
      </c>
      <c r="AD126" s="49">
        <f t="shared" si="6"/>
        <v>291</v>
      </c>
    </row>
    <row r="127" spans="2:30" x14ac:dyDescent="0.2">
      <c r="B127" s="47" t="s">
        <v>4415</v>
      </c>
      <c r="C127" s="47">
        <v>5</v>
      </c>
      <c r="L127" s="47" t="s">
        <v>4298</v>
      </c>
      <c r="M127" s="47" t="s">
        <v>179</v>
      </c>
      <c r="N127" s="49">
        <v>99456</v>
      </c>
      <c r="O127" s="49">
        <v>35605</v>
      </c>
      <c r="P127" s="49">
        <v>8945</v>
      </c>
      <c r="Q127" s="49">
        <v>144006</v>
      </c>
      <c r="U127" s="47" t="s">
        <v>4294</v>
      </c>
      <c r="V127" s="47" t="s">
        <v>4349</v>
      </c>
      <c r="W127" s="49">
        <v>766</v>
      </c>
      <c r="X127" s="49"/>
      <c r="Y127" s="49"/>
      <c r="Z127" s="49"/>
      <c r="AA127" s="49"/>
      <c r="AB127" s="49">
        <v>766</v>
      </c>
      <c r="AC127" s="49">
        <f t="shared" si="5"/>
        <v>766</v>
      </c>
      <c r="AD127" s="49">
        <f t="shared" si="6"/>
        <v>766</v>
      </c>
    </row>
    <row r="128" spans="2:30" x14ac:dyDescent="0.2">
      <c r="B128" s="47" t="s">
        <v>4322</v>
      </c>
      <c r="C128" s="47">
        <v>5</v>
      </c>
      <c r="L128" s="47" t="s">
        <v>4299</v>
      </c>
      <c r="M128" s="47" t="s">
        <v>181</v>
      </c>
      <c r="N128" s="49">
        <v>99306</v>
      </c>
      <c r="O128" s="49">
        <v>35552</v>
      </c>
      <c r="P128" s="49">
        <v>9401</v>
      </c>
      <c r="Q128" s="49">
        <v>144259</v>
      </c>
      <c r="U128" s="47" t="s">
        <v>4295</v>
      </c>
      <c r="V128" s="47" t="s">
        <v>4349</v>
      </c>
      <c r="W128" s="49">
        <v>187</v>
      </c>
      <c r="X128" s="49"/>
      <c r="Y128" s="49"/>
      <c r="Z128" s="49"/>
      <c r="AA128" s="49"/>
      <c r="AB128" s="49">
        <v>187</v>
      </c>
      <c r="AC128" s="49">
        <f t="shared" si="5"/>
        <v>187</v>
      </c>
      <c r="AD128" s="49">
        <f t="shared" si="6"/>
        <v>187</v>
      </c>
    </row>
    <row r="129" spans="2:30" x14ac:dyDescent="0.2">
      <c r="B129" s="47" t="s">
        <v>4323</v>
      </c>
      <c r="C129" s="47">
        <v>5</v>
      </c>
      <c r="L129" s="47" t="s">
        <v>4300</v>
      </c>
      <c r="M129" s="47" t="s">
        <v>4301</v>
      </c>
      <c r="N129" s="49">
        <v>53628</v>
      </c>
      <c r="O129" s="49">
        <v>19199</v>
      </c>
      <c r="P129" s="49">
        <v>4590</v>
      </c>
      <c r="Q129" s="49">
        <v>77417</v>
      </c>
      <c r="U129" s="47" t="s">
        <v>4296</v>
      </c>
      <c r="V129" s="47" t="s">
        <v>4349</v>
      </c>
      <c r="W129" s="49">
        <v>26</v>
      </c>
      <c r="X129" s="49"/>
      <c r="Y129" s="49"/>
      <c r="Z129" s="49"/>
      <c r="AA129" s="49"/>
      <c r="AB129" s="49">
        <v>26</v>
      </c>
      <c r="AC129" s="49">
        <f t="shared" si="5"/>
        <v>26</v>
      </c>
      <c r="AD129" s="49">
        <f t="shared" si="6"/>
        <v>26</v>
      </c>
    </row>
    <row r="130" spans="2:30" x14ac:dyDescent="0.2">
      <c r="B130" s="47" t="s">
        <v>4314</v>
      </c>
      <c r="C130" s="47">
        <v>5</v>
      </c>
      <c r="L130" s="47" t="s">
        <v>4302</v>
      </c>
      <c r="M130" s="47" t="s">
        <v>4301</v>
      </c>
      <c r="N130" s="49">
        <v>53682</v>
      </c>
      <c r="O130" s="49">
        <v>19218</v>
      </c>
      <c r="P130" s="49">
        <v>4593</v>
      </c>
      <c r="Q130" s="49">
        <v>77493</v>
      </c>
      <c r="U130" s="47" t="s">
        <v>4297</v>
      </c>
      <c r="V130" s="47" t="s">
        <v>4349</v>
      </c>
      <c r="W130" s="49">
        <v>95</v>
      </c>
      <c r="X130" s="49"/>
      <c r="Y130" s="49"/>
      <c r="Z130" s="49"/>
      <c r="AA130" s="49"/>
      <c r="AB130" s="49">
        <v>95</v>
      </c>
      <c r="AC130" s="49">
        <f t="shared" si="5"/>
        <v>95</v>
      </c>
      <c r="AD130" s="49">
        <f t="shared" si="6"/>
        <v>95</v>
      </c>
    </row>
    <row r="131" spans="2:30" x14ac:dyDescent="0.2">
      <c r="B131" s="47" t="s">
        <v>4416</v>
      </c>
      <c r="C131" s="47">
        <v>5</v>
      </c>
      <c r="L131" s="47" t="s">
        <v>4303</v>
      </c>
      <c r="M131" s="47" t="s">
        <v>4304</v>
      </c>
      <c r="N131" s="49">
        <v>54556</v>
      </c>
      <c r="O131" s="49">
        <v>19531</v>
      </c>
      <c r="P131" s="49">
        <v>4597</v>
      </c>
      <c r="Q131" s="49">
        <v>78684</v>
      </c>
      <c r="U131" s="47" t="s">
        <v>4298</v>
      </c>
      <c r="V131" s="47" t="s">
        <v>4349</v>
      </c>
      <c r="W131" s="49">
        <v>195</v>
      </c>
      <c r="X131" s="49"/>
      <c r="Y131" s="49"/>
      <c r="Z131" s="49"/>
      <c r="AA131" s="49"/>
      <c r="AB131" s="49">
        <v>195</v>
      </c>
      <c r="AC131" s="49">
        <f t="shared" si="5"/>
        <v>195</v>
      </c>
      <c r="AD131" s="49">
        <f t="shared" si="6"/>
        <v>195</v>
      </c>
    </row>
    <row r="132" spans="2:30" x14ac:dyDescent="0.2">
      <c r="B132" s="47" t="s">
        <v>4417</v>
      </c>
      <c r="C132" s="47">
        <v>5</v>
      </c>
      <c r="L132" s="47" t="s">
        <v>4305</v>
      </c>
      <c r="M132" s="47" t="s">
        <v>4301</v>
      </c>
      <c r="N132" s="49">
        <v>53804</v>
      </c>
      <c r="O132" s="49">
        <v>19262</v>
      </c>
      <c r="P132" s="49">
        <v>4587</v>
      </c>
      <c r="Q132" s="49">
        <v>77653</v>
      </c>
      <c r="U132" s="47" t="s">
        <v>4299</v>
      </c>
      <c r="V132" s="47" t="s">
        <v>4349</v>
      </c>
      <c r="W132" s="49">
        <v>405</v>
      </c>
      <c r="X132" s="49"/>
      <c r="Y132" s="49"/>
      <c r="Z132" s="49"/>
      <c r="AA132" s="49"/>
      <c r="AB132" s="49">
        <v>405</v>
      </c>
      <c r="AC132" s="49">
        <f t="shared" si="5"/>
        <v>405</v>
      </c>
      <c r="AD132" s="49">
        <f t="shared" si="6"/>
        <v>405</v>
      </c>
    </row>
    <row r="133" spans="2:30" x14ac:dyDescent="0.2">
      <c r="B133" s="47" t="s">
        <v>4321</v>
      </c>
      <c r="C133" s="47">
        <v>5</v>
      </c>
      <c r="L133" s="47" t="s">
        <v>4306</v>
      </c>
      <c r="M133" s="47" t="s">
        <v>4307</v>
      </c>
      <c r="N133" s="49">
        <v>54556</v>
      </c>
      <c r="O133" s="49">
        <v>19531</v>
      </c>
      <c r="P133" s="49">
        <v>4597</v>
      </c>
      <c r="Q133" s="49">
        <v>78684</v>
      </c>
      <c r="U133" s="47" t="s">
        <v>4300</v>
      </c>
      <c r="V133" s="47" t="s">
        <v>4349</v>
      </c>
      <c r="W133" s="49">
        <v>3572</v>
      </c>
      <c r="X133" s="49">
        <v>55</v>
      </c>
      <c r="Y133" s="49"/>
      <c r="Z133" s="49">
        <v>42</v>
      </c>
      <c r="AA133" s="49"/>
      <c r="AB133" s="49">
        <v>3669</v>
      </c>
      <c r="AC133" s="49">
        <f t="shared" si="5"/>
        <v>3582.35</v>
      </c>
      <c r="AD133" s="49">
        <f t="shared" si="6"/>
        <v>3585.1</v>
      </c>
    </row>
    <row r="134" spans="2:30" x14ac:dyDescent="0.2">
      <c r="B134" s="47" t="s">
        <v>4418</v>
      </c>
      <c r="C134" s="47">
        <v>5</v>
      </c>
      <c r="L134" s="47" t="s">
        <v>4308</v>
      </c>
      <c r="M134" s="47" t="s">
        <v>70</v>
      </c>
      <c r="N134" s="49">
        <v>88738</v>
      </c>
      <c r="O134" s="49">
        <v>31768</v>
      </c>
      <c r="P134" s="49">
        <v>10730</v>
      </c>
      <c r="Q134" s="49">
        <v>131236</v>
      </c>
      <c r="U134" s="47" t="s">
        <v>4302</v>
      </c>
      <c r="V134" s="47" t="s">
        <v>4349</v>
      </c>
      <c r="W134" s="49">
        <v>1319</v>
      </c>
      <c r="X134" s="49"/>
      <c r="Y134" s="49"/>
      <c r="Z134" s="49"/>
      <c r="AA134" s="49"/>
      <c r="AB134" s="49">
        <v>1319</v>
      </c>
      <c r="AC134" s="49">
        <f t="shared" ref="AC134:AC162" si="7">W134*$W$3+X134*$X$3+Y134*$Y$3+Z134*$Z$3+AA134*$AA$3</f>
        <v>1319</v>
      </c>
      <c r="AD134" s="49">
        <f t="shared" ref="AD134:AD162" si="8">W134*$W$2+X134*$X$2+Y134*$Y$2+Z134*$Z$2+AA134*$AA$2</f>
        <v>1319</v>
      </c>
    </row>
    <row r="135" spans="2:30" x14ac:dyDescent="0.2">
      <c r="B135" s="47" t="s">
        <v>4419</v>
      </c>
      <c r="C135" s="47">
        <v>5</v>
      </c>
      <c r="L135" s="47" t="s">
        <v>4309</v>
      </c>
      <c r="M135" s="47" t="s">
        <v>122</v>
      </c>
      <c r="N135" s="49">
        <v>89383</v>
      </c>
      <c r="O135" s="49">
        <v>31999</v>
      </c>
      <c r="P135" s="49">
        <v>10731</v>
      </c>
      <c r="Q135" s="49">
        <v>132113</v>
      </c>
      <c r="U135" s="47" t="s">
        <v>4303</v>
      </c>
      <c r="V135" s="47" t="s">
        <v>4349</v>
      </c>
      <c r="W135" s="49">
        <v>76</v>
      </c>
      <c r="X135" s="49"/>
      <c r="Y135" s="49"/>
      <c r="Z135" s="49"/>
      <c r="AA135" s="49"/>
      <c r="AB135" s="49">
        <v>76</v>
      </c>
      <c r="AC135" s="49">
        <f t="shared" si="7"/>
        <v>76</v>
      </c>
      <c r="AD135" s="49">
        <f t="shared" si="8"/>
        <v>76</v>
      </c>
    </row>
    <row r="136" spans="2:30" x14ac:dyDescent="0.2">
      <c r="B136" s="47" t="s">
        <v>4420</v>
      </c>
      <c r="C136" s="47">
        <v>5</v>
      </c>
      <c r="L136" s="47" t="s">
        <v>4310</v>
      </c>
      <c r="M136" s="47" t="s">
        <v>4311</v>
      </c>
      <c r="N136" s="49">
        <v>86213</v>
      </c>
      <c r="O136" s="49">
        <v>30864</v>
      </c>
      <c r="P136" s="49">
        <v>10713</v>
      </c>
      <c r="Q136" s="49">
        <v>127790</v>
      </c>
      <c r="U136" s="47" t="s">
        <v>4305</v>
      </c>
      <c r="V136" s="47" t="s">
        <v>4349</v>
      </c>
      <c r="W136" s="49">
        <v>7436</v>
      </c>
      <c r="X136" s="49"/>
      <c r="Y136" s="49"/>
      <c r="Z136" s="49"/>
      <c r="AA136" s="49"/>
      <c r="AB136" s="49">
        <v>7436</v>
      </c>
      <c r="AC136" s="49">
        <f t="shared" si="7"/>
        <v>7436</v>
      </c>
      <c r="AD136" s="49">
        <f t="shared" si="8"/>
        <v>7436</v>
      </c>
    </row>
    <row r="137" spans="2:30" x14ac:dyDescent="0.2">
      <c r="B137" s="47" t="s">
        <v>4155</v>
      </c>
      <c r="C137" s="47">
        <v>6</v>
      </c>
      <c r="L137" s="47" t="s">
        <v>4312</v>
      </c>
      <c r="M137" s="47" t="s">
        <v>160</v>
      </c>
      <c r="N137" s="49">
        <v>86879</v>
      </c>
      <c r="O137" s="49">
        <v>31103</v>
      </c>
      <c r="P137" s="49">
        <v>10706</v>
      </c>
      <c r="Q137" s="49">
        <v>128688</v>
      </c>
      <c r="U137" s="47" t="s">
        <v>4306</v>
      </c>
      <c r="V137" s="47" t="s">
        <v>4349</v>
      </c>
      <c r="W137" s="49">
        <v>521</v>
      </c>
      <c r="X137" s="49"/>
      <c r="Y137" s="49"/>
      <c r="Z137" s="49"/>
      <c r="AA137" s="49"/>
      <c r="AB137" s="49">
        <v>521</v>
      </c>
      <c r="AC137" s="49">
        <f t="shared" si="7"/>
        <v>521</v>
      </c>
      <c r="AD137" s="49">
        <f t="shared" si="8"/>
        <v>521</v>
      </c>
    </row>
    <row r="138" spans="2:30" x14ac:dyDescent="0.2">
      <c r="B138" s="47" t="s">
        <v>4421</v>
      </c>
      <c r="C138" s="47">
        <v>6</v>
      </c>
      <c r="L138" s="47" t="s">
        <v>4313</v>
      </c>
      <c r="M138" s="47" t="s">
        <v>161</v>
      </c>
      <c r="N138" s="49">
        <v>86674</v>
      </c>
      <c r="O138" s="49">
        <v>31029</v>
      </c>
      <c r="P138" s="49">
        <v>10720</v>
      </c>
      <c r="Q138" s="49">
        <v>128423</v>
      </c>
      <c r="U138" s="47" t="s">
        <v>4308</v>
      </c>
      <c r="V138" s="47" t="s">
        <v>4349</v>
      </c>
      <c r="W138" s="49">
        <v>87</v>
      </c>
      <c r="X138" s="49"/>
      <c r="Y138" s="49"/>
      <c r="Z138" s="49"/>
      <c r="AA138" s="49"/>
      <c r="AB138" s="49">
        <v>87</v>
      </c>
      <c r="AC138" s="49">
        <f t="shared" si="7"/>
        <v>87</v>
      </c>
      <c r="AD138" s="49">
        <f t="shared" si="8"/>
        <v>87</v>
      </c>
    </row>
    <row r="139" spans="2:30" x14ac:dyDescent="0.2">
      <c r="B139" s="47" t="s">
        <v>4422</v>
      </c>
      <c r="C139" s="47">
        <v>6</v>
      </c>
      <c r="L139" s="47" t="s">
        <v>4314</v>
      </c>
      <c r="M139" s="47" t="s">
        <v>4315</v>
      </c>
      <c r="N139" s="49">
        <v>95611</v>
      </c>
      <c r="O139" s="49">
        <v>34229</v>
      </c>
      <c r="P139" s="49">
        <v>12784</v>
      </c>
      <c r="Q139" s="49">
        <v>142624</v>
      </c>
      <c r="U139" s="47" t="s">
        <v>4309</v>
      </c>
      <c r="V139" s="47" t="s">
        <v>4349</v>
      </c>
      <c r="W139" s="49">
        <v>277</v>
      </c>
      <c r="X139" s="49"/>
      <c r="Y139" s="49"/>
      <c r="Z139" s="49"/>
      <c r="AA139" s="49"/>
      <c r="AB139" s="49">
        <v>277</v>
      </c>
      <c r="AC139" s="49">
        <f t="shared" si="7"/>
        <v>277</v>
      </c>
      <c r="AD139" s="49">
        <f t="shared" si="8"/>
        <v>277</v>
      </c>
    </row>
    <row r="140" spans="2:30" x14ac:dyDescent="0.2">
      <c r="B140" s="47" t="s">
        <v>4423</v>
      </c>
      <c r="C140" s="47">
        <v>6</v>
      </c>
      <c r="L140" s="47" t="s">
        <v>4316</v>
      </c>
      <c r="M140" s="47" t="s">
        <v>4317</v>
      </c>
      <c r="N140" s="49">
        <v>87230</v>
      </c>
      <c r="O140" s="49">
        <v>31228</v>
      </c>
      <c r="P140" s="49">
        <v>10726</v>
      </c>
      <c r="Q140" s="49">
        <v>129184</v>
      </c>
      <c r="U140" s="47" t="s">
        <v>4310</v>
      </c>
      <c r="V140" s="47" t="s">
        <v>4349</v>
      </c>
      <c r="W140" s="49">
        <v>80</v>
      </c>
      <c r="X140" s="49"/>
      <c r="Y140" s="49"/>
      <c r="Z140" s="49"/>
      <c r="AA140" s="49"/>
      <c r="AB140" s="49">
        <v>80</v>
      </c>
      <c r="AC140" s="49">
        <f t="shared" si="7"/>
        <v>80</v>
      </c>
      <c r="AD140" s="49">
        <f t="shared" si="8"/>
        <v>80</v>
      </c>
    </row>
    <row r="141" spans="2:30" x14ac:dyDescent="0.2">
      <c r="B141" s="47" t="s">
        <v>4191</v>
      </c>
      <c r="C141" s="47">
        <v>6</v>
      </c>
      <c r="L141" s="47" t="s">
        <v>4318</v>
      </c>
      <c r="M141" s="47" t="s">
        <v>111</v>
      </c>
      <c r="N141" s="49">
        <v>94286</v>
      </c>
      <c r="O141" s="49">
        <v>33754</v>
      </c>
      <c r="P141" s="49">
        <v>10744</v>
      </c>
      <c r="Q141" s="49">
        <v>138784</v>
      </c>
      <c r="U141" s="47" t="s">
        <v>4312</v>
      </c>
      <c r="V141" s="47" t="s">
        <v>4349</v>
      </c>
      <c r="W141" s="49">
        <v>21</v>
      </c>
      <c r="X141" s="49"/>
      <c r="Y141" s="49"/>
      <c r="Z141" s="49"/>
      <c r="AA141" s="49"/>
      <c r="AB141" s="49">
        <v>21</v>
      </c>
      <c r="AC141" s="49">
        <f t="shared" si="7"/>
        <v>21</v>
      </c>
      <c r="AD141" s="49">
        <f t="shared" si="8"/>
        <v>21</v>
      </c>
    </row>
    <row r="142" spans="2:30" x14ac:dyDescent="0.2">
      <c r="B142" s="47" t="s">
        <v>4424</v>
      </c>
      <c r="C142" s="47">
        <v>6</v>
      </c>
      <c r="L142" s="47" t="s">
        <v>4319</v>
      </c>
      <c r="M142" s="47" t="s">
        <v>4320</v>
      </c>
      <c r="N142" s="49">
        <v>81932</v>
      </c>
      <c r="O142" s="49">
        <v>29332</v>
      </c>
      <c r="P142" s="49">
        <v>10693</v>
      </c>
      <c r="Q142" s="49">
        <v>121957</v>
      </c>
      <c r="U142" s="47" t="s">
        <v>4313</v>
      </c>
      <c r="V142" s="47" t="s">
        <v>4349</v>
      </c>
      <c r="W142" s="49">
        <v>1816</v>
      </c>
      <c r="X142" s="49"/>
      <c r="Y142" s="49"/>
      <c r="Z142" s="49"/>
      <c r="AA142" s="49"/>
      <c r="AB142" s="49">
        <v>1816</v>
      </c>
      <c r="AC142" s="49">
        <f t="shared" si="7"/>
        <v>1816</v>
      </c>
      <c r="AD142" s="49">
        <f t="shared" si="8"/>
        <v>1816</v>
      </c>
    </row>
    <row r="143" spans="2:30" x14ac:dyDescent="0.2">
      <c r="B143" s="47" t="s">
        <v>4194</v>
      </c>
      <c r="C143" s="47">
        <v>6</v>
      </c>
      <c r="L143" s="47" t="s">
        <v>4321</v>
      </c>
      <c r="M143" s="47" t="s">
        <v>162</v>
      </c>
      <c r="N143" s="49">
        <v>102585</v>
      </c>
      <c r="O143" s="49">
        <v>36725</v>
      </c>
      <c r="P143" s="49">
        <v>12826</v>
      </c>
      <c r="Q143" s="49">
        <v>152136</v>
      </c>
      <c r="U143" s="47" t="s">
        <v>4314</v>
      </c>
      <c r="V143" s="47" t="s">
        <v>4349</v>
      </c>
      <c r="W143" s="49">
        <v>44</v>
      </c>
      <c r="X143" s="49"/>
      <c r="Y143" s="49"/>
      <c r="Z143" s="49"/>
      <c r="AA143" s="49"/>
      <c r="AB143" s="49">
        <v>44</v>
      </c>
      <c r="AC143" s="49">
        <f t="shared" si="7"/>
        <v>44</v>
      </c>
      <c r="AD143" s="49">
        <f t="shared" si="8"/>
        <v>44</v>
      </c>
    </row>
    <row r="144" spans="2:30" x14ac:dyDescent="0.2">
      <c r="B144" s="47" t="s">
        <v>4215</v>
      </c>
      <c r="C144" s="47">
        <v>6</v>
      </c>
      <c r="L144" s="47" t="s">
        <v>4322</v>
      </c>
      <c r="M144" s="47" t="s">
        <v>115</v>
      </c>
      <c r="N144" s="49">
        <v>93065</v>
      </c>
      <c r="O144" s="49">
        <v>33317</v>
      </c>
      <c r="P144" s="49">
        <v>10742</v>
      </c>
      <c r="Q144" s="49">
        <v>137124</v>
      </c>
      <c r="U144" s="47" t="s">
        <v>4316</v>
      </c>
      <c r="V144" s="47" t="s">
        <v>4349</v>
      </c>
      <c r="W144" s="49">
        <v>137</v>
      </c>
      <c r="X144" s="49"/>
      <c r="Y144" s="49"/>
      <c r="Z144" s="49"/>
      <c r="AA144" s="49"/>
      <c r="AB144" s="49">
        <v>137</v>
      </c>
      <c r="AC144" s="49">
        <f t="shared" si="7"/>
        <v>137</v>
      </c>
      <c r="AD144" s="49">
        <f t="shared" si="8"/>
        <v>137</v>
      </c>
    </row>
    <row r="145" spans="2:30" x14ac:dyDescent="0.2">
      <c r="B145" s="47" t="s">
        <v>4234</v>
      </c>
      <c r="C145" s="47">
        <v>6</v>
      </c>
      <c r="L145" s="47" t="s">
        <v>4323</v>
      </c>
      <c r="M145" s="47" t="s">
        <v>4324</v>
      </c>
      <c r="N145" s="49">
        <v>93065</v>
      </c>
      <c r="O145" s="49">
        <v>33317</v>
      </c>
      <c r="P145" s="49">
        <v>10742</v>
      </c>
      <c r="Q145" s="49">
        <v>137124</v>
      </c>
      <c r="U145" s="47" t="s">
        <v>4318</v>
      </c>
      <c r="V145" s="47" t="s">
        <v>4349</v>
      </c>
      <c r="W145" s="49">
        <v>312</v>
      </c>
      <c r="X145" s="49"/>
      <c r="Y145" s="49"/>
      <c r="Z145" s="49"/>
      <c r="AA145" s="49"/>
      <c r="AB145" s="49">
        <v>312</v>
      </c>
      <c r="AC145" s="49">
        <f t="shared" si="7"/>
        <v>312</v>
      </c>
      <c r="AD145" s="49">
        <f t="shared" si="8"/>
        <v>312</v>
      </c>
    </row>
    <row r="146" spans="2:30" x14ac:dyDescent="0.2">
      <c r="B146" s="47" t="s">
        <v>4251</v>
      </c>
      <c r="C146" s="47">
        <v>6</v>
      </c>
      <c r="L146" s="47" t="s">
        <v>4325</v>
      </c>
      <c r="M146" s="47" t="s">
        <v>19</v>
      </c>
      <c r="N146" s="49">
        <v>71612</v>
      </c>
      <c r="O146" s="49">
        <v>25637</v>
      </c>
      <c r="P146" s="49">
        <v>15135</v>
      </c>
      <c r="Q146" s="49">
        <v>112384</v>
      </c>
      <c r="U146" s="47" t="s">
        <v>4319</v>
      </c>
      <c r="V146" s="47" t="s">
        <v>4349</v>
      </c>
      <c r="W146" s="49">
        <v>1</v>
      </c>
      <c r="X146" s="49"/>
      <c r="Y146" s="49"/>
      <c r="Z146" s="49"/>
      <c r="AA146" s="49"/>
      <c r="AB146" s="49">
        <v>1</v>
      </c>
      <c r="AC146" s="49">
        <f t="shared" si="7"/>
        <v>1</v>
      </c>
      <c r="AD146" s="49">
        <f t="shared" si="8"/>
        <v>1</v>
      </c>
    </row>
    <row r="147" spans="2:30" x14ac:dyDescent="0.2">
      <c r="B147" s="47" t="s">
        <v>4273</v>
      </c>
      <c r="C147" s="47">
        <v>6</v>
      </c>
      <c r="L147" s="47" t="s">
        <v>4326</v>
      </c>
      <c r="M147" s="47" t="s">
        <v>4327</v>
      </c>
      <c r="N147" s="49">
        <v>74285</v>
      </c>
      <c r="O147" s="49">
        <v>26594</v>
      </c>
      <c r="P147" s="49">
        <v>15022</v>
      </c>
      <c r="Q147" s="49">
        <v>115901</v>
      </c>
      <c r="U147" s="47" t="s">
        <v>4321</v>
      </c>
      <c r="V147" s="47" t="s">
        <v>4349</v>
      </c>
      <c r="W147" s="49">
        <v>70</v>
      </c>
      <c r="X147" s="49"/>
      <c r="Y147" s="49"/>
      <c r="Z147" s="49"/>
      <c r="AA147" s="49"/>
      <c r="AB147" s="49">
        <v>70</v>
      </c>
      <c r="AC147" s="49">
        <f t="shared" si="7"/>
        <v>70</v>
      </c>
      <c r="AD147" s="49">
        <f t="shared" si="8"/>
        <v>70</v>
      </c>
    </row>
    <row r="148" spans="2:30" x14ac:dyDescent="0.2">
      <c r="B148" s="47" t="s">
        <v>4425</v>
      </c>
      <c r="C148" s="47">
        <v>6</v>
      </c>
      <c r="L148" s="47" t="s">
        <v>4328</v>
      </c>
      <c r="M148" s="47" t="s">
        <v>148</v>
      </c>
      <c r="N148" s="49">
        <v>72653</v>
      </c>
      <c r="O148" s="49">
        <v>26010</v>
      </c>
      <c r="P148" s="49">
        <v>15021</v>
      </c>
      <c r="Q148" s="49">
        <v>113684</v>
      </c>
      <c r="U148" s="47" t="s">
        <v>4322</v>
      </c>
      <c r="V148" s="47" t="s">
        <v>4349</v>
      </c>
      <c r="W148" s="49">
        <v>1195</v>
      </c>
      <c r="X148" s="49"/>
      <c r="Y148" s="49"/>
      <c r="Z148" s="49"/>
      <c r="AA148" s="49"/>
      <c r="AB148" s="49">
        <v>1195</v>
      </c>
      <c r="AC148" s="49">
        <f t="shared" si="7"/>
        <v>1195</v>
      </c>
      <c r="AD148" s="49">
        <f t="shared" si="8"/>
        <v>1195</v>
      </c>
    </row>
    <row r="149" spans="2:30" x14ac:dyDescent="0.2">
      <c r="B149" s="47" t="s">
        <v>4426</v>
      </c>
      <c r="C149" s="47">
        <v>6</v>
      </c>
      <c r="L149" s="47" t="s">
        <v>4329</v>
      </c>
      <c r="M149" s="47" t="s">
        <v>20</v>
      </c>
      <c r="N149" s="49">
        <v>75363</v>
      </c>
      <c r="O149" s="49">
        <v>26980</v>
      </c>
      <c r="P149" s="49">
        <v>12494</v>
      </c>
      <c r="Q149" s="49">
        <v>114837</v>
      </c>
      <c r="U149" s="47" t="s">
        <v>4323</v>
      </c>
      <c r="V149" s="47" t="s">
        <v>4349</v>
      </c>
      <c r="W149" s="49">
        <v>6</v>
      </c>
      <c r="X149" s="49"/>
      <c r="Y149" s="49"/>
      <c r="Z149" s="49"/>
      <c r="AA149" s="49"/>
      <c r="AB149" s="49">
        <v>6</v>
      </c>
      <c r="AC149" s="49">
        <f t="shared" si="7"/>
        <v>6</v>
      </c>
      <c r="AD149" s="49">
        <f t="shared" si="8"/>
        <v>6</v>
      </c>
    </row>
    <row r="150" spans="2:30" x14ac:dyDescent="0.2">
      <c r="B150" s="47" t="s">
        <v>4222</v>
      </c>
      <c r="C150" s="47">
        <v>6</v>
      </c>
      <c r="L150" s="47" t="s">
        <v>4330</v>
      </c>
      <c r="M150" s="47" t="s">
        <v>149</v>
      </c>
      <c r="N150" s="49">
        <v>72802</v>
      </c>
      <c r="O150" s="49">
        <v>26063</v>
      </c>
      <c r="P150" s="49">
        <v>15014</v>
      </c>
      <c r="Q150" s="49">
        <v>113879</v>
      </c>
      <c r="U150" s="47" t="s">
        <v>4325</v>
      </c>
      <c r="V150" s="47" t="s">
        <v>4349</v>
      </c>
      <c r="W150" s="49">
        <v>27</v>
      </c>
      <c r="X150" s="49"/>
      <c r="Y150" s="49"/>
      <c r="Z150" s="49"/>
      <c r="AA150" s="49"/>
      <c r="AB150" s="49">
        <v>27</v>
      </c>
      <c r="AC150" s="49">
        <f t="shared" si="7"/>
        <v>27</v>
      </c>
      <c r="AD150" s="49">
        <f t="shared" si="8"/>
        <v>27</v>
      </c>
    </row>
    <row r="151" spans="2:30" x14ac:dyDescent="0.2">
      <c r="B151" s="47" t="s">
        <v>4427</v>
      </c>
      <c r="C151" s="47">
        <v>6</v>
      </c>
      <c r="L151" s="47" t="s">
        <v>4331</v>
      </c>
      <c r="M151" s="47" t="s">
        <v>23</v>
      </c>
      <c r="N151" s="49">
        <v>71021</v>
      </c>
      <c r="O151" s="49">
        <v>25426</v>
      </c>
      <c r="P151" s="49">
        <v>12593</v>
      </c>
      <c r="Q151" s="49">
        <v>109040</v>
      </c>
      <c r="U151" s="47" t="s">
        <v>4326</v>
      </c>
      <c r="V151" s="47" t="s">
        <v>4349</v>
      </c>
      <c r="W151" s="49">
        <v>56</v>
      </c>
      <c r="X151" s="49"/>
      <c r="Y151" s="49"/>
      <c r="Z151" s="49"/>
      <c r="AA151" s="49"/>
      <c r="AB151" s="49">
        <v>56</v>
      </c>
      <c r="AC151" s="49">
        <f t="shared" si="7"/>
        <v>56</v>
      </c>
      <c r="AD151" s="49">
        <f t="shared" si="8"/>
        <v>56</v>
      </c>
    </row>
    <row r="152" spans="2:30" x14ac:dyDescent="0.2">
      <c r="B152" s="47" t="s">
        <v>4260</v>
      </c>
      <c r="C152" s="47">
        <v>6</v>
      </c>
      <c r="L152" s="47" t="s">
        <v>4332</v>
      </c>
      <c r="M152" s="47" t="s">
        <v>21</v>
      </c>
      <c r="N152" s="49">
        <v>71021</v>
      </c>
      <c r="O152" s="49">
        <v>25426</v>
      </c>
      <c r="P152" s="49">
        <v>15132</v>
      </c>
      <c r="Q152" s="49">
        <v>111579</v>
      </c>
      <c r="U152" s="47" t="s">
        <v>4328</v>
      </c>
      <c r="V152" s="47" t="s">
        <v>4349</v>
      </c>
      <c r="W152" s="49">
        <v>22</v>
      </c>
      <c r="X152" s="49"/>
      <c r="Y152" s="49"/>
      <c r="Z152" s="49"/>
      <c r="AA152" s="49"/>
      <c r="AB152" s="49">
        <v>22</v>
      </c>
      <c r="AC152" s="49">
        <f t="shared" si="7"/>
        <v>22</v>
      </c>
      <c r="AD152" s="49">
        <f t="shared" si="8"/>
        <v>22</v>
      </c>
    </row>
    <row r="153" spans="2:30" x14ac:dyDescent="0.2">
      <c r="B153" s="47" t="s">
        <v>4428</v>
      </c>
      <c r="C153" s="47">
        <v>6</v>
      </c>
      <c r="L153" s="47" t="s">
        <v>4333</v>
      </c>
      <c r="M153" s="47" t="s">
        <v>22</v>
      </c>
      <c r="N153" s="49">
        <v>71021</v>
      </c>
      <c r="O153" s="49">
        <v>25426</v>
      </c>
      <c r="P153" s="49">
        <v>15132</v>
      </c>
      <c r="Q153" s="49">
        <v>111579</v>
      </c>
      <c r="U153" s="47" t="s">
        <v>4329</v>
      </c>
      <c r="V153" s="47" t="s">
        <v>4349</v>
      </c>
      <c r="W153" s="49">
        <v>36</v>
      </c>
      <c r="X153" s="49"/>
      <c r="Y153" s="49"/>
      <c r="Z153" s="49"/>
      <c r="AA153" s="49"/>
      <c r="AB153" s="49">
        <v>36</v>
      </c>
      <c r="AC153" s="49">
        <f t="shared" si="7"/>
        <v>36</v>
      </c>
      <c r="AD153" s="49">
        <f t="shared" si="8"/>
        <v>36</v>
      </c>
    </row>
    <row r="154" spans="2:30" x14ac:dyDescent="0.2">
      <c r="B154" s="47" t="s">
        <v>4157</v>
      </c>
      <c r="C154" s="47">
        <v>6</v>
      </c>
      <c r="L154" s="47" t="s">
        <v>4334</v>
      </c>
      <c r="M154" s="47" t="s">
        <v>150</v>
      </c>
      <c r="N154" s="49">
        <v>71021</v>
      </c>
      <c r="O154" s="49">
        <v>25426</v>
      </c>
      <c r="P154" s="49">
        <v>15132</v>
      </c>
      <c r="Q154" s="49">
        <v>111579</v>
      </c>
      <c r="U154" s="47" t="s">
        <v>4330</v>
      </c>
      <c r="V154" s="47" t="s">
        <v>4349</v>
      </c>
      <c r="W154" s="49">
        <v>13</v>
      </c>
      <c r="X154" s="49"/>
      <c r="Y154" s="49"/>
      <c r="Z154" s="49"/>
      <c r="AA154" s="49"/>
      <c r="AB154" s="49">
        <v>13</v>
      </c>
      <c r="AC154" s="49">
        <f t="shared" si="7"/>
        <v>13</v>
      </c>
      <c r="AD154" s="49">
        <f t="shared" si="8"/>
        <v>13</v>
      </c>
    </row>
    <row r="155" spans="2:30" x14ac:dyDescent="0.2">
      <c r="B155" s="47" t="s">
        <v>4159</v>
      </c>
      <c r="C155" s="47">
        <v>6</v>
      </c>
      <c r="L155" s="47" t="s">
        <v>4335</v>
      </c>
      <c r="M155" s="47" t="s">
        <v>151</v>
      </c>
      <c r="N155" s="49">
        <v>91381</v>
      </c>
      <c r="O155" s="49">
        <v>32714</v>
      </c>
      <c r="P155" s="49">
        <v>15049</v>
      </c>
      <c r="Q155" s="49">
        <v>139144</v>
      </c>
      <c r="U155" s="47" t="s">
        <v>4331</v>
      </c>
      <c r="V155" s="47" t="s">
        <v>4349</v>
      </c>
      <c r="W155" s="49">
        <v>225</v>
      </c>
      <c r="X155" s="49"/>
      <c r="Y155" s="49"/>
      <c r="Z155" s="49"/>
      <c r="AA155" s="49"/>
      <c r="AB155" s="49">
        <v>225</v>
      </c>
      <c r="AC155" s="49">
        <f t="shared" si="7"/>
        <v>225</v>
      </c>
      <c r="AD155" s="49">
        <f t="shared" si="8"/>
        <v>225</v>
      </c>
    </row>
    <row r="156" spans="2:30" x14ac:dyDescent="0.2">
      <c r="B156" s="47" t="s">
        <v>4160</v>
      </c>
      <c r="C156" s="47">
        <v>6</v>
      </c>
      <c r="L156" s="47" t="s">
        <v>4336</v>
      </c>
      <c r="M156" s="47" t="s">
        <v>4337</v>
      </c>
      <c r="N156" s="49">
        <v>74859</v>
      </c>
      <c r="O156" s="49">
        <v>26800</v>
      </c>
      <c r="P156" s="49">
        <v>14991</v>
      </c>
      <c r="Q156" s="49">
        <v>116650</v>
      </c>
      <c r="U156" s="47" t="s">
        <v>4332</v>
      </c>
      <c r="V156" s="47" t="s">
        <v>4349</v>
      </c>
      <c r="W156" s="49">
        <v>6</v>
      </c>
      <c r="X156" s="49"/>
      <c r="Y156" s="49"/>
      <c r="Z156" s="49"/>
      <c r="AA156" s="49"/>
      <c r="AB156" s="49">
        <v>6</v>
      </c>
      <c r="AC156" s="49">
        <f t="shared" si="7"/>
        <v>6</v>
      </c>
      <c r="AD156" s="49">
        <f t="shared" si="8"/>
        <v>6</v>
      </c>
    </row>
    <row r="157" spans="2:30" x14ac:dyDescent="0.2">
      <c r="B157" s="47" t="s">
        <v>4161</v>
      </c>
      <c r="C157" s="47">
        <v>6</v>
      </c>
      <c r="L157" s="47" t="s">
        <v>4338</v>
      </c>
      <c r="M157" s="47" t="s">
        <v>4339</v>
      </c>
      <c r="N157" s="49">
        <v>64394</v>
      </c>
      <c r="O157" s="49">
        <v>23053</v>
      </c>
      <c r="P157" s="49">
        <v>5233</v>
      </c>
      <c r="Q157" s="49">
        <v>92680</v>
      </c>
      <c r="U157" s="47" t="s">
        <v>4333</v>
      </c>
      <c r="V157" s="47" t="s">
        <v>4349</v>
      </c>
      <c r="W157" s="49">
        <v>6</v>
      </c>
      <c r="X157" s="49"/>
      <c r="Y157" s="49"/>
      <c r="Z157" s="49"/>
      <c r="AA157" s="49"/>
      <c r="AB157" s="49">
        <v>6</v>
      </c>
      <c r="AC157" s="49">
        <f t="shared" si="7"/>
        <v>6</v>
      </c>
      <c r="AD157" s="49">
        <f t="shared" si="8"/>
        <v>6</v>
      </c>
    </row>
    <row r="158" spans="2:30" x14ac:dyDescent="0.2">
      <c r="B158" s="47" t="s">
        <v>4429</v>
      </c>
      <c r="C158" s="47">
        <v>6</v>
      </c>
      <c r="L158" s="47" t="s">
        <v>4350</v>
      </c>
      <c r="M158" s="47" t="s">
        <v>102</v>
      </c>
      <c r="N158" s="49">
        <v>68603</v>
      </c>
      <c r="O158" s="49">
        <v>24560</v>
      </c>
      <c r="P158" s="49">
        <v>12420</v>
      </c>
      <c r="Q158" s="49">
        <v>105583</v>
      </c>
      <c r="U158" s="47" t="s">
        <v>4334</v>
      </c>
      <c r="V158" s="47" t="s">
        <v>4349</v>
      </c>
      <c r="W158" s="49">
        <v>2</v>
      </c>
      <c r="X158" s="49"/>
      <c r="Y158" s="49"/>
      <c r="Z158" s="49"/>
      <c r="AA158" s="49"/>
      <c r="AB158" s="49">
        <v>2</v>
      </c>
      <c r="AC158" s="49">
        <f t="shared" si="7"/>
        <v>2</v>
      </c>
      <c r="AD158" s="49">
        <f t="shared" si="8"/>
        <v>2</v>
      </c>
    </row>
    <row r="159" spans="2:30" x14ac:dyDescent="0.2">
      <c r="B159" s="47" t="s">
        <v>4162</v>
      </c>
      <c r="C159" s="47">
        <v>6</v>
      </c>
      <c r="L159" s="47" t="s">
        <v>4354</v>
      </c>
      <c r="M159" s="47" t="s">
        <v>3235</v>
      </c>
      <c r="N159" s="49">
        <v>65701</v>
      </c>
      <c r="O159" s="49">
        <v>23521</v>
      </c>
      <c r="P159" s="49">
        <v>6889</v>
      </c>
      <c r="Q159" s="49">
        <v>96111</v>
      </c>
      <c r="U159" s="47" t="s">
        <v>4335</v>
      </c>
      <c r="V159" s="47" t="s">
        <v>4349</v>
      </c>
      <c r="W159" s="49">
        <v>7</v>
      </c>
      <c r="X159" s="49"/>
      <c r="Y159" s="49"/>
      <c r="Z159" s="49"/>
      <c r="AA159" s="49"/>
      <c r="AB159" s="49">
        <v>7</v>
      </c>
      <c r="AC159" s="49">
        <f t="shared" si="7"/>
        <v>7</v>
      </c>
      <c r="AD159" s="49">
        <f t="shared" si="8"/>
        <v>7</v>
      </c>
    </row>
    <row r="160" spans="2:30" x14ac:dyDescent="0.2">
      <c r="B160" s="47" t="s">
        <v>4430</v>
      </c>
      <c r="C160" s="47">
        <v>6</v>
      </c>
      <c r="L160" s="47" t="s">
        <v>4353</v>
      </c>
      <c r="M160" s="47" t="s">
        <v>28</v>
      </c>
      <c r="N160" s="49">
        <v>61473</v>
      </c>
      <c r="O160" s="49">
        <v>22007</v>
      </c>
      <c r="P160" s="49">
        <v>14954</v>
      </c>
      <c r="Q160" s="49">
        <v>98434</v>
      </c>
      <c r="U160" s="47" t="s">
        <v>4336</v>
      </c>
      <c r="V160" s="47" t="s">
        <v>4349</v>
      </c>
      <c r="W160" s="49">
        <v>8</v>
      </c>
      <c r="X160" s="49"/>
      <c r="Y160" s="49"/>
      <c r="Z160" s="49"/>
      <c r="AA160" s="49"/>
      <c r="AB160" s="49">
        <v>8</v>
      </c>
      <c r="AC160" s="49">
        <f t="shared" si="7"/>
        <v>8</v>
      </c>
      <c r="AD160" s="49">
        <f t="shared" si="8"/>
        <v>8</v>
      </c>
    </row>
    <row r="161" spans="2:30" x14ac:dyDescent="0.2">
      <c r="B161" s="47" t="s">
        <v>4431</v>
      </c>
      <c r="C161" s="47">
        <v>6</v>
      </c>
      <c r="L161" s="47" t="s">
        <v>4352</v>
      </c>
      <c r="M161" s="47" t="s">
        <v>165</v>
      </c>
      <c r="N161" s="49">
        <v>60745</v>
      </c>
      <c r="O161" s="49">
        <v>21747</v>
      </c>
      <c r="P161" s="49">
        <v>14944</v>
      </c>
      <c r="Q161" s="49">
        <v>97436</v>
      </c>
      <c r="U161" s="47" t="s">
        <v>4338</v>
      </c>
      <c r="V161" s="47" t="s">
        <v>4349</v>
      </c>
      <c r="W161" s="49">
        <v>72</v>
      </c>
      <c r="X161" s="49"/>
      <c r="Y161" s="49"/>
      <c r="Z161" s="49"/>
      <c r="AA161" s="49"/>
      <c r="AB161" s="49">
        <v>72</v>
      </c>
      <c r="AC161" s="49">
        <f t="shared" si="7"/>
        <v>72</v>
      </c>
      <c r="AD161" s="49">
        <f t="shared" si="8"/>
        <v>72</v>
      </c>
    </row>
    <row r="162" spans="2:30" x14ac:dyDescent="0.2">
      <c r="B162" s="47" t="s">
        <v>4432</v>
      </c>
      <c r="C162" s="47">
        <v>6</v>
      </c>
      <c r="L162" s="47" t="s">
        <v>4351</v>
      </c>
      <c r="M162" s="47" t="s">
        <v>30</v>
      </c>
      <c r="N162" s="49">
        <v>51840</v>
      </c>
      <c r="O162" s="49">
        <v>18559</v>
      </c>
      <c r="P162" s="49">
        <v>3224</v>
      </c>
      <c r="Q162" s="49">
        <v>73623</v>
      </c>
      <c r="U162" s="53" t="s">
        <v>4348</v>
      </c>
      <c r="V162" s="53"/>
      <c r="W162" s="54">
        <v>52949</v>
      </c>
      <c r="X162" s="54">
        <v>5665</v>
      </c>
      <c r="Y162" s="54">
        <v>109</v>
      </c>
      <c r="Z162" s="54">
        <v>550</v>
      </c>
      <c r="AA162" s="54">
        <v>2582</v>
      </c>
      <c r="AB162" s="54">
        <v>61855</v>
      </c>
      <c r="AC162" s="54">
        <f t="shared" si="7"/>
        <v>54902.65</v>
      </c>
      <c r="AD162" s="54">
        <f t="shared" si="8"/>
        <v>54813.52</v>
      </c>
    </row>
    <row r="163" spans="2:30" x14ac:dyDescent="0.2">
      <c r="B163" s="47" t="s">
        <v>4433</v>
      </c>
      <c r="C163" s="47">
        <v>6</v>
      </c>
      <c r="L163" t="s">
        <v>4348</v>
      </c>
      <c r="N163" s="44"/>
      <c r="O163" s="44"/>
      <c r="P163" s="44"/>
      <c r="Q163" s="44"/>
    </row>
    <row r="164" spans="2:30" x14ac:dyDescent="0.2">
      <c r="B164" s="47" t="s">
        <v>4434</v>
      </c>
      <c r="C164" s="47">
        <v>6</v>
      </c>
      <c r="N164" s="44"/>
      <c r="O164" s="44"/>
      <c r="P164" s="44"/>
      <c r="Q164" s="44"/>
    </row>
    <row r="165" spans="2:30" x14ac:dyDescent="0.2">
      <c r="B165" s="47" t="s">
        <v>4435</v>
      </c>
      <c r="C165" s="47">
        <v>6</v>
      </c>
      <c r="N165" s="44"/>
      <c r="O165" s="44"/>
      <c r="P165" s="44"/>
      <c r="Q165" s="44"/>
    </row>
    <row r="166" spans="2:30" x14ac:dyDescent="0.2">
      <c r="B166" s="47" t="s">
        <v>4436</v>
      </c>
      <c r="C166" s="47">
        <v>6</v>
      </c>
      <c r="N166" s="44"/>
      <c r="O166" s="44"/>
      <c r="P166" s="44"/>
      <c r="Q166" s="44"/>
    </row>
    <row r="167" spans="2:30" x14ac:dyDescent="0.2">
      <c r="B167" s="47" t="s">
        <v>4437</v>
      </c>
      <c r="C167" s="47">
        <v>6</v>
      </c>
      <c r="N167" s="44"/>
      <c r="O167" s="44"/>
      <c r="P167" s="44"/>
      <c r="Q167" s="44"/>
    </row>
    <row r="168" spans="2:30" x14ac:dyDescent="0.2">
      <c r="B168" s="47" t="s">
        <v>4213</v>
      </c>
      <c r="C168" s="47">
        <v>6</v>
      </c>
      <c r="N168" s="44"/>
      <c r="O168" s="44"/>
      <c r="P168" s="44"/>
      <c r="Q168" s="44"/>
    </row>
    <row r="169" spans="2:30" x14ac:dyDescent="0.2">
      <c r="B169" s="47" t="s">
        <v>4438</v>
      </c>
      <c r="C169" s="47">
        <v>6</v>
      </c>
      <c r="L169" s="47" t="s">
        <v>4302</v>
      </c>
      <c r="M169" s="47" t="s">
        <v>4301</v>
      </c>
      <c r="N169" s="49">
        <v>47710</v>
      </c>
      <c r="O169" s="49">
        <v>17080</v>
      </c>
      <c r="P169" s="49">
        <v>4918</v>
      </c>
      <c r="Q169" s="49">
        <v>69708</v>
      </c>
    </row>
    <row r="170" spans="2:30" x14ac:dyDescent="0.2">
      <c r="B170" s="47" t="s">
        <v>4238</v>
      </c>
      <c r="C170" s="47">
        <v>6</v>
      </c>
      <c r="L170" s="47" t="s">
        <v>4303</v>
      </c>
      <c r="M170" s="47" t="s">
        <v>4304</v>
      </c>
      <c r="N170" s="49">
        <v>48585</v>
      </c>
      <c r="O170" s="49">
        <v>17393</v>
      </c>
      <c r="P170" s="49">
        <v>4922</v>
      </c>
      <c r="Q170" s="49">
        <v>70900</v>
      </c>
    </row>
    <row r="171" spans="2:30" x14ac:dyDescent="0.2">
      <c r="B171" s="47" t="s">
        <v>4274</v>
      </c>
      <c r="C171" s="47">
        <v>6</v>
      </c>
      <c r="L171" s="47" t="s">
        <v>4305</v>
      </c>
      <c r="M171" s="47" t="s">
        <v>4301</v>
      </c>
      <c r="N171" s="49">
        <v>47673</v>
      </c>
      <c r="O171" s="49">
        <v>17067</v>
      </c>
      <c r="P171" s="49">
        <v>4921</v>
      </c>
      <c r="Q171" s="49">
        <v>69661</v>
      </c>
    </row>
    <row r="172" spans="2:30" x14ac:dyDescent="0.2">
      <c r="B172" s="47" t="s">
        <v>4279</v>
      </c>
      <c r="C172" s="47">
        <v>6</v>
      </c>
      <c r="L172" s="47" t="s">
        <v>4306</v>
      </c>
      <c r="M172" s="47" t="s">
        <v>4307</v>
      </c>
      <c r="N172" s="49">
        <v>48585</v>
      </c>
      <c r="O172" s="49">
        <v>17393</v>
      </c>
      <c r="P172" s="49">
        <v>4922</v>
      </c>
      <c r="Q172" s="49">
        <v>70900</v>
      </c>
    </row>
    <row r="173" spans="2:30" x14ac:dyDescent="0.2">
      <c r="B173" s="47" t="s">
        <v>4280</v>
      </c>
      <c r="C173" s="47">
        <v>6</v>
      </c>
    </row>
    <row r="174" spans="2:30" x14ac:dyDescent="0.2">
      <c r="B174" s="47" t="s">
        <v>4226</v>
      </c>
      <c r="C174" s="47">
        <v>6</v>
      </c>
    </row>
    <row r="175" spans="2:30" x14ac:dyDescent="0.2">
      <c r="B175" s="47" t="s">
        <v>4439</v>
      </c>
      <c r="C175" s="47">
        <v>6</v>
      </c>
    </row>
    <row r="176" spans="2:30" x14ac:dyDescent="0.2">
      <c r="B176" s="47" t="s">
        <v>4178</v>
      </c>
      <c r="C176" s="47">
        <v>6</v>
      </c>
    </row>
    <row r="177" spans="2:17" x14ac:dyDescent="0.2">
      <c r="B177" s="47" t="s">
        <v>4352</v>
      </c>
      <c r="C177" s="47">
        <v>6</v>
      </c>
    </row>
    <row r="178" spans="2:17" x14ac:dyDescent="0.2">
      <c r="B178" s="47" t="s">
        <v>4440</v>
      </c>
      <c r="C178" s="47">
        <v>6</v>
      </c>
    </row>
    <row r="179" spans="2:17" x14ac:dyDescent="0.2">
      <c r="B179" s="47" t="s">
        <v>4233</v>
      </c>
      <c r="C179" s="47">
        <v>6</v>
      </c>
    </row>
    <row r="180" spans="2:17" x14ac:dyDescent="0.2">
      <c r="B180" s="47" t="s">
        <v>4441</v>
      </c>
      <c r="C180" s="47">
        <v>6</v>
      </c>
    </row>
    <row r="181" spans="2:17" x14ac:dyDescent="0.2">
      <c r="B181" s="47" t="s">
        <v>4442</v>
      </c>
      <c r="C181" s="47">
        <v>6</v>
      </c>
    </row>
    <row r="182" spans="2:17" x14ac:dyDescent="0.2">
      <c r="B182" s="47" t="s">
        <v>4255</v>
      </c>
      <c r="C182" s="47">
        <v>6</v>
      </c>
    </row>
    <row r="183" spans="2:17" x14ac:dyDescent="0.2">
      <c r="B183" s="47" t="s">
        <v>4257</v>
      </c>
      <c r="C183" s="47">
        <v>6</v>
      </c>
    </row>
    <row r="184" spans="2:17" x14ac:dyDescent="0.2">
      <c r="B184" s="47" t="s">
        <v>4181</v>
      </c>
      <c r="C184" s="47">
        <v>6</v>
      </c>
      <c r="L184" s="52" t="s">
        <v>4138</v>
      </c>
      <c r="M184" s="52" t="s">
        <v>4139</v>
      </c>
      <c r="N184" s="52" t="s">
        <v>4140</v>
      </c>
      <c r="O184" s="52" t="s">
        <v>4141</v>
      </c>
      <c r="P184" s="52" t="s">
        <v>4142</v>
      </c>
      <c r="Q184" s="52" t="s">
        <v>4143</v>
      </c>
    </row>
    <row r="185" spans="2:17" x14ac:dyDescent="0.2">
      <c r="B185" s="47" t="s">
        <v>4230</v>
      </c>
      <c r="C185" s="47">
        <v>6</v>
      </c>
      <c r="L185" s="47" t="s">
        <v>4501</v>
      </c>
      <c r="M185" s="47"/>
      <c r="N185" s="49">
        <v>180431</v>
      </c>
      <c r="O185" s="49">
        <f>ROUND(N185*0.358,)</f>
        <v>64594</v>
      </c>
      <c r="P185" s="49">
        <v>5404</v>
      </c>
      <c r="Q185" s="49">
        <f>ROUND(N185+O185+P185,)</f>
        <v>250429</v>
      </c>
    </row>
    <row r="186" spans="2:17" x14ac:dyDescent="0.2">
      <c r="B186" s="47" t="s">
        <v>4232</v>
      </c>
      <c r="C186" s="47">
        <v>6</v>
      </c>
      <c r="L186" s="47" t="s">
        <v>4502</v>
      </c>
      <c r="M186" s="47"/>
      <c r="N186" s="49">
        <v>180431</v>
      </c>
      <c r="O186" s="49">
        <f t="shared" ref="O186:O190" si="9">ROUND(N186*0.358,)</f>
        <v>64594</v>
      </c>
      <c r="P186" s="49">
        <v>5288</v>
      </c>
      <c r="Q186" s="49">
        <f t="shared" ref="Q186:Q190" si="10">ROUND(N186+O186+P186,)</f>
        <v>250313</v>
      </c>
    </row>
    <row r="187" spans="2:17" x14ac:dyDescent="0.2">
      <c r="B187" s="47" t="s">
        <v>4235</v>
      </c>
      <c r="C187" s="47">
        <v>6</v>
      </c>
      <c r="L187" s="47" t="s">
        <v>4504</v>
      </c>
      <c r="M187" s="47"/>
      <c r="N187" s="49">
        <v>171397</v>
      </c>
      <c r="O187" s="49">
        <f t="shared" si="9"/>
        <v>61360</v>
      </c>
      <c r="P187" s="49">
        <v>14264</v>
      </c>
      <c r="Q187" s="49">
        <f t="shared" si="10"/>
        <v>247021</v>
      </c>
    </row>
    <row r="188" spans="2:17" x14ac:dyDescent="0.2">
      <c r="B188" s="47" t="s">
        <v>4443</v>
      </c>
      <c r="C188" s="47">
        <v>6</v>
      </c>
      <c r="L188" s="47" t="s">
        <v>4506</v>
      </c>
      <c r="M188" s="47"/>
      <c r="N188" s="49">
        <v>122277</v>
      </c>
      <c r="O188" s="49">
        <f t="shared" si="9"/>
        <v>43775</v>
      </c>
      <c r="P188" s="49">
        <v>0</v>
      </c>
      <c r="Q188" s="49">
        <f t="shared" si="10"/>
        <v>166052</v>
      </c>
    </row>
    <row r="189" spans="2:17" x14ac:dyDescent="0.2">
      <c r="B189" s="47" t="s">
        <v>4236</v>
      </c>
      <c r="C189" s="47">
        <v>6</v>
      </c>
      <c r="L189" s="47" t="s">
        <v>4505</v>
      </c>
      <c r="M189" s="47"/>
      <c r="N189" s="49">
        <v>214415</v>
      </c>
      <c r="O189" s="49">
        <f t="shared" si="9"/>
        <v>76761</v>
      </c>
      <c r="P189" s="49">
        <v>5367</v>
      </c>
      <c r="Q189" s="49">
        <f t="shared" si="10"/>
        <v>296543</v>
      </c>
    </row>
    <row r="190" spans="2:17" x14ac:dyDescent="0.2">
      <c r="B190" s="47" t="s">
        <v>4444</v>
      </c>
      <c r="C190" s="47">
        <v>6</v>
      </c>
      <c r="L190" s="47" t="s">
        <v>4503</v>
      </c>
      <c r="M190" s="47"/>
      <c r="N190" s="49">
        <v>171397</v>
      </c>
      <c r="O190" s="49">
        <f t="shared" si="9"/>
        <v>61360</v>
      </c>
      <c r="P190" s="49">
        <v>14264</v>
      </c>
      <c r="Q190" s="49">
        <f t="shared" si="10"/>
        <v>247021</v>
      </c>
    </row>
    <row r="191" spans="2:17" x14ac:dyDescent="0.2">
      <c r="B191" s="47" t="s">
        <v>4445</v>
      </c>
      <c r="C191" s="47">
        <v>6</v>
      </c>
    </row>
    <row r="192" spans="2:17" x14ac:dyDescent="0.2">
      <c r="B192" s="47" t="s">
        <v>4258</v>
      </c>
      <c r="C192" s="47">
        <v>6</v>
      </c>
    </row>
    <row r="193" spans="2:3" x14ac:dyDescent="0.2">
      <c r="B193" s="47" t="s">
        <v>4174</v>
      </c>
      <c r="C193" s="47">
        <v>6</v>
      </c>
    </row>
    <row r="194" spans="2:3" x14ac:dyDescent="0.2">
      <c r="B194" s="47" t="s">
        <v>4446</v>
      </c>
      <c r="C194" s="47">
        <v>6</v>
      </c>
    </row>
    <row r="195" spans="2:3" x14ac:dyDescent="0.2">
      <c r="B195" s="47" t="s">
        <v>4185</v>
      </c>
      <c r="C195" s="47">
        <v>6</v>
      </c>
    </row>
    <row r="196" spans="2:3" x14ac:dyDescent="0.2">
      <c r="B196" s="47" t="s">
        <v>4447</v>
      </c>
      <c r="C196" s="47">
        <v>6</v>
      </c>
    </row>
    <row r="197" spans="2:3" x14ac:dyDescent="0.2">
      <c r="B197" s="47" t="s">
        <v>4216</v>
      </c>
      <c r="C197" s="47">
        <v>6</v>
      </c>
    </row>
    <row r="198" spans="2:3" x14ac:dyDescent="0.2">
      <c r="B198" s="47" t="s">
        <v>4266</v>
      </c>
      <c r="C198" s="47">
        <v>6</v>
      </c>
    </row>
    <row r="199" spans="2:3" x14ac:dyDescent="0.2">
      <c r="B199" s="47" t="s">
        <v>4267</v>
      </c>
      <c r="C199" s="47">
        <v>6</v>
      </c>
    </row>
    <row r="200" spans="2:3" x14ac:dyDescent="0.2">
      <c r="B200" s="47" t="s">
        <v>4288</v>
      </c>
      <c r="C200" s="47">
        <v>6</v>
      </c>
    </row>
    <row r="201" spans="2:3" x14ac:dyDescent="0.2">
      <c r="B201" s="47" t="s">
        <v>4282</v>
      </c>
      <c r="C201" s="47">
        <v>6</v>
      </c>
    </row>
    <row r="202" spans="2:3" x14ac:dyDescent="0.2">
      <c r="B202" s="47" t="s">
        <v>4158</v>
      </c>
      <c r="C202" s="47">
        <v>6</v>
      </c>
    </row>
    <row r="203" spans="2:3" x14ac:dyDescent="0.2">
      <c r="B203" s="47" t="s">
        <v>4448</v>
      </c>
      <c r="C203" s="47">
        <v>6</v>
      </c>
    </row>
    <row r="204" spans="2:3" x14ac:dyDescent="0.2">
      <c r="B204" s="47" t="s">
        <v>4184</v>
      </c>
      <c r="C204" s="47">
        <v>6</v>
      </c>
    </row>
    <row r="205" spans="2:3" x14ac:dyDescent="0.2">
      <c r="B205" s="47" t="s">
        <v>4186</v>
      </c>
      <c r="C205" s="47">
        <v>6</v>
      </c>
    </row>
    <row r="206" spans="2:3" x14ac:dyDescent="0.2">
      <c r="B206" s="47" t="s">
        <v>4449</v>
      </c>
      <c r="C206" s="47">
        <v>6</v>
      </c>
    </row>
    <row r="207" spans="2:3" x14ac:dyDescent="0.2">
      <c r="B207" s="47" t="s">
        <v>4450</v>
      </c>
      <c r="C207" s="47">
        <v>6</v>
      </c>
    </row>
    <row r="208" spans="2:3" x14ac:dyDescent="0.2">
      <c r="B208" s="47" t="s">
        <v>4451</v>
      </c>
      <c r="C208" s="47">
        <v>6</v>
      </c>
    </row>
    <row r="209" spans="2:3" x14ac:dyDescent="0.2">
      <c r="B209" s="47" t="s">
        <v>4210</v>
      </c>
      <c r="C209" s="47">
        <v>6</v>
      </c>
    </row>
    <row r="210" spans="2:3" x14ac:dyDescent="0.2">
      <c r="B210" s="47" t="s">
        <v>4452</v>
      </c>
      <c r="C210" s="47">
        <v>6</v>
      </c>
    </row>
    <row r="211" spans="2:3" x14ac:dyDescent="0.2">
      <c r="B211" s="47" t="s">
        <v>4453</v>
      </c>
      <c r="C211" s="47">
        <v>6</v>
      </c>
    </row>
    <row r="212" spans="2:3" x14ac:dyDescent="0.2">
      <c r="B212" s="47" t="s">
        <v>4353</v>
      </c>
      <c r="C212" s="47">
        <v>6</v>
      </c>
    </row>
    <row r="213" spans="2:3" x14ac:dyDescent="0.2">
      <c r="B213" s="47" t="s">
        <v>4454</v>
      </c>
      <c r="C213" s="47">
        <v>6</v>
      </c>
    </row>
    <row r="214" spans="2:3" x14ac:dyDescent="0.2">
      <c r="B214" s="47" t="s">
        <v>4455</v>
      </c>
      <c r="C214" s="47">
        <v>6</v>
      </c>
    </row>
    <row r="215" spans="2:3" x14ac:dyDescent="0.2">
      <c r="B215" s="47" t="s">
        <v>4179</v>
      </c>
      <c r="C215" s="47">
        <v>6</v>
      </c>
    </row>
    <row r="216" spans="2:3" x14ac:dyDescent="0.2">
      <c r="B216" s="47" t="s">
        <v>4156</v>
      </c>
      <c r="C216" s="47">
        <v>6</v>
      </c>
    </row>
    <row r="217" spans="2:3" x14ac:dyDescent="0.2">
      <c r="B217" s="47" t="s">
        <v>4214</v>
      </c>
      <c r="C217" s="47">
        <v>6</v>
      </c>
    </row>
    <row r="218" spans="2:3" x14ac:dyDescent="0.2">
      <c r="B218" s="47" t="s">
        <v>4456</v>
      </c>
      <c r="C218" s="47">
        <v>6</v>
      </c>
    </row>
    <row r="219" spans="2:3" x14ac:dyDescent="0.2">
      <c r="B219" s="47" t="s">
        <v>4176</v>
      </c>
      <c r="C219" s="47">
        <v>6</v>
      </c>
    </row>
    <row r="220" spans="2:3" x14ac:dyDescent="0.2">
      <c r="B220" s="47" t="s">
        <v>4457</v>
      </c>
      <c r="C220" s="47">
        <v>6</v>
      </c>
    </row>
    <row r="221" spans="2:3" x14ac:dyDescent="0.2">
      <c r="B221" s="47" t="s">
        <v>4458</v>
      </c>
      <c r="C221" s="47">
        <v>6</v>
      </c>
    </row>
    <row r="222" spans="2:3" x14ac:dyDescent="0.2">
      <c r="B222" s="47" t="s">
        <v>4459</v>
      </c>
      <c r="C222" s="47">
        <v>6</v>
      </c>
    </row>
    <row r="223" spans="2:3" x14ac:dyDescent="0.2">
      <c r="B223" s="47" t="s">
        <v>4265</v>
      </c>
      <c r="C223" s="47">
        <v>6</v>
      </c>
    </row>
    <row r="224" spans="2:3" x14ac:dyDescent="0.2">
      <c r="B224" s="47" t="s">
        <v>4460</v>
      </c>
      <c r="C224" s="47">
        <v>7</v>
      </c>
    </row>
    <row r="225" spans="2:3" x14ac:dyDescent="0.2">
      <c r="B225" s="47" t="s">
        <v>4154</v>
      </c>
      <c r="C225" s="47">
        <v>7</v>
      </c>
    </row>
    <row r="226" spans="2:3" x14ac:dyDescent="0.2">
      <c r="B226" s="47" t="s">
        <v>4461</v>
      </c>
      <c r="C226" s="47">
        <v>7</v>
      </c>
    </row>
    <row r="227" spans="2:3" x14ac:dyDescent="0.2">
      <c r="B227" s="47" t="s">
        <v>4152</v>
      </c>
      <c r="C227" s="47">
        <v>7</v>
      </c>
    </row>
    <row r="228" spans="2:3" x14ac:dyDescent="0.2">
      <c r="B228" s="47" t="s">
        <v>4462</v>
      </c>
      <c r="C228" s="47">
        <v>7</v>
      </c>
    </row>
    <row r="229" spans="2:3" x14ac:dyDescent="0.2">
      <c r="B229" s="47" t="s">
        <v>4165</v>
      </c>
      <c r="C229" s="47">
        <v>7</v>
      </c>
    </row>
    <row r="230" spans="2:3" x14ac:dyDescent="0.2">
      <c r="B230" s="47" t="s">
        <v>4147</v>
      </c>
      <c r="C230" s="47">
        <v>7</v>
      </c>
    </row>
    <row r="231" spans="2:3" x14ac:dyDescent="0.2">
      <c r="B231" s="47" t="s">
        <v>4169</v>
      </c>
      <c r="C231" s="47">
        <v>7</v>
      </c>
    </row>
    <row r="232" spans="2:3" x14ac:dyDescent="0.2">
      <c r="B232" s="47" t="s">
        <v>4172</v>
      </c>
      <c r="C232" s="47">
        <v>7</v>
      </c>
    </row>
    <row r="233" spans="2:3" x14ac:dyDescent="0.2">
      <c r="B233" s="47" t="s">
        <v>4350</v>
      </c>
      <c r="C233" s="47">
        <v>7</v>
      </c>
    </row>
    <row r="234" spans="2:3" x14ac:dyDescent="0.2">
      <c r="B234" s="47" t="s">
        <v>4187</v>
      </c>
      <c r="C234" s="47">
        <v>7</v>
      </c>
    </row>
    <row r="235" spans="2:3" x14ac:dyDescent="0.2">
      <c r="B235" s="47" t="s">
        <v>4163</v>
      </c>
      <c r="C235" s="47">
        <v>7</v>
      </c>
    </row>
    <row r="236" spans="2:3" x14ac:dyDescent="0.2">
      <c r="B236" s="47" t="s">
        <v>4463</v>
      </c>
      <c r="C236" s="47">
        <v>7</v>
      </c>
    </row>
    <row r="237" spans="2:3" x14ac:dyDescent="0.2">
      <c r="B237" s="47" t="s">
        <v>4148</v>
      </c>
      <c r="C237" s="47">
        <v>7</v>
      </c>
    </row>
    <row r="238" spans="2:3" x14ac:dyDescent="0.2">
      <c r="B238" s="47" t="s">
        <v>4268</v>
      </c>
      <c r="C238" s="47">
        <v>7</v>
      </c>
    </row>
    <row r="239" spans="2:3" x14ac:dyDescent="0.2">
      <c r="B239" s="47" t="s">
        <v>4180</v>
      </c>
      <c r="C239" s="47">
        <v>7</v>
      </c>
    </row>
    <row r="240" spans="2:3" x14ac:dyDescent="0.2">
      <c r="B240" s="47" t="s">
        <v>4182</v>
      </c>
      <c r="C240" s="47">
        <v>7</v>
      </c>
    </row>
    <row r="241" spans="2:3" x14ac:dyDescent="0.2">
      <c r="B241" s="47" t="s">
        <v>4208</v>
      </c>
      <c r="C241" s="47">
        <v>7</v>
      </c>
    </row>
    <row r="242" spans="2:3" x14ac:dyDescent="0.2">
      <c r="B242" s="47" t="s">
        <v>4464</v>
      </c>
      <c r="C242" s="47">
        <v>7</v>
      </c>
    </row>
    <row r="243" spans="2:3" x14ac:dyDescent="0.2">
      <c r="B243" s="47" t="s">
        <v>4465</v>
      </c>
      <c r="C243" s="47">
        <v>7</v>
      </c>
    </row>
    <row r="244" spans="2:3" x14ac:dyDescent="0.2">
      <c r="B244" s="47" t="s">
        <v>4209</v>
      </c>
      <c r="C244" s="47">
        <v>7</v>
      </c>
    </row>
    <row r="245" spans="2:3" x14ac:dyDescent="0.2">
      <c r="B245" s="47" t="s">
        <v>4466</v>
      </c>
      <c r="C245" s="47">
        <v>7</v>
      </c>
    </row>
    <row r="246" spans="2:3" x14ac:dyDescent="0.2">
      <c r="B246" s="47" t="s">
        <v>4467</v>
      </c>
      <c r="C246" s="47">
        <v>7</v>
      </c>
    </row>
    <row r="247" spans="2:3" x14ac:dyDescent="0.2">
      <c r="B247" s="47" t="s">
        <v>4468</v>
      </c>
      <c r="C247" s="47">
        <v>7</v>
      </c>
    </row>
    <row r="248" spans="2:3" x14ac:dyDescent="0.2">
      <c r="B248" s="47" t="s">
        <v>4469</v>
      </c>
      <c r="C248" s="47">
        <v>7</v>
      </c>
    </row>
    <row r="249" spans="2:3" x14ac:dyDescent="0.2">
      <c r="B249" s="47" t="s">
        <v>4212</v>
      </c>
      <c r="C249" s="47">
        <v>7</v>
      </c>
    </row>
    <row r="250" spans="2:3" x14ac:dyDescent="0.2">
      <c r="B250" s="47" t="s">
        <v>4470</v>
      </c>
      <c r="C250" s="47">
        <v>7</v>
      </c>
    </row>
    <row r="251" spans="2:3" x14ac:dyDescent="0.2">
      <c r="B251" s="47" t="s">
        <v>4217</v>
      </c>
      <c r="C251" s="47">
        <v>7</v>
      </c>
    </row>
    <row r="252" spans="2:3" x14ac:dyDescent="0.2">
      <c r="B252" s="47" t="s">
        <v>4225</v>
      </c>
      <c r="C252" s="47">
        <v>7</v>
      </c>
    </row>
    <row r="253" spans="2:3" x14ac:dyDescent="0.2">
      <c r="B253" s="47" t="s">
        <v>4170</v>
      </c>
      <c r="C253" s="47">
        <v>7</v>
      </c>
    </row>
    <row r="254" spans="2:3" x14ac:dyDescent="0.2">
      <c r="B254" s="47" t="s">
        <v>4237</v>
      </c>
      <c r="C254" s="47">
        <v>7</v>
      </c>
    </row>
    <row r="255" spans="2:3" x14ac:dyDescent="0.2">
      <c r="B255" s="47" t="s">
        <v>4471</v>
      </c>
      <c r="C255" s="47">
        <v>7</v>
      </c>
    </row>
    <row r="256" spans="2:3" x14ac:dyDescent="0.2">
      <c r="B256" s="47" t="s">
        <v>4472</v>
      </c>
      <c r="C256" s="47">
        <v>7</v>
      </c>
    </row>
    <row r="257" spans="2:3" x14ac:dyDescent="0.2">
      <c r="B257" s="47" t="s">
        <v>4325</v>
      </c>
      <c r="C257" s="47">
        <v>7</v>
      </c>
    </row>
    <row r="258" spans="2:3" x14ac:dyDescent="0.2">
      <c r="B258" s="47" t="s">
        <v>4473</v>
      </c>
      <c r="C258" s="47">
        <v>7</v>
      </c>
    </row>
    <row r="259" spans="2:3" x14ac:dyDescent="0.2">
      <c r="B259" s="47" t="s">
        <v>4474</v>
      </c>
      <c r="C259" s="47">
        <v>7</v>
      </c>
    </row>
    <row r="260" spans="2:3" x14ac:dyDescent="0.2">
      <c r="B260" s="47" t="s">
        <v>4475</v>
      </c>
      <c r="C260" s="47">
        <v>7</v>
      </c>
    </row>
    <row r="261" spans="2:3" x14ac:dyDescent="0.2">
      <c r="B261" s="47" t="s">
        <v>4476</v>
      </c>
      <c r="C261" s="47">
        <v>7</v>
      </c>
    </row>
    <row r="262" spans="2:3" x14ac:dyDescent="0.2">
      <c r="B262" s="47" t="s">
        <v>4477</v>
      </c>
      <c r="C262" s="47">
        <v>7</v>
      </c>
    </row>
    <row r="263" spans="2:3" x14ac:dyDescent="0.2">
      <c r="B263" s="47" t="s">
        <v>4336</v>
      </c>
      <c r="C263" s="47">
        <v>7</v>
      </c>
    </row>
    <row r="264" spans="2:3" x14ac:dyDescent="0.2">
      <c r="B264" s="47" t="s">
        <v>4326</v>
      </c>
      <c r="C264" s="47">
        <v>7</v>
      </c>
    </row>
    <row r="265" spans="2:3" x14ac:dyDescent="0.2">
      <c r="B265" s="47" t="s">
        <v>4328</v>
      </c>
      <c r="C265" s="47">
        <v>7</v>
      </c>
    </row>
    <row r="266" spans="2:3" x14ac:dyDescent="0.2">
      <c r="B266" s="47" t="s">
        <v>4329</v>
      </c>
      <c r="C266" s="47">
        <v>7</v>
      </c>
    </row>
    <row r="267" spans="2:3" x14ac:dyDescent="0.2">
      <c r="B267" s="47" t="s">
        <v>4330</v>
      </c>
      <c r="C267" s="47">
        <v>7</v>
      </c>
    </row>
    <row r="268" spans="2:3" x14ac:dyDescent="0.2">
      <c r="B268" s="47" t="s">
        <v>4331</v>
      </c>
      <c r="C268" s="47">
        <v>7</v>
      </c>
    </row>
    <row r="269" spans="2:3" x14ac:dyDescent="0.2">
      <c r="B269" s="47" t="s">
        <v>4332</v>
      </c>
      <c r="C269" s="47">
        <v>7</v>
      </c>
    </row>
    <row r="270" spans="2:3" x14ac:dyDescent="0.2">
      <c r="B270" s="47" t="s">
        <v>4333</v>
      </c>
      <c r="C270" s="47">
        <v>7</v>
      </c>
    </row>
    <row r="271" spans="2:3" x14ac:dyDescent="0.2">
      <c r="B271" s="47" t="s">
        <v>4334</v>
      </c>
      <c r="C271" s="47">
        <v>7</v>
      </c>
    </row>
    <row r="272" spans="2:3" x14ac:dyDescent="0.2">
      <c r="B272" s="47" t="s">
        <v>4335</v>
      </c>
      <c r="C272" s="47">
        <v>7</v>
      </c>
    </row>
    <row r="273" spans="2:3" x14ac:dyDescent="0.2">
      <c r="B273" s="47" t="s">
        <v>4478</v>
      </c>
      <c r="C273" s="47">
        <v>7</v>
      </c>
    </row>
    <row r="274" spans="2:3" x14ac:dyDescent="0.2">
      <c r="B274" s="47" t="s">
        <v>4479</v>
      </c>
      <c r="C274" s="47">
        <v>7</v>
      </c>
    </row>
    <row r="275" spans="2:3" x14ac:dyDescent="0.2">
      <c r="B275" s="47" t="s">
        <v>4193</v>
      </c>
      <c r="C275" s="47">
        <v>7</v>
      </c>
    </row>
    <row r="276" spans="2:3" x14ac:dyDescent="0.2">
      <c r="B276" s="47" t="s">
        <v>4196</v>
      </c>
      <c r="C276" s="47">
        <v>7</v>
      </c>
    </row>
    <row r="277" spans="2:3" x14ac:dyDescent="0.2">
      <c r="B277" s="47" t="s">
        <v>4240</v>
      </c>
      <c r="C277" s="47">
        <v>7</v>
      </c>
    </row>
    <row r="278" spans="2:3" x14ac:dyDescent="0.2">
      <c r="B278" s="47" t="s">
        <v>4188</v>
      </c>
      <c r="C278" s="47">
        <v>7</v>
      </c>
    </row>
    <row r="279" spans="2:3" x14ac:dyDescent="0.2">
      <c r="B279" s="47" t="s">
        <v>4199</v>
      </c>
      <c r="C279" s="47">
        <v>7</v>
      </c>
    </row>
    <row r="280" spans="2:3" x14ac:dyDescent="0.2">
      <c r="B280" s="47" t="s">
        <v>4201</v>
      </c>
      <c r="C280" s="47">
        <v>7</v>
      </c>
    </row>
    <row r="281" spans="2:3" x14ac:dyDescent="0.2">
      <c r="B281" s="47" t="s">
        <v>4203</v>
      </c>
      <c r="C281" s="47">
        <v>7</v>
      </c>
    </row>
    <row r="282" spans="2:3" x14ac:dyDescent="0.2">
      <c r="B282" s="47" t="s">
        <v>4204</v>
      </c>
      <c r="C282" s="47">
        <v>7</v>
      </c>
    </row>
    <row r="283" spans="2:3" x14ac:dyDescent="0.2">
      <c r="B283" s="47" t="s">
        <v>4480</v>
      </c>
      <c r="C283" s="47">
        <v>7</v>
      </c>
    </row>
    <row r="284" spans="2:3" x14ac:dyDescent="0.2">
      <c r="B284" s="47" t="s">
        <v>4206</v>
      </c>
      <c r="C284" s="47">
        <v>7</v>
      </c>
    </row>
    <row r="285" spans="2:3" x14ac:dyDescent="0.2">
      <c r="B285" s="47" t="s">
        <v>4481</v>
      </c>
      <c r="C285" s="47">
        <v>7</v>
      </c>
    </row>
    <row r="286" spans="2:3" x14ac:dyDescent="0.2">
      <c r="B286" s="47" t="s">
        <v>4482</v>
      </c>
      <c r="C286" s="47" t="s">
        <v>4119</v>
      </c>
    </row>
    <row r="287" spans="2:3" x14ac:dyDescent="0.2">
      <c r="B287" s="47" t="s">
        <v>4483</v>
      </c>
      <c r="C287" s="47" t="s">
        <v>4119</v>
      </c>
    </row>
    <row r="288" spans="2:3" x14ac:dyDescent="0.2">
      <c r="B288" s="47" t="s">
        <v>4484</v>
      </c>
      <c r="C288" s="47" t="s">
        <v>4119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3</vt:i4>
      </vt:variant>
    </vt:vector>
  </HeadingPairs>
  <TitlesOfParts>
    <vt:vector size="10" baseType="lpstr">
      <vt:lpstr>I.-V. Školy a šz, příplatky</vt:lpstr>
      <vt:lpstr>VI. Podpůrná opatření část A</vt:lpstr>
      <vt:lpstr>VII. Podpůrná opatření část B</vt:lpstr>
      <vt:lpstr>CO DÁLE ZAHRNEME DO NORMATIVŮ</vt:lpstr>
      <vt:lpstr>CELKOVÉ VÝDAJE</vt:lpstr>
      <vt:lpstr>ZUŠ překlopení veř.n.</vt:lpstr>
      <vt:lpstr>výkony,...</vt:lpstr>
      <vt:lpstr>'I.-V. Školy a šz, příplatky'!Názvy_tisku</vt:lpstr>
      <vt:lpstr>'VI. Podpůrná opatření část A'!Názvy_tisku</vt:lpstr>
      <vt:lpstr>'VII. Podpůrná opatření část B'!Názvy_tisku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skrivankova</dc:creator>
  <cp:lastModifiedBy>Mackeová Drahoslava</cp:lastModifiedBy>
  <cp:lastPrinted>2021-01-20T10:18:58Z</cp:lastPrinted>
  <dcterms:created xsi:type="dcterms:W3CDTF">2007-12-19T09:49:08Z</dcterms:created>
  <dcterms:modified xsi:type="dcterms:W3CDTF">2021-01-21T06:32:04Z</dcterms:modified>
</cp:coreProperties>
</file>