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6990"/>
  </bookViews>
  <sheets>
    <sheet name="IP_a_KP vše" sheetId="1" r:id="rId1"/>
  </sheets>
  <definedNames>
    <definedName name="_xlnm._FilterDatabase" localSheetId="0" hidden="1">'IP_a_KP vše'!$A$1:$T$202</definedName>
    <definedName name="_xlnm.Print_Area" localSheetId="0">'IP_a_KP vše'!$A$1:$T$183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/>
  <c r="P13" i="1"/>
  <c r="Q13" i="1"/>
  <c r="N14" i="1"/>
  <c r="O14" i="1"/>
  <c r="P14" i="1"/>
  <c r="Q14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7" i="1"/>
  <c r="O27" i="1"/>
  <c r="P27" i="1"/>
  <c r="Q27" i="1"/>
  <c r="N31" i="1"/>
  <c r="O31" i="1"/>
  <c r="P31" i="1"/>
  <c r="Q31" i="1"/>
  <c r="N34" i="1"/>
  <c r="O34" i="1"/>
  <c r="P34" i="1"/>
  <c r="Q34" i="1"/>
  <c r="N35" i="1"/>
  <c r="O35" i="1"/>
  <c r="P35" i="1"/>
  <c r="Q35" i="1"/>
  <c r="N42" i="1"/>
  <c r="O42" i="1"/>
  <c r="P42" i="1"/>
  <c r="Q42" i="1"/>
  <c r="N49" i="1"/>
  <c r="O49" i="1"/>
  <c r="P49" i="1"/>
  <c r="Q49" i="1"/>
  <c r="N57" i="1"/>
  <c r="O57" i="1"/>
  <c r="P57" i="1"/>
  <c r="Q57" i="1"/>
  <c r="N59" i="1"/>
  <c r="O59" i="1"/>
  <c r="P59" i="1"/>
  <c r="Q59" i="1"/>
  <c r="N100" i="1"/>
  <c r="O100" i="1"/>
  <c r="P100" i="1"/>
  <c r="Q100" i="1"/>
  <c r="N101" i="1"/>
  <c r="O101" i="1"/>
  <c r="P101" i="1"/>
  <c r="Q101" i="1"/>
  <c r="N148" i="1"/>
  <c r="O148" i="1"/>
  <c r="P148" i="1"/>
  <c r="Q148" i="1"/>
  <c r="N180" i="1"/>
  <c r="O180" i="1"/>
  <c r="P180" i="1"/>
  <c r="Q180" i="1"/>
  <c r="N4" i="1" l="1"/>
  <c r="O4" i="1"/>
  <c r="P4" i="1"/>
  <c r="Q4" i="1"/>
  <c r="S8" i="1"/>
  <c r="N9" i="1"/>
  <c r="O9" i="1"/>
  <c r="P9" i="1"/>
  <c r="Q9" i="1"/>
  <c r="S20" i="1"/>
  <c r="S57" i="1"/>
  <c r="N58" i="1"/>
  <c r="O58" i="1"/>
  <c r="P58" i="1"/>
  <c r="Q58" i="1"/>
  <c r="N61" i="1"/>
  <c r="O61" i="1"/>
  <c r="P61" i="1"/>
  <c r="Q61" i="1"/>
  <c r="N62" i="1"/>
  <c r="O62" i="1"/>
  <c r="P62" i="1"/>
  <c r="Q62" i="1"/>
  <c r="N63" i="1"/>
  <c r="O63" i="1"/>
  <c r="P63" i="1"/>
  <c r="Q63" i="1"/>
  <c r="N64" i="1"/>
  <c r="O64" i="1"/>
  <c r="P64" i="1"/>
  <c r="Q64" i="1"/>
  <c r="N65" i="1"/>
  <c r="O65" i="1"/>
  <c r="P65" i="1"/>
  <c r="Q65" i="1"/>
  <c r="N66" i="1"/>
  <c r="O66" i="1"/>
  <c r="P66" i="1"/>
  <c r="Q66" i="1"/>
  <c r="N67" i="1"/>
  <c r="O67" i="1"/>
  <c r="P67" i="1"/>
  <c r="Q67" i="1"/>
  <c r="N68" i="1"/>
  <c r="O68" i="1"/>
  <c r="P68" i="1"/>
  <c r="Q68" i="1"/>
  <c r="N69" i="1"/>
  <c r="O69" i="1"/>
  <c r="P69" i="1"/>
  <c r="Q69" i="1"/>
  <c r="N70" i="1"/>
  <c r="O70" i="1"/>
  <c r="P70" i="1"/>
  <c r="Q70" i="1"/>
  <c r="N71" i="1"/>
  <c r="O71" i="1"/>
  <c r="P71" i="1"/>
  <c r="Q71" i="1"/>
  <c r="N72" i="1"/>
  <c r="O72" i="1"/>
  <c r="P72" i="1"/>
  <c r="Q72" i="1"/>
  <c r="N73" i="1"/>
  <c r="O73" i="1"/>
  <c r="P73" i="1"/>
  <c r="Q73" i="1"/>
  <c r="N74" i="1"/>
  <c r="O74" i="1"/>
  <c r="P74" i="1"/>
  <c r="Q74" i="1"/>
  <c r="N75" i="1"/>
  <c r="O75" i="1"/>
  <c r="P75" i="1"/>
  <c r="Q75" i="1"/>
  <c r="N76" i="1"/>
  <c r="O76" i="1"/>
  <c r="P76" i="1"/>
  <c r="Q76" i="1"/>
  <c r="N77" i="1"/>
  <c r="O77" i="1"/>
  <c r="P77" i="1"/>
  <c r="Q77" i="1"/>
  <c r="N78" i="1"/>
  <c r="O78" i="1"/>
  <c r="P78" i="1"/>
  <c r="Q78" i="1"/>
  <c r="N79" i="1"/>
  <c r="O79" i="1"/>
  <c r="P79" i="1"/>
  <c r="Q79" i="1"/>
  <c r="N80" i="1"/>
  <c r="O80" i="1"/>
  <c r="P80" i="1"/>
  <c r="Q80" i="1"/>
  <c r="N81" i="1"/>
  <c r="O81" i="1"/>
  <c r="P81" i="1"/>
  <c r="Q81" i="1"/>
  <c r="N82" i="1"/>
  <c r="O82" i="1"/>
  <c r="P82" i="1"/>
  <c r="Q82" i="1"/>
  <c r="N83" i="1"/>
  <c r="O83" i="1"/>
  <c r="P83" i="1"/>
  <c r="Q83" i="1"/>
  <c r="N84" i="1"/>
  <c r="O84" i="1"/>
  <c r="P84" i="1"/>
  <c r="Q84" i="1"/>
  <c r="N85" i="1"/>
  <c r="O85" i="1"/>
  <c r="P85" i="1"/>
  <c r="Q85" i="1"/>
  <c r="N86" i="1"/>
  <c r="O86" i="1"/>
  <c r="P86" i="1"/>
  <c r="Q86" i="1"/>
  <c r="N87" i="1"/>
  <c r="O87" i="1"/>
  <c r="P87" i="1"/>
  <c r="Q87" i="1"/>
  <c r="N88" i="1"/>
  <c r="O88" i="1"/>
  <c r="P88" i="1"/>
  <c r="Q88" i="1"/>
  <c r="N89" i="1"/>
  <c r="O89" i="1"/>
  <c r="P89" i="1"/>
  <c r="Q89" i="1"/>
  <c r="N90" i="1"/>
  <c r="O90" i="1"/>
  <c r="P90" i="1"/>
  <c r="Q90" i="1"/>
  <c r="N91" i="1"/>
  <c r="O91" i="1"/>
  <c r="P91" i="1"/>
  <c r="Q91" i="1"/>
  <c r="N92" i="1"/>
  <c r="O92" i="1"/>
  <c r="P92" i="1"/>
  <c r="Q92" i="1"/>
  <c r="N93" i="1"/>
  <c r="O93" i="1"/>
  <c r="P93" i="1"/>
  <c r="Q93" i="1"/>
  <c r="N117" i="1"/>
  <c r="O117" i="1"/>
  <c r="P117" i="1"/>
  <c r="Q117" i="1"/>
  <c r="N118" i="1"/>
  <c r="O118" i="1"/>
  <c r="P118" i="1"/>
  <c r="Q118" i="1"/>
  <c r="N119" i="1"/>
  <c r="O119" i="1"/>
  <c r="P119" i="1"/>
  <c r="Q119" i="1"/>
  <c r="N120" i="1"/>
  <c r="O120" i="1"/>
  <c r="P120" i="1"/>
  <c r="Q120" i="1"/>
  <c r="N121" i="1"/>
  <c r="O121" i="1"/>
  <c r="P121" i="1"/>
  <c r="Q121" i="1"/>
  <c r="N122" i="1"/>
  <c r="O122" i="1"/>
  <c r="P122" i="1"/>
  <c r="Q122" i="1"/>
  <c r="N123" i="1"/>
  <c r="O123" i="1"/>
  <c r="P123" i="1"/>
  <c r="Q123" i="1"/>
  <c r="N124" i="1"/>
  <c r="O124" i="1"/>
  <c r="P124" i="1"/>
  <c r="Q124" i="1"/>
  <c r="N125" i="1"/>
  <c r="O125" i="1"/>
  <c r="P125" i="1"/>
  <c r="Q125" i="1"/>
  <c r="N126" i="1"/>
  <c r="O126" i="1"/>
  <c r="P126" i="1"/>
  <c r="Q126" i="1"/>
  <c r="N127" i="1"/>
  <c r="O127" i="1"/>
  <c r="P127" i="1"/>
  <c r="Q127" i="1"/>
  <c r="N132" i="1"/>
  <c r="O132" i="1"/>
  <c r="P132" i="1"/>
  <c r="Q132" i="1"/>
  <c r="N138" i="1"/>
  <c r="O138" i="1"/>
  <c r="P138" i="1"/>
  <c r="Q138" i="1"/>
  <c r="N139" i="1"/>
  <c r="O139" i="1"/>
  <c r="P139" i="1"/>
  <c r="Q139" i="1"/>
  <c r="N140" i="1"/>
  <c r="O140" i="1"/>
  <c r="P140" i="1"/>
  <c r="Q140" i="1"/>
  <c r="N141" i="1"/>
  <c r="O141" i="1"/>
  <c r="P141" i="1"/>
  <c r="Q141" i="1"/>
  <c r="N159" i="1"/>
  <c r="O159" i="1"/>
  <c r="P159" i="1"/>
  <c r="Q159" i="1"/>
  <c r="N162" i="1"/>
  <c r="O162" i="1"/>
  <c r="P162" i="1"/>
  <c r="Q162" i="1"/>
  <c r="N163" i="1"/>
  <c r="O163" i="1"/>
  <c r="P163" i="1"/>
  <c r="Q163" i="1"/>
  <c r="N164" i="1"/>
  <c r="O164" i="1"/>
  <c r="P164" i="1"/>
  <c r="Q164" i="1"/>
  <c r="N165" i="1"/>
  <c r="O165" i="1"/>
  <c r="P165" i="1"/>
  <c r="Q165" i="1"/>
  <c r="N166" i="1"/>
  <c r="O166" i="1"/>
  <c r="P166" i="1"/>
  <c r="Q166" i="1"/>
  <c r="N167" i="1"/>
  <c r="O167" i="1"/>
  <c r="P167" i="1"/>
  <c r="Q167" i="1"/>
  <c r="N168" i="1"/>
  <c r="O168" i="1"/>
  <c r="P168" i="1"/>
  <c r="Q168" i="1"/>
  <c r="N169" i="1"/>
  <c r="O169" i="1"/>
  <c r="P169" i="1"/>
  <c r="Q169" i="1"/>
  <c r="N170" i="1"/>
  <c r="O170" i="1"/>
  <c r="P170" i="1"/>
  <c r="Q170" i="1"/>
  <c r="N171" i="1"/>
  <c r="O171" i="1"/>
  <c r="P171" i="1"/>
  <c r="Q171" i="1"/>
  <c r="N172" i="1"/>
  <c r="O172" i="1"/>
  <c r="P172" i="1"/>
  <c r="Q172" i="1"/>
  <c r="N173" i="1"/>
  <c r="O173" i="1"/>
  <c r="P173" i="1"/>
  <c r="Q173" i="1"/>
  <c r="N175" i="1"/>
  <c r="O175" i="1"/>
  <c r="P175" i="1"/>
  <c r="Q175" i="1"/>
  <c r="N176" i="1"/>
  <c r="O176" i="1"/>
  <c r="P176" i="1"/>
  <c r="Q176" i="1"/>
  <c r="N177" i="1"/>
  <c r="O177" i="1"/>
  <c r="P177" i="1"/>
  <c r="Q177" i="1"/>
  <c r="N179" i="1"/>
  <c r="O179" i="1"/>
  <c r="P179" i="1"/>
  <c r="Q179" i="1"/>
  <c r="N181" i="1"/>
  <c r="O181" i="1"/>
  <c r="P181" i="1"/>
  <c r="Q181" i="1"/>
  <c r="N182" i="1"/>
  <c r="O182" i="1"/>
  <c r="P182" i="1"/>
  <c r="Q182" i="1"/>
  <c r="S78" i="1" l="1"/>
  <c r="S56" i="1"/>
  <c r="S39" i="1"/>
  <c r="S21" i="1"/>
  <c r="S140" i="1"/>
  <c r="S135" i="1"/>
  <c r="S134" i="1"/>
  <c r="T134" i="1" s="1"/>
  <c r="S116" i="1"/>
  <c r="T116" i="1" s="1"/>
  <c r="S114" i="1"/>
  <c r="S98" i="1"/>
  <c r="T98" i="1" s="1"/>
  <c r="S92" i="1"/>
  <c r="S60" i="1"/>
  <c r="S44" i="1"/>
  <c r="T44" i="1" s="1"/>
  <c r="S38" i="1"/>
  <c r="T38" i="1" s="1"/>
  <c r="S32" i="1"/>
  <c r="T32" i="1" s="1"/>
  <c r="S128" i="1"/>
  <c r="T128" i="1" s="1"/>
  <c r="S117" i="1"/>
  <c r="S104" i="1"/>
  <c r="T104" i="1" s="1"/>
  <c r="S96" i="1"/>
  <c r="T96" i="1" s="1"/>
  <c r="S80" i="1"/>
  <c r="S75" i="1"/>
  <c r="S68" i="1"/>
  <c r="S146" i="1"/>
  <c r="T146" i="1" s="1"/>
  <c r="S170" i="1"/>
  <c r="T170" i="1" s="1"/>
  <c r="S156" i="1"/>
  <c r="S2" i="1"/>
  <c r="S182" i="1"/>
  <c r="S180" i="1"/>
  <c r="S176" i="1"/>
  <c r="T176" i="1" s="1"/>
  <c r="S165" i="1"/>
  <c r="S164" i="1"/>
  <c r="T164" i="1" s="1"/>
  <c r="S153" i="1"/>
  <c r="T153" i="1" s="1"/>
  <c r="S152" i="1"/>
  <c r="T152" i="1" s="1"/>
  <c r="S12" i="1"/>
  <c r="T12" i="1" s="1"/>
  <c r="S18" i="1"/>
  <c r="S174" i="1"/>
  <c r="S171" i="1"/>
  <c r="S162" i="1"/>
  <c r="S159" i="1"/>
  <c r="T159" i="1" s="1"/>
  <c r="S144" i="1"/>
  <c r="S126" i="1"/>
  <c r="S123" i="1"/>
  <c r="T123" i="1" s="1"/>
  <c r="S108" i="1"/>
  <c r="S105" i="1"/>
  <c r="S87" i="1"/>
  <c r="T87" i="1" s="1"/>
  <c r="S86" i="1"/>
  <c r="T86" i="1" s="1"/>
  <c r="S69" i="1"/>
  <c r="S66" i="1"/>
  <c r="S50" i="1"/>
  <c r="T50" i="1" s="1"/>
  <c r="S48" i="1"/>
  <c r="S30" i="1"/>
  <c r="S27" i="1"/>
  <c r="S9" i="1"/>
  <c r="T57" i="1"/>
  <c r="S168" i="1"/>
  <c r="S158" i="1"/>
  <c r="S141" i="1"/>
  <c r="S129" i="1"/>
  <c r="S122" i="1"/>
  <c r="S74" i="1"/>
  <c r="T74" i="1" s="1"/>
  <c r="S63" i="1"/>
  <c r="S54" i="1"/>
  <c r="S51" i="1"/>
  <c r="S45" i="1"/>
  <c r="S42" i="1"/>
  <c r="S36" i="1"/>
  <c r="S33" i="1"/>
  <c r="S26" i="1"/>
  <c r="T26" i="1" s="1"/>
  <c r="S24" i="1"/>
  <c r="S15" i="1"/>
  <c r="S14" i="1"/>
  <c r="S6" i="1"/>
  <c r="S3" i="1"/>
  <c r="S147" i="1"/>
  <c r="S111" i="1"/>
  <c r="S99" i="1"/>
  <c r="S93" i="1"/>
  <c r="S81" i="1"/>
  <c r="S177" i="1"/>
  <c r="S172" i="1"/>
  <c r="S150" i="1"/>
  <c r="S138" i="1"/>
  <c r="S132" i="1"/>
  <c r="S120" i="1"/>
  <c r="S110" i="1"/>
  <c r="S102" i="1"/>
  <c r="S90" i="1"/>
  <c r="S84" i="1"/>
  <c r="S72" i="1"/>
  <c r="S62" i="1"/>
  <c r="S169" i="1"/>
  <c r="S166" i="1"/>
  <c r="S163" i="1"/>
  <c r="S160" i="1"/>
  <c r="S157" i="1"/>
  <c r="S154" i="1"/>
  <c r="S151" i="1"/>
  <c r="S148" i="1"/>
  <c r="S145" i="1"/>
  <c r="T145" i="1" s="1"/>
  <c r="S142" i="1"/>
  <c r="S139" i="1"/>
  <c r="S136" i="1"/>
  <c r="T136" i="1" s="1"/>
  <c r="S133" i="1"/>
  <c r="S130" i="1"/>
  <c r="T130" i="1" s="1"/>
  <c r="S127" i="1"/>
  <c r="S124" i="1"/>
  <c r="T124" i="1" s="1"/>
  <c r="S121" i="1"/>
  <c r="S118" i="1"/>
  <c r="S115" i="1"/>
  <c r="S112" i="1"/>
  <c r="T112" i="1" s="1"/>
  <c r="S109" i="1"/>
  <c r="S106" i="1"/>
  <c r="S103" i="1"/>
  <c r="S100" i="1"/>
  <c r="S97" i="1"/>
  <c r="T97" i="1" s="1"/>
  <c r="S94" i="1"/>
  <c r="T94" i="1" s="1"/>
  <c r="S91" i="1"/>
  <c r="S88" i="1"/>
  <c r="S85" i="1"/>
  <c r="T85" i="1" s="1"/>
  <c r="S82" i="1"/>
  <c r="S79" i="1"/>
  <c r="T79" i="1" s="1"/>
  <c r="S76" i="1"/>
  <c r="T76" i="1" s="1"/>
  <c r="S73" i="1"/>
  <c r="T73" i="1" s="1"/>
  <c r="S70" i="1"/>
  <c r="S67" i="1"/>
  <c r="S64" i="1"/>
  <c r="S61" i="1"/>
  <c r="S58" i="1"/>
  <c r="S55" i="1"/>
  <c r="S52" i="1"/>
  <c r="S49" i="1"/>
  <c r="S46" i="1"/>
  <c r="T46" i="1" s="1"/>
  <c r="S43" i="1"/>
  <c r="T43" i="1" s="1"/>
  <c r="S40" i="1"/>
  <c r="T40" i="1" s="1"/>
  <c r="S37" i="1"/>
  <c r="T37" i="1" s="1"/>
  <c r="S34" i="1"/>
  <c r="S31" i="1"/>
  <c r="S28" i="1"/>
  <c r="S25" i="1"/>
  <c r="S22" i="1"/>
  <c r="S19" i="1"/>
  <c r="S16" i="1"/>
  <c r="T16" i="1" s="1"/>
  <c r="S13" i="1"/>
  <c r="S10" i="1"/>
  <c r="S7" i="1"/>
  <c r="S4" i="1"/>
  <c r="T4" i="1" s="1"/>
  <c r="S181" i="1"/>
  <c r="S178" i="1"/>
  <c r="S175" i="1"/>
  <c r="T20" i="1"/>
  <c r="T8" i="1"/>
  <c r="S179" i="1"/>
  <c r="S167" i="1"/>
  <c r="T167" i="1" s="1"/>
  <c r="S161" i="1"/>
  <c r="T161" i="1" s="1"/>
  <c r="S149" i="1"/>
  <c r="T149" i="1" s="1"/>
  <c r="S137" i="1"/>
  <c r="T137" i="1" s="1"/>
  <c r="S131" i="1"/>
  <c r="T131" i="1" s="1"/>
  <c r="S119" i="1"/>
  <c r="S107" i="1"/>
  <c r="T107" i="1" s="1"/>
  <c r="S101" i="1"/>
  <c r="S89" i="1"/>
  <c r="S83" i="1"/>
  <c r="S71" i="1"/>
  <c r="T71" i="1" s="1"/>
  <c r="S59" i="1"/>
  <c r="S47" i="1"/>
  <c r="T47" i="1" s="1"/>
  <c r="S41" i="1"/>
  <c r="T41" i="1" s="1"/>
  <c r="S29" i="1"/>
  <c r="T29" i="1" s="1"/>
  <c r="S17" i="1"/>
  <c r="T17" i="1" s="1"/>
  <c r="S11" i="1"/>
  <c r="T11" i="1" s="1"/>
  <c r="S173" i="1"/>
  <c r="S155" i="1"/>
  <c r="S143" i="1"/>
  <c r="T143" i="1" s="1"/>
  <c r="S125" i="1"/>
  <c r="T125" i="1" s="1"/>
  <c r="S113" i="1"/>
  <c r="T113" i="1" s="1"/>
  <c r="S95" i="1"/>
  <c r="S77" i="1"/>
  <c r="S65" i="1"/>
  <c r="S53" i="1"/>
  <c r="T53" i="1" s="1"/>
  <c r="S35" i="1"/>
  <c r="S23" i="1"/>
  <c r="S5" i="1"/>
  <c r="T140" i="1" l="1"/>
  <c r="T80" i="1"/>
  <c r="T60" i="1"/>
  <c r="T56" i="1"/>
  <c r="T68" i="1"/>
  <c r="S203" i="1"/>
  <c r="T78" i="1"/>
  <c r="T166" i="1"/>
  <c r="T92" i="1"/>
  <c r="T39" i="1"/>
  <c r="T114" i="1"/>
  <c r="T158" i="1"/>
  <c r="S183" i="1"/>
  <c r="T21" i="1"/>
  <c r="T58" i="1"/>
  <c r="T106" i="1"/>
  <c r="T122" i="1"/>
  <c r="T127" i="1"/>
  <c r="T62" i="1"/>
  <c r="T67" i="1"/>
  <c r="T151" i="1"/>
  <c r="T182" i="1"/>
  <c r="T162" i="1"/>
  <c r="T55" i="1"/>
  <c r="T163" i="1"/>
  <c r="T139" i="1"/>
  <c r="T19" i="1"/>
  <c r="T91" i="1"/>
  <c r="T103" i="1"/>
  <c r="T14" i="1"/>
  <c r="T105" i="1"/>
  <c r="T157" i="1"/>
  <c r="T110" i="1"/>
  <c r="T172" i="1"/>
  <c r="T133" i="1"/>
  <c r="T101" i="1"/>
  <c r="T27" i="1"/>
  <c r="T31" i="1"/>
  <c r="T48" i="1"/>
  <c r="T69" i="1"/>
  <c r="T144" i="1"/>
  <c r="T23" i="1"/>
  <c r="T28" i="1"/>
  <c r="T66" i="1"/>
  <c r="T75" i="1"/>
  <c r="T174" i="1"/>
  <c r="T18" i="1"/>
  <c r="T135" i="1"/>
  <c r="T156" i="1"/>
  <c r="T30" i="1"/>
  <c r="T108" i="1"/>
  <c r="T52" i="1"/>
  <c r="T82" i="1"/>
  <c r="T126" i="1"/>
  <c r="T165" i="1"/>
  <c r="T65" i="1"/>
  <c r="T89" i="1"/>
  <c r="T77" i="1"/>
  <c r="T117" i="1"/>
  <c r="T180" i="1"/>
  <c r="T148" i="1"/>
  <c r="T35" i="1"/>
  <c r="T25" i="1"/>
  <c r="T9" i="1"/>
  <c r="T6" i="1"/>
  <c r="T13" i="1"/>
  <c r="T64" i="1"/>
  <c r="T100" i="1"/>
  <c r="T121" i="1"/>
  <c r="T49" i="1"/>
  <c r="T2" i="1"/>
  <c r="T160" i="1"/>
  <c r="T109" i="1"/>
  <c r="T171" i="1"/>
  <c r="T173" i="1"/>
  <c r="T175" i="1"/>
  <c r="T181" i="1"/>
  <c r="T22" i="1"/>
  <c r="T154" i="1"/>
  <c r="T118" i="1"/>
  <c r="T61" i="1"/>
  <c r="T169" i="1"/>
  <c r="T90" i="1"/>
  <c r="T132" i="1"/>
  <c r="T99" i="1"/>
  <c r="T3" i="1"/>
  <c r="T24" i="1"/>
  <c r="T42" i="1"/>
  <c r="T63" i="1"/>
  <c r="T141" i="1"/>
  <c r="T34" i="1"/>
  <c r="T142" i="1"/>
  <c r="T120" i="1"/>
  <c r="T177" i="1"/>
  <c r="T93" i="1"/>
  <c r="T15" i="1"/>
  <c r="T54" i="1"/>
  <c r="T5" i="1"/>
  <c r="T10" i="1"/>
  <c r="T88" i="1"/>
  <c r="T102" i="1"/>
  <c r="T138" i="1"/>
  <c r="T111" i="1"/>
  <c r="T45" i="1"/>
  <c r="T84" i="1"/>
  <c r="T36" i="1"/>
  <c r="T129" i="1"/>
  <c r="T178" i="1"/>
  <c r="T70" i="1"/>
  <c r="T7" i="1"/>
  <c r="T115" i="1"/>
  <c r="T72" i="1"/>
  <c r="T150" i="1"/>
  <c r="T81" i="1"/>
  <c r="T147" i="1"/>
  <c r="T33" i="1"/>
  <c r="T51" i="1"/>
  <c r="T168" i="1"/>
  <c r="T179" i="1"/>
  <c r="T95" i="1"/>
  <c r="T59" i="1"/>
  <c r="T155" i="1"/>
  <c r="T119" i="1"/>
  <c r="T83" i="1"/>
</calcChain>
</file>

<file path=xl/sharedStrings.xml><?xml version="1.0" encoding="utf-8"?>
<sst xmlns="http://schemas.openxmlformats.org/spreadsheetml/2006/main" count="762" uniqueCount="544">
  <si>
    <t>evidenční číslo projektu</t>
  </si>
  <si>
    <t>název projektu</t>
  </si>
  <si>
    <t>registrační název žadatele</t>
  </si>
  <si>
    <t>IČ žadatele</t>
  </si>
  <si>
    <t>právní subjektivita žadatele</t>
  </si>
  <si>
    <t>celkem - projekt</t>
  </si>
  <si>
    <t>PRCH-IP-0100/2017</t>
  </si>
  <si>
    <t>Podpora implementace, evaluace a správa on-line systému výkaznictví preventivních aktivit ve školách a zpracování výstupů v ČR</t>
  </si>
  <si>
    <t xml:space="preserve">Univerzita Karlova </t>
  </si>
  <si>
    <t>00216208</t>
  </si>
  <si>
    <t>Veřejná vysoká škola</t>
  </si>
  <si>
    <t>PRCH-IP-0129/2017</t>
  </si>
  <si>
    <t>Mezinárodní konference Primární prevence rizikového chování 2017 - XIV. ročník</t>
  </si>
  <si>
    <t>SCAN, z.s.</t>
  </si>
  <si>
    <t>PRCH-IP-0034/2017</t>
  </si>
  <si>
    <t xml:space="preserve">Uplatnění ČSN 73 4400 v primární prevenci online kriminality </t>
  </si>
  <si>
    <t>Národní centrum bezpečnějšího internetu</t>
  </si>
  <si>
    <t>PRCH-IP-0151/2017</t>
  </si>
  <si>
    <t>Dlouhodobý preventivní program „Buď OK“</t>
  </si>
  <si>
    <t>Renarkon, o. p. s.</t>
  </si>
  <si>
    <t>Obecně prospěšná společnost</t>
  </si>
  <si>
    <t>PRCH-IP-0233/2017</t>
  </si>
  <si>
    <t>Školská všeobecná primární prevence rizikového chování na ZŠ a SŠ na Táborsku 2017</t>
  </si>
  <si>
    <t>PorCeTa, o.p.s.</t>
  </si>
  <si>
    <t>PRCH-IP-0092/2017</t>
  </si>
  <si>
    <t>Prevence rizikového chování – všeobecná primární prevence</t>
  </si>
  <si>
    <t>P-centrum, spolek</t>
  </si>
  <si>
    <t xml:space="preserve">Spolek </t>
  </si>
  <si>
    <t>PRCH-IP-0256/2017</t>
  </si>
  <si>
    <t>Programy všeobecné dlouhodobé primární prevence Alma o.p.s. v Pardubickém kraji</t>
  </si>
  <si>
    <t>Centrum ALMA o.p.s.</t>
  </si>
  <si>
    <t>PRCH-IP-0015/2017</t>
  </si>
  <si>
    <t>Preventivní aktivity školy - prevence prožitkem</t>
  </si>
  <si>
    <t>Základní škola, Praha 4, Táborská 45</t>
  </si>
  <si>
    <t>příspěvková organizace</t>
  </si>
  <si>
    <t>PRCH-IP-0016/2017</t>
  </si>
  <si>
    <t xml:space="preserve">Buď IN </t>
  </si>
  <si>
    <t>Arkáda - sociálně psychologické centrum, z.ú.</t>
  </si>
  <si>
    <t xml:space="preserve">Ústav </t>
  </si>
  <si>
    <t>PRCH-IP-0102/2017</t>
  </si>
  <si>
    <t>Prev-Centrum, z.ú., Programy primární prevence - Všeobecná primární prevence pro 1. stupeň základních škol</t>
  </si>
  <si>
    <t>Prev-Centrum, z.ú.</t>
  </si>
  <si>
    <t>PRCH-IP-0055/2017</t>
  </si>
  <si>
    <t>Preventivní programy Etické dílny®</t>
  </si>
  <si>
    <t>Hope4kids, z.s.</t>
  </si>
  <si>
    <t>Spolek</t>
  </si>
  <si>
    <t>PRCH-IP-0140/2017</t>
  </si>
  <si>
    <t>Dopravní výchova pro žáky 8. a 9. ročníků ZŠ</t>
  </si>
  <si>
    <t>Soukromá střední škola podnikatelská - ALTMAN, s.r.o.</t>
  </si>
  <si>
    <t>školská právnická osoba</t>
  </si>
  <si>
    <t>PRCH-IP-0002/2017</t>
  </si>
  <si>
    <t>Cesty z cesty</t>
  </si>
  <si>
    <t>Pedagogicko-psychologická poradna Ústí nad Orlicí, Královéhradecká 513</t>
  </si>
  <si>
    <t>PRCH-IP-0111/2017</t>
  </si>
  <si>
    <t>Specifická prevence pro školy a školská zařízení okresu Jindřichův Hradec</t>
  </si>
  <si>
    <t>Metha, z.ú.</t>
  </si>
  <si>
    <t>PRCH-IP-0046/2017</t>
  </si>
  <si>
    <t>E-Bezpečí - nebezpečí elektronické komunikace pro žáky i učitele (etapa 2017-2018)</t>
  </si>
  <si>
    <t>Univerzita Palackého v Olomouci</t>
  </si>
  <si>
    <t>veřejná vysoká škola</t>
  </si>
  <si>
    <t>PRCH-IP-0081/2017</t>
  </si>
  <si>
    <t>Regionální centrum prevence-VPP</t>
  </si>
  <si>
    <t>Spolek psychologických služeb</t>
  </si>
  <si>
    <t>PRCH-IP-0010/2017</t>
  </si>
  <si>
    <t>Centrum primární prevence Semiramis z.ú. a jeho programy všeobecné primární prevence ve 3 krajích</t>
  </si>
  <si>
    <t>Semiramis z.ú.</t>
  </si>
  <si>
    <t>PRCH-IP-0086/2017</t>
  </si>
  <si>
    <t>Všeobecná primární prevence Phénix</t>
  </si>
  <si>
    <t>Portus Prachatice, o.p.s</t>
  </si>
  <si>
    <t>PRCH-IP-0048/2017</t>
  </si>
  <si>
    <t>Systematická všeobecná prevence na školách v Olomouckém kraji</t>
  </si>
  <si>
    <t>Sdružení D, z.ú.</t>
  </si>
  <si>
    <t>PRCH-IP-0093/2017</t>
  </si>
  <si>
    <t>Cepík</t>
  </si>
  <si>
    <t>Centrum podpory zdraví, o.s.</t>
  </si>
  <si>
    <t>PRCH-IP-0063/2017</t>
  </si>
  <si>
    <t>Cesta k odpovědnosti</t>
  </si>
  <si>
    <t>Gymnázium, Praha 4, Budějovická 680</t>
  </si>
  <si>
    <t>00335479</t>
  </si>
  <si>
    <t>PRCH-IP-0023/2017</t>
  </si>
  <si>
    <t>Dlouhodobý plán primární prevence na ZŠ TGM Otrokovice</t>
  </si>
  <si>
    <t>Základní škola T. G. Masaryka Otrokovice, příspěvková organizace</t>
  </si>
  <si>
    <t>PRCH-IP-0044/2017</t>
  </si>
  <si>
    <t>Jak na zdravé klima společně</t>
  </si>
  <si>
    <t>Základní škola, Hradec Králové, Habrmanova 130</t>
  </si>
  <si>
    <t>PRCH-IP-0224/2017</t>
  </si>
  <si>
    <t>Poznáme sebe a svět</t>
  </si>
  <si>
    <t>Základní škola Kynšperk nad Ohří, okres Sokolov, příspěvková organizace</t>
  </si>
  <si>
    <t>Karlovarský kraj</t>
  </si>
  <si>
    <t>PRCH-IP-0173/2017</t>
  </si>
  <si>
    <t>Všeobecná primární prevence 2017 - 2018</t>
  </si>
  <si>
    <t>OPEN HOUSE</t>
  </si>
  <si>
    <t>Moravskoslezský kraj</t>
  </si>
  <si>
    <t>PRCH-IP-0041/2017</t>
  </si>
  <si>
    <t>Hravě o prevenci</t>
  </si>
  <si>
    <t>Zdravotní ústav se sídlem v Ústí nad Labem</t>
  </si>
  <si>
    <t>státní příspěvková organizace</t>
  </si>
  <si>
    <t>PRCH-IP-0239/2017</t>
  </si>
  <si>
    <t>Krok k prevenci</t>
  </si>
  <si>
    <t>Proxima Sociale o.p.s.</t>
  </si>
  <si>
    <t>PRCH-IP-0190/2017</t>
  </si>
  <si>
    <t>Programy všeobecné dlouhodobé primární prevence Laxus z.ú. v Královéhradeckém kraji</t>
  </si>
  <si>
    <t>Laxus z. ú.</t>
  </si>
  <si>
    <t>PRCH-IP-0193/2017</t>
  </si>
  <si>
    <t>Centrum primární prevence Magdaléna - program všeobecné prevence</t>
  </si>
  <si>
    <t>Magdaléna, o.p.s.</t>
  </si>
  <si>
    <t>PRCH-IP-0061/2017</t>
  </si>
  <si>
    <t>Křižovatky</t>
  </si>
  <si>
    <t>Základní škola Litomyšl, Zámecká 496, okr. Svitavy, 57001</t>
  </si>
  <si>
    <t>PRCH-IP-0196/2017</t>
  </si>
  <si>
    <t>Klipper - dlouhodobé programy primární prevence</t>
  </si>
  <si>
    <t>Krok Kyjov, z.ú.</t>
  </si>
  <si>
    <t>PRCH-IP-0025/2017</t>
  </si>
  <si>
    <t>Všeobecná primární prevence</t>
  </si>
  <si>
    <t>CENTRUM PROTIDROGOVÉ PREVENCE A TERAPIE, o.p.s.</t>
  </si>
  <si>
    <t>PRCH-IP-0181/2017</t>
  </si>
  <si>
    <t>Sociální pedagog do školy</t>
  </si>
  <si>
    <t>Základní škola Bílovice nad Svitavou, okres Brno-venkov, příspěvková organizace</t>
  </si>
  <si>
    <t>PRCH-IP-0101/2017</t>
  </si>
  <si>
    <t>Program primární prevence ZŠ Radotín</t>
  </si>
  <si>
    <t>Základní škola Praha-Radotín, Loučanská 1112/3</t>
  </si>
  <si>
    <t>PRCH-IP-0095/2017</t>
  </si>
  <si>
    <t>VŠEOBECNÁ PRIMÁRNÍ PREVENCE</t>
  </si>
  <si>
    <t>Diakonie ČCE - středisko Západní Čechy</t>
  </si>
  <si>
    <t>účelové zařízení církve</t>
  </si>
  <si>
    <t>PRCH-IP-0089/2017</t>
  </si>
  <si>
    <t>Jdi dál! - všeobecná primární prevence na ZŠ v Libereckém kraji</t>
  </si>
  <si>
    <t xml:space="preserve">MAJÁK o. p. s. </t>
  </si>
  <si>
    <t>PRCH-IP-0074/2017</t>
  </si>
  <si>
    <t>CPP Vrakbar - programy školské všeobecné primární prevence</t>
  </si>
  <si>
    <t>Diecézní charita Brno</t>
  </si>
  <si>
    <t>PRCH-IP-0072/2017</t>
  </si>
  <si>
    <t>Dlouhodobý program primární prevence</t>
  </si>
  <si>
    <t>Společně k bezpečí</t>
  </si>
  <si>
    <t>PRCH-IP-0113/2017</t>
  </si>
  <si>
    <t>Komplexní program primární prevence</t>
  </si>
  <si>
    <t>Život bez závislostí</t>
  </si>
  <si>
    <t>PRCH-IP-0103/2017</t>
  </si>
  <si>
    <t>Nízkoprahový klub Pohoda Hodonín</t>
  </si>
  <si>
    <t>PRCH-IP-0060/2017</t>
  </si>
  <si>
    <t>Sebepoznáním k bezpečnému klimatu</t>
  </si>
  <si>
    <t>Základní škola Dašice, okres Pardubice</t>
  </si>
  <si>
    <t>PRCH-IP-0123/2017</t>
  </si>
  <si>
    <t>Světlem k prevenci</t>
  </si>
  <si>
    <t>Světlo Kadaň z.s.</t>
  </si>
  <si>
    <t>PRCH-IP-0014/2017</t>
  </si>
  <si>
    <t>THEIA prevence 2017</t>
  </si>
  <si>
    <t>THEIA - krizové centrum o.p.s</t>
  </si>
  <si>
    <t>PRCH-IP-0114/2017</t>
  </si>
  <si>
    <t>Centrum primárních programů</t>
  </si>
  <si>
    <t>Cesta integrace, o.p.s.</t>
  </si>
  <si>
    <t>PRCH-IP-0141/2017</t>
  </si>
  <si>
    <t>Programy všeobecné primární prevence pro Jihočeský kraj</t>
  </si>
  <si>
    <t>DO SVĚTA z.s.</t>
  </si>
  <si>
    <t>PRCH-IP-0003/2017</t>
  </si>
  <si>
    <t>Spektrum - Centrum primární prevence 2017 - 2020</t>
  </si>
  <si>
    <t>Kolpingovo dílo České republiky z.s.</t>
  </si>
  <si>
    <t>PRCH-IP-0017/2017</t>
  </si>
  <si>
    <t>Dlouhodobý program primární prevence rizikového chování - program všeobecné prevence Prevalis, z. s. (DPPP)</t>
  </si>
  <si>
    <t>Prevalis, z. s.</t>
  </si>
  <si>
    <t>PRCH-IP-0031/2017</t>
  </si>
  <si>
    <t>Primární prevence na ZŠ Vítězslava Hálka</t>
  </si>
  <si>
    <t>ZŠ Vítězslava Hálka Odolena Voda, okres Praha - východ</t>
  </si>
  <si>
    <t>PRCH-IP-0009/2017</t>
  </si>
  <si>
    <t>Centrum prevence Oblastní charity Žďár nad Sázavou - programy školské všeobecné primární prevence 2017 - 2020</t>
  </si>
  <si>
    <t>PRCH-IP-0033/2017</t>
  </si>
  <si>
    <t>Primární prevence</t>
  </si>
  <si>
    <t>POINT 14</t>
  </si>
  <si>
    <t>PRCH-IP-0052/2017</t>
  </si>
  <si>
    <t>Programy primární prevence na Novoměstsku 2017-2018</t>
  </si>
  <si>
    <t>Portimo, o.p.s.</t>
  </si>
  <si>
    <t>PRCH-IP-0131/2017</t>
  </si>
  <si>
    <t>Všeobecná PPRCH AZ HELP</t>
  </si>
  <si>
    <t>AZ HELP, zapsaný spolek</t>
  </si>
  <si>
    <t>PRCH-IP-0112/2017</t>
  </si>
  <si>
    <t>ŠKOLA OSOBNÍHO ŽIVOTA</t>
  </si>
  <si>
    <t>Centrum pro rodinu a sociální péči z. s.</t>
  </si>
  <si>
    <t>PRCH-IP-0024/2017</t>
  </si>
  <si>
    <t>R-Ego, z.s.</t>
  </si>
  <si>
    <t>PRCH-IP-0118/2017</t>
  </si>
  <si>
    <t>Všeobecná primární prevence v Jihomoravském kraji a na Prostějovsku</t>
  </si>
  <si>
    <t>Společnost Podané ruce o.p.s.</t>
  </si>
  <si>
    <t>PRCH-IP-0232/2017</t>
  </si>
  <si>
    <t>Jak najít správnou cestu životem 2017</t>
  </si>
  <si>
    <t>Základní škola Nové Město na Moravě, Vratislavovo náměstí 124, okres Žďár nad Sázavou</t>
  </si>
  <si>
    <t>PRCH-IP-0134/2017</t>
  </si>
  <si>
    <t>Ucelená koncepce prevence na ZŠ Mánesova Otrokovice</t>
  </si>
  <si>
    <t>Základní škola Mánesova Otrokovice, příspěvková organizace</t>
  </si>
  <si>
    <t>PRCH-IP-0202/2017</t>
  </si>
  <si>
    <t>Kontinuální program zážitkové prevence na prvním stupni</t>
  </si>
  <si>
    <t>Masarykova základní škola, Praha 9-Újezd nad Lesy, Polesná 1690</t>
  </si>
  <si>
    <t>PRCH-IP-0137/2017</t>
  </si>
  <si>
    <t>PRIMÁRNÍ PREVENCE Třebíč</t>
  </si>
  <si>
    <t>PRCH-IP-0180/2017</t>
  </si>
  <si>
    <t>Prevence rizikového chování v Královéhradeckém kraji</t>
  </si>
  <si>
    <t xml:space="preserve">PROSTOR PRO, o.p.s. </t>
  </si>
  <si>
    <t>PRCH-IP-0169/2017</t>
  </si>
  <si>
    <t>Pryč s obavami!</t>
  </si>
  <si>
    <t>ZŠ Františkovy Lázně, Česká 39/1</t>
  </si>
  <si>
    <t>PRCH-IP-0189/2017</t>
  </si>
  <si>
    <t>PROSPE - PROgram SPEcifické protidrogové primární prevence</t>
  </si>
  <si>
    <t>PROSPE z.s.</t>
  </si>
  <si>
    <t>PRCH-IP-0220/2017</t>
  </si>
  <si>
    <t>Etický kompas</t>
  </si>
  <si>
    <t>Pavučina o.p.s.</t>
  </si>
  <si>
    <t>02243041</t>
  </si>
  <si>
    <t>PRCH-IP-0121/2017</t>
  </si>
  <si>
    <t>Společně</t>
  </si>
  <si>
    <t>Střední odborná škola energetická a stavební, Obchodní akademie a Střední zdravotnická škola, Chomutov, příspěvková organizace</t>
  </si>
  <si>
    <t>PRCH-IP-0225/2017</t>
  </si>
  <si>
    <t>Nenechte se šikanovat</t>
  </si>
  <si>
    <t xml:space="preserve"> o.p.s.Občanské poradenské středisko</t>
  </si>
  <si>
    <t>PRCH-IP-0136/2017</t>
  </si>
  <si>
    <t>Přisedni si</t>
  </si>
  <si>
    <t>Liga vozíčkářů</t>
  </si>
  <si>
    <t>00499412</t>
  </si>
  <si>
    <t>PRCH-IP-0247/2017</t>
  </si>
  <si>
    <t>Společně za bezpečnou školu 2017</t>
  </si>
  <si>
    <t>Základní škola a mateřská škola Hranice, Šromotovo, příspěvková organizace</t>
  </si>
  <si>
    <t>PRCH-IP-0077/2017</t>
  </si>
  <si>
    <t>Maják, preventivní programy pro 1. stupeň ZŠ</t>
  </si>
  <si>
    <t>Charita Český Těšín</t>
  </si>
  <si>
    <t>PRCH-IP-0107/2017</t>
  </si>
  <si>
    <t>Bezpečně na cestách</t>
  </si>
  <si>
    <t>Základní škola a mateřská škola Brno, Husova 17</t>
  </si>
  <si>
    <t>PRCH-IP-0106/2017</t>
  </si>
  <si>
    <t>PREVENCE ON LINE</t>
  </si>
  <si>
    <t>Slezská diakonie</t>
  </si>
  <si>
    <t>PRCH-IP-0088/2017</t>
  </si>
  <si>
    <t>Efektivní prevence</t>
  </si>
  <si>
    <t>Základní škola, Staré Město, okres Uherské Hradiště, příspěvková organizace</t>
  </si>
  <si>
    <t>PRCH-IP-0197/2017</t>
  </si>
  <si>
    <t>TENTEN - Prevence u nás hraje PRIM III.</t>
  </si>
  <si>
    <t>Základní škola, Liberec, Ještědská 354/88, příspěvková organizace</t>
  </si>
  <si>
    <t>PRCH-IP-0200/2017</t>
  </si>
  <si>
    <t>Druhá tvář počítače</t>
  </si>
  <si>
    <t xml:space="preserve"> okres Most Přátelství 160Základní škola a Mateřská škola Litvínov - Janov</t>
  </si>
  <si>
    <t>00832502</t>
  </si>
  <si>
    <t>PRCH-IP-0199/2017</t>
  </si>
  <si>
    <t>Využití informačních technologií jako možnosti prevence kyberšikany u žáků se sluchovým postižením</t>
  </si>
  <si>
    <t>Mateřská škola, základní škola a střední škola pro sluchově postižené, Valašské Meziříčí, Vsetínská 454</t>
  </si>
  <si>
    <t>00843598</t>
  </si>
  <si>
    <t>PRCH-IP-0146/2017</t>
  </si>
  <si>
    <t>Bez tebe to nepůjde</t>
  </si>
  <si>
    <t xml:space="preserve"> příspěvková organizace Resslova 5 Ústí nad LabemStřední průmyslová škola</t>
  </si>
  <si>
    <t>00082201</t>
  </si>
  <si>
    <t>PRCH-IP-0262/2017</t>
  </si>
  <si>
    <t>Dlouhodobé programy primární prevence na ZŠ</t>
  </si>
  <si>
    <t xml:space="preserve"> příspěvková organizace Václavkova 1082Základní škola Mladá Boleslav</t>
  </si>
  <si>
    <t>PRCH-IP-0054/2017</t>
  </si>
  <si>
    <t>Mezi stěnami - Preventivní komponovaný program na téma šikany určený pro žáky ZŠ a SŠ v Praze a Středočeském kraji</t>
  </si>
  <si>
    <t>David Vigner</t>
  </si>
  <si>
    <t>Fyzická osoba</t>
  </si>
  <si>
    <t>PRCH-IP-0209/2017</t>
  </si>
  <si>
    <t>Jak dospívat bez rizika - zdravá sexualita a partnerství</t>
  </si>
  <si>
    <t xml:space="preserve"> o.s.</t>
  </si>
  <si>
    <t>PRCH-IP-0167/2017</t>
  </si>
  <si>
    <t>Svět záchranářů - praktické vzdělávání v oblastech rizik</t>
  </si>
  <si>
    <t>Asociace Záchranný kruh</t>
  </si>
  <si>
    <t>PRCH-IP-0210/2017</t>
  </si>
  <si>
    <t>Programy všeobecné primární prevence na druhém stupni ZŠ</t>
  </si>
  <si>
    <t>LECCOS, z.s.</t>
  </si>
  <si>
    <t>PRCH-IP-0208/2017</t>
  </si>
  <si>
    <t>Komplexní program prevence</t>
  </si>
  <si>
    <t>ZŠ a MŠ, Chelčického 43, Praha 3</t>
  </si>
  <si>
    <t>PRCH-IP-0050/2017</t>
  </si>
  <si>
    <t>"Kyberšikana aneb strašák každého středoškoláka!"</t>
  </si>
  <si>
    <t>Gymnázium, Strakonice, Máchova 174</t>
  </si>
  <si>
    <t>PRCH-IP-0147/2017</t>
  </si>
  <si>
    <t>Prevence rizikového chování studentů GJK</t>
  </si>
  <si>
    <t>Gymnázium Jana Keplera</t>
  </si>
  <si>
    <t>PRCH-IP-0168/2017</t>
  </si>
  <si>
    <t>KAPPA 250 - studium pro školní metodiky prevence</t>
  </si>
  <si>
    <t>o.s. KAPPA-HELP</t>
  </si>
  <si>
    <t>PRCH-IP-0049/2017</t>
  </si>
  <si>
    <t>Programy primární prevence Prostor plus, o. p. s.</t>
  </si>
  <si>
    <t>Prostor plus o.p.s.</t>
  </si>
  <si>
    <t>PRCH-IP-0067/2017</t>
  </si>
  <si>
    <t>Primární prevence Advaita</t>
  </si>
  <si>
    <t>ADVAITA, z. ú.</t>
  </si>
  <si>
    <t>PRCH-IP-0130/2017</t>
  </si>
  <si>
    <t>Růstem osobnosti dítěte  předcházíme rizikovému chování</t>
  </si>
  <si>
    <t>Základní škola a Mateřská škola Tisá, přísp. org.</t>
  </si>
  <si>
    <t>PRCH-IP-0150/2017</t>
  </si>
  <si>
    <t>Vytvoření pozitivních vazeb mezi žáky navzájem a mezi žáky a jejich učiteli 2017/2018</t>
  </si>
  <si>
    <t>Mendelova střední škola, Nový Jičín, příspěvková organizace</t>
  </si>
  <si>
    <t>PRCH-IP-0178/2017</t>
  </si>
  <si>
    <t>Program prevence rizikového chování</t>
  </si>
  <si>
    <t>ZŠ Liberec - Vratislavice nad Nisou</t>
  </si>
  <si>
    <t>PRCH-IP-0231/2017</t>
  </si>
  <si>
    <t>Bezpečná třída</t>
  </si>
  <si>
    <t>Základní škola, Praha 2, Sázavská 5</t>
  </si>
  <si>
    <t>PRCH-IP-0250/2017</t>
  </si>
  <si>
    <t>Jdi proti proudu 2017</t>
  </si>
  <si>
    <t>Sion - Nová generace</t>
  </si>
  <si>
    <t>PRCH-IP-0138/2017</t>
  </si>
  <si>
    <t>Program specifické primární prevence KAPPA-HELP</t>
  </si>
  <si>
    <t>PRCH-IP-0152/2017</t>
  </si>
  <si>
    <t>Včasná intervence</t>
  </si>
  <si>
    <t>PRCH-IP-0132/2017</t>
  </si>
  <si>
    <t>Selektivní PPRCH AZ HELP</t>
  </si>
  <si>
    <t>PRCH-IP-0051/2017</t>
  </si>
  <si>
    <t xml:space="preserve">Na Cejlu bezpečně </t>
  </si>
  <si>
    <t>RATOLEST BRNO z.s.</t>
  </si>
  <si>
    <t>PRCH-IP-0099/2017</t>
  </si>
  <si>
    <t>Prev-Centrum, z.ú., Programy primární prevence - Program selektivní primární prevence</t>
  </si>
  <si>
    <t>PRCH-IP-0026/2017</t>
  </si>
  <si>
    <t>Selektivní primární prevence</t>
  </si>
  <si>
    <t>PRCH-IP-0119/2017</t>
  </si>
  <si>
    <t>Selektivní primární prevence v Jihomoravském kraji</t>
  </si>
  <si>
    <t>PRCH-IP-0013/2017</t>
  </si>
  <si>
    <t>Spolu to dokážeme 4</t>
  </si>
  <si>
    <t>Střední škola a Základní škola, Vimperk, Nerudova 267</t>
  </si>
  <si>
    <t>00477419</t>
  </si>
  <si>
    <t>PRCH-IP-0179/2017</t>
  </si>
  <si>
    <t>Projekt specifické selektivní primární prevence - program skupinových činností</t>
  </si>
  <si>
    <t>Pedagogicko-psychologická poradna Brno, příspěvková organizace, Hybešova 15, 602 00 Brno</t>
  </si>
  <si>
    <t>PRCH-IP-0192/2017</t>
  </si>
  <si>
    <t>Program selektivní dlouhodobé primární prevence rizikového chování Semiramis z.ú.</t>
  </si>
  <si>
    <t>PRCH-IP-0070/2017</t>
  </si>
  <si>
    <t xml:space="preserve">Selektivní prevence Proxima Sociale </t>
  </si>
  <si>
    <t>PRCH-IP-0115/2017</t>
  </si>
  <si>
    <t>Programy selektivní primární prevence</t>
  </si>
  <si>
    <t>MADIO z.s.</t>
  </si>
  <si>
    <t>PRCH-IP-0097/2017</t>
  </si>
  <si>
    <t>Prevence rizikového chování – selektivní primární prevence</t>
  </si>
  <si>
    <t>PRCH-IP-0083/2017</t>
  </si>
  <si>
    <t>Statečná srdce</t>
  </si>
  <si>
    <t>PRCH-IP-0019/2017</t>
  </si>
  <si>
    <t>Emoce do školy patří - program selektivní primární prevence Prevalis, z. s. (SELPP)</t>
  </si>
  <si>
    <t>PRCH-IP-0091/2017</t>
  </si>
  <si>
    <t>Dlouhodobé programy selektivní primární prevence STŘED</t>
  </si>
  <si>
    <t>STŘED,z.ú.</t>
  </si>
  <si>
    <t>PRCH-IP-0194/2017</t>
  </si>
  <si>
    <t>Centrum primární prevence Magdaléna - program selektivní prevence</t>
  </si>
  <si>
    <t>PRCH-IP-0069/2017</t>
  </si>
  <si>
    <t>Na pohodu</t>
  </si>
  <si>
    <t>PRCH-IP-0158/2017</t>
  </si>
  <si>
    <t>Programy selektivní primární prevence pro Jihočeský kraj</t>
  </si>
  <si>
    <t>PRCH-IP-0117/2017</t>
  </si>
  <si>
    <t>Specifická selektivní prevence v rámci školní docházky</t>
  </si>
  <si>
    <t>PRCH-IP-0229/2017</t>
  </si>
  <si>
    <t>Rosteme spolu II - selektivní prevence Škola do života 2017</t>
  </si>
  <si>
    <t>AVE, z.s.</t>
  </si>
  <si>
    <t>PRCH-IP-0155/2017</t>
  </si>
  <si>
    <t xml:space="preserve">Nenech to plavat! - selektivní primární prevence na ZŠ v Libereckém kraji </t>
  </si>
  <si>
    <t>PRCH-IP-0165/2017</t>
  </si>
  <si>
    <t>Alkohol v rukách dětí a mladistvých - preventivní filmový projekt určený žákům ZŠ a SŠ v celé ČR</t>
  </si>
  <si>
    <t>PRCH-IP-0143/2017</t>
  </si>
  <si>
    <t>Selektivní primární prevence Phénix</t>
  </si>
  <si>
    <t>PRCH-IP-0053/2017</t>
  </si>
  <si>
    <t>Komplexní péče o žáky s autistickým spektrem na základní škole</t>
  </si>
  <si>
    <t>ZŠ pro žáky s SPCH</t>
  </si>
  <si>
    <t>PRCH-IP-0184/2017</t>
  </si>
  <si>
    <t>Zdravá škola II.</t>
  </si>
  <si>
    <t>ZŠ a MŠ, Ostrava - Poruba, Ukrajinská 19, p.o.</t>
  </si>
  <si>
    <t>PRCH-IP-0183/2017</t>
  </si>
  <si>
    <t>Prevence obchodování s lidmi pro mladé lidi a starší děti ohrožené sociálním vyloučením a jinými rizikovými faktory</t>
  </si>
  <si>
    <t>La Strada Česká republika, o. p. s.</t>
  </si>
  <si>
    <t>PRCH-IP-0124/2017</t>
  </si>
  <si>
    <t>Správný start</t>
  </si>
  <si>
    <t>Speciální střední škola a základní škola Žamberk</t>
  </si>
  <si>
    <t>PRCH-IP-0248/2017</t>
  </si>
  <si>
    <t>Zdravá škola</t>
  </si>
  <si>
    <t>Gymnázium a Střední odborná škola ekonomická, Sedlčany, Nádražní 90</t>
  </si>
  <si>
    <t>PRCH-IP-0079/2017</t>
  </si>
  <si>
    <t>Prevence interaktivně 3</t>
  </si>
  <si>
    <t>Základní škola a Mateřská škola pro tělesně postižené, Liberec, Lužická 920/7, příspěvková organizace</t>
  </si>
  <si>
    <t>PRCH-IP-0171/2017</t>
  </si>
  <si>
    <t>Preventivní program na Obchodní akademii Praha, s. r. o.</t>
  </si>
  <si>
    <t>Obchodní akademie Praha, s. r. o.</t>
  </si>
  <si>
    <t>Společnost s ručením omezeným</t>
  </si>
  <si>
    <t>PRCH-IP-0204/2017</t>
  </si>
  <si>
    <t>Základní škola a praktická škola Arkadie o.p.s.</t>
  </si>
  <si>
    <t>PRCH-IP-0071/2017</t>
  </si>
  <si>
    <t>Ztráty beze ztrát</t>
  </si>
  <si>
    <t>Mgr.Milena Mikulková</t>
  </si>
  <si>
    <t>PRCH-IP-0214/2017</t>
  </si>
  <si>
    <t>Naše škola - bezpečná škola I.</t>
  </si>
  <si>
    <t>Základní škola Opava, Šrámkova 4, příspěvková organizace</t>
  </si>
  <si>
    <t>00849642</t>
  </si>
  <si>
    <t>PRCH-IP-0109/2017</t>
  </si>
  <si>
    <t>Pomáháme rádi</t>
  </si>
  <si>
    <t>Střední škola zdravotnická a sociální Chrudim</t>
  </si>
  <si>
    <t>00498891</t>
  </si>
  <si>
    <t>PRCH-IP-0120/2017</t>
  </si>
  <si>
    <t>Indikovaná primární prevence v Jihomoravském kraji</t>
  </si>
  <si>
    <t>PRCH-IP-0162/2017</t>
  </si>
  <si>
    <t>Růstové skupiny - skupiny osobnostního rozvoje</t>
  </si>
  <si>
    <t>PRCH-IP-0160/2017</t>
  </si>
  <si>
    <t>Závislí na závislých</t>
  </si>
  <si>
    <t>Anima - terapie, z.ú..</t>
  </si>
  <si>
    <t>PRCH-IP-0027/2017</t>
  </si>
  <si>
    <t>Indikovaná primární prevence - individuální a rodinné poradenství</t>
  </si>
  <si>
    <t>PRCH-IP-0059/2017</t>
  </si>
  <si>
    <t>Prevence psychosociálních rizik nezletilých žen a matek s rizikovým chováním prostřednictvím korekce vztahové vazby</t>
  </si>
  <si>
    <t>Národní ústav duševního zdraví</t>
  </si>
  <si>
    <t>PRCH-IP-0084/2017</t>
  </si>
  <si>
    <t>Prevence rizkového chování dětí s ADHD</t>
  </si>
  <si>
    <t>Centrum pro rodinu a sociální péči</t>
  </si>
  <si>
    <t>PRCH-IP-0030/2017</t>
  </si>
  <si>
    <t xml:space="preserve">Na cestě – program indikované prevence pro dospívající ohrožené nevhodným působením skupiny nebo rodiny </t>
  </si>
  <si>
    <t xml:space="preserve">Ústav  </t>
  </si>
  <si>
    <t>PRCH-IP-0221/2017</t>
  </si>
  <si>
    <t>Skupina indikované prevence v okrese Jeseník</t>
  </si>
  <si>
    <t>PRCH-IP-0082/2017</t>
  </si>
  <si>
    <t>Regionální centrum prevence-IPP</t>
  </si>
  <si>
    <t>PRCH-IP-0020/2017</t>
  </si>
  <si>
    <t>Mluv se mnou - program indikované primární prevence Prevalis, z. s. (INPP)</t>
  </si>
  <si>
    <t>PRCH-IP-0098/2017</t>
  </si>
  <si>
    <t>Program Indiko pro děti v NRP</t>
  </si>
  <si>
    <t>Centrum sociálních služeb Ostrava o.p.s.</t>
  </si>
  <si>
    <t>PRCH-IP-0058/2017</t>
  </si>
  <si>
    <t>Bezpečně do života</t>
  </si>
  <si>
    <t>Základní škola a Mateřská škola při nemocnici, Liberec, Husova 357/10, příspěvková organizace</t>
  </si>
  <si>
    <t>PRCH-IP-0066/2017</t>
  </si>
  <si>
    <t>Za kamarády do Arkády - podpůrná skupina pro děti a mladistvé</t>
  </si>
  <si>
    <t>PRCH-IP-0230/2017</t>
  </si>
  <si>
    <t>Rosteme spolu II - indikovaná prevence 2017</t>
  </si>
  <si>
    <t>PRCH-IP-0087/2017</t>
  </si>
  <si>
    <t xml:space="preserve">Časopis Prevence </t>
  </si>
  <si>
    <t>PRCH-IP-0172/2017</t>
  </si>
  <si>
    <t>Centrum primární prevence Magdaléna - vzdělávání pedagogů</t>
  </si>
  <si>
    <t>PRCH-IP-0080/2017</t>
  </si>
  <si>
    <t>Specializační studium pro školní metodiky prevence</t>
  </si>
  <si>
    <t>PRCH-IP-0260/2017</t>
  </si>
  <si>
    <t>Prevence-info</t>
  </si>
  <si>
    <t>Radek Maca</t>
  </si>
  <si>
    <t>PRCH-IP-0029/2017</t>
  </si>
  <si>
    <t>Specializační kurz prevence rizikového chování</t>
  </si>
  <si>
    <t>PRCH-IP-0144/2017</t>
  </si>
  <si>
    <t>Kyberkriminalita</t>
  </si>
  <si>
    <t>PRCH-IP-0223/2017</t>
  </si>
  <si>
    <t>Posilování pozitivních hodnot a postojů - vzdělávání pedagogů a lektorů primární prevence rizikového chování 2017</t>
  </si>
  <si>
    <t>Křesťanská pedagogicko-psychologická poradna</t>
  </si>
  <si>
    <t>PRCH-IP-0205/2017</t>
  </si>
  <si>
    <t>Podpora vzniku a fungování Odborné společnosti pro prevenci rizikového chování, z. s.</t>
  </si>
  <si>
    <t>Odborná společnost pro prevenci rizikového chování z.s.</t>
  </si>
  <si>
    <t>PRCH-IP-0201/2017</t>
  </si>
  <si>
    <t>Zvyšování profesionality odborníků v prevenci rizikového chování</t>
  </si>
  <si>
    <t>PRCH-IP-0116/2017</t>
  </si>
  <si>
    <t>Specializační studium ŠMP</t>
  </si>
  <si>
    <t>PRCH-IP-0012/2017</t>
  </si>
  <si>
    <t xml:space="preserve">Principy systému prevence rizikového chování na 1.–2. stupni ZŠ – kurz pro pedagogy </t>
  </si>
  <si>
    <t>PRCH-IP-0018/2017</t>
  </si>
  <si>
    <t>Vzdělaní metodici - cesta k efektivní realizaci programů prevence - PREVentistovo speciALIzační Studium, DNY PREVENCE a další vzdělávací akce Prevalis, z. s.</t>
  </si>
  <si>
    <t>PRCH-IP-0149/2017</t>
  </si>
  <si>
    <t>READY II. - vzdělávání pracovníků v PPRCH</t>
  </si>
  <si>
    <t>PRCH-IP-0212/2017</t>
  </si>
  <si>
    <t>Vzděláváním k účinné prevenci II.</t>
  </si>
  <si>
    <t>Snílek, o.p.s.</t>
  </si>
  <si>
    <t>PRCH-IP-0249/2017</t>
  </si>
  <si>
    <t>Publikace TaTrA</t>
  </si>
  <si>
    <t>Česká koalice proti tabáku, z. s.</t>
  </si>
  <si>
    <t>PRCH-IP-0252/2017</t>
  </si>
  <si>
    <t>DVPP TaTrA</t>
  </si>
  <si>
    <t>Jules a Jim, z. s.</t>
  </si>
  <si>
    <t>PRCH-IP-0127/2017</t>
  </si>
  <si>
    <t>Časopis Adiktologie: ročník 2017</t>
  </si>
  <si>
    <t>PRCH-IP-0062/2017</t>
  </si>
  <si>
    <t>Supervize, komunikační dovednosti, MIŠ</t>
  </si>
  <si>
    <t>SPŠ stavební, Plzeň, Chodské nám. 2</t>
  </si>
  <si>
    <t>PRCH-IP-0128/2017</t>
  </si>
  <si>
    <t>Studium k výkonu specializovaných činností - prevence soc. pat. jevů 13. běh 2016/2017</t>
  </si>
  <si>
    <t>PRCH-IP-0047/2017</t>
  </si>
  <si>
    <t>Jakub - Workshop pro pedagogy v ČR</t>
  </si>
  <si>
    <t>PRCH-IP-0038/2017</t>
  </si>
  <si>
    <t>Správně a včas</t>
  </si>
  <si>
    <t>SOCIOKLIMA, s.r.o.</t>
  </si>
  <si>
    <t>PRCH-IP-0207/2017</t>
  </si>
  <si>
    <t>program dlouhodobé všeobecné primární prevence rizikového chování</t>
  </si>
  <si>
    <t>Pedagogicko-psychologická poradna pro Prahu 1, 2 a 4</t>
  </si>
  <si>
    <t>PRCH-IP-0108/2017</t>
  </si>
  <si>
    <t>Bezpečnostní portál prevence rizik</t>
  </si>
  <si>
    <t>PRCH-IP-0174/2017</t>
  </si>
  <si>
    <t>Prevence na druhou</t>
  </si>
  <si>
    <t>PRCH-IP-0153/2017</t>
  </si>
  <si>
    <t>Vzdělávání pedagogů a rodičů v oblasti primární prevence rizikového chování v městské části Brno-Královo Pole</t>
  </si>
  <si>
    <t>PRCH-IP-0195/2017</t>
  </si>
  <si>
    <t xml:space="preserve">Podpora pedagogických a jiných oborných pracovníků ve školství prostřednictvím služby 116 000 </t>
  </si>
  <si>
    <t xml:space="preserve"> z.ú.Cesta z krize</t>
  </si>
  <si>
    <t>PRCH-IP-0161/2017</t>
  </si>
  <si>
    <t>Vzdělávání metodiků prevence pro Jihočeský kraj</t>
  </si>
  <si>
    <t>Celkem žádost</t>
  </si>
  <si>
    <t>05252717</t>
  </si>
  <si>
    <t>02104580</t>
  </si>
  <si>
    <t>00023752</t>
  </si>
  <si>
    <t>00845027</t>
  </si>
  <si>
    <t>PRCH-KP-0003/2017</t>
  </si>
  <si>
    <t>Bezpečné klima ve školách Pardubického kraje</t>
  </si>
  <si>
    <t>PRCH-KP-0004/2017</t>
  </si>
  <si>
    <t>Vzdělávání pedagogických pracovníků pro aktivní práci s třídním kolektivem jako prevence agresivních forem chování a jednání.</t>
  </si>
  <si>
    <t>Pedagogicko-psychologická poradna České Budějovice</t>
  </si>
  <si>
    <t>PRCH-KP-0005/2017</t>
  </si>
  <si>
    <t xml:space="preserve">Projekt Kraje Vysočina 2017 - Bezpečné klima na školách   </t>
  </si>
  <si>
    <t>Vysočina Education, školské zařízení pro další vzdělávání pedagogických pracovníků a středisko služeb školám, příspěvková organizace</t>
  </si>
  <si>
    <t>PRCH-KP-0006/2017</t>
  </si>
  <si>
    <t xml:space="preserve">Podpora pedagogům při budování bezpečného klimatu ve školách Olomouckého kraje </t>
  </si>
  <si>
    <t>Pedagogicko-psychologická poradna a Speciálně pedagogické centrum Olomouckého kraje</t>
  </si>
  <si>
    <t>PRCH-KP-0008/2017</t>
  </si>
  <si>
    <t>Bezpečné klima ve školách Ústeckého kraje</t>
  </si>
  <si>
    <t>Pedagogicko-psychologická poradna Ústeckého kraje a Zařízení pro další vzdělávání pedagogických pracovníků, Teplice, příspěvková organizace</t>
  </si>
  <si>
    <t>PRCH-KP-0009/2017</t>
  </si>
  <si>
    <t>Bezpečnější klima ve školách Moravskoslezského kraje</t>
  </si>
  <si>
    <t>PRCH-KP-0011/2017</t>
  </si>
  <si>
    <t>Zdravé a bezpečné klima ve školách Zlínského kraje</t>
  </si>
  <si>
    <t>Krajská pedagogicko-psychologická poradna a Zařízení pro další vzdělávání pedagogických pracovníků Zlín</t>
  </si>
  <si>
    <t>PRCH-KP-0012/2017</t>
  </si>
  <si>
    <t>Prevence rizikového chování v Libereckém kraji</t>
  </si>
  <si>
    <t xml:space="preserve"> příspěvková organizaceCentrum vzdělanosti Libereckého kraje - zařízení pro další vzdělávání pedagogických pracovníků</t>
  </si>
  <si>
    <t>PRCH-KP-0013/2017</t>
  </si>
  <si>
    <t>BEZPEČNÉ KLIMA VE ŠKOLÁCH JIHOMORAVSKÉHO KRAJE</t>
  </si>
  <si>
    <t>PRCH-KP-0014/2017</t>
  </si>
  <si>
    <t>Bezpečné klima ve školách v Karlovarském kraji</t>
  </si>
  <si>
    <t>PRCH-KP-0015/2017</t>
  </si>
  <si>
    <t>Bezpečné klima v praxi školního metodika prevence</t>
  </si>
  <si>
    <t>Vzdělávací institut Středočeského kraje - Zařízení pro další vzdělávání pedagogických pracovníků</t>
  </si>
  <si>
    <t>00641111</t>
  </si>
  <si>
    <t>PRCH-KP-0016/2017</t>
  </si>
  <si>
    <t>Podpora pedagogů Královéhradeckého kraje v oblasti rozvoje příznivého školského klimatu</t>
  </si>
  <si>
    <t>Školské zařízení pro další vzdělávání pedagogických pracovníků Královéhradeckého kraje, Hradec Králové, Štefánikova 566</t>
  </si>
  <si>
    <t>PRCH-KP-0018/2017</t>
  </si>
  <si>
    <t>Bezpečné klima v pražských školách</t>
  </si>
  <si>
    <t>Centrum sociálních služeb Praha</t>
  </si>
  <si>
    <t>PRCH-KP-0019/2017</t>
  </si>
  <si>
    <t>Bezpečné klima na školách Plzeňského kraje</t>
  </si>
  <si>
    <t xml:space="preserve">Pedagogicko-psychologická poradna, Plzeň, Částkova 78 </t>
  </si>
  <si>
    <t>Poradenské centrum R-Ego 	0002/PP/2013/2014/2015/2016</t>
  </si>
  <si>
    <t>% celkových nákladů (dotace celkem ku projekt celkem)</t>
  </si>
  <si>
    <t>MP - DPP - final dotace</t>
  </si>
  <si>
    <t>MP - DPP  odv - final dotace</t>
  </si>
  <si>
    <t>MP - DPČ  - final dotace</t>
  </si>
  <si>
    <t>MP - DPČ odv - final dotace</t>
  </si>
  <si>
    <t>MP - HPP -  final dotace</t>
  </si>
  <si>
    <t>MP - HPP  odv- final dotace</t>
  </si>
  <si>
    <t>MP celkem bez odvodů  - final dotace</t>
  </si>
  <si>
    <t>MP odvody celkem  - final dotace</t>
  </si>
  <si>
    <t>Ostatní neinvestiční náklady  - final dotace</t>
  </si>
  <si>
    <t>MP - OON bez odv. final dotace</t>
  </si>
  <si>
    <t>MP - HPP bez odv. final dotace</t>
  </si>
  <si>
    <t>celkem -  final dotace</t>
  </si>
  <si>
    <t>společnost s ručením omezeným</t>
  </si>
  <si>
    <t xml:space="preserve">kraj 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</si>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</sst>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3" fontId="1" fillId="2" borderId="0" xfId="0" applyNumberFormat="1" applyFont="1" applyFill="1" applyAlignment="1">
      <alignment wrapText="1"/>
    </xf>
    <xf numFmtId="3" fontId="3" fillId="3" borderId="0" xfId="0" applyNumberFormat="1" applyFont="1" applyFill="1" applyAlignment="1">
      <alignment wrapText="1"/>
    </xf>
    <xf numFmtId="3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3"/>
  <sheetViews>
    <sheetView tabSelected="1"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T183" sqref="A1:T183"/>
    </sheetView>
  </sheetViews>
  <sheetFormatPr defaultRowHeight="15.75" x14ac:dyDescent="0.25"/>
  <cols>
    <col min="1" max="1" width="21" style="4" customWidth="1"/>
    <col min="2" max="2" width="30" style="8" customWidth="1"/>
    <col min="3" max="3" width="16.140625" style="4" customWidth="1"/>
    <col min="4" max="4" width="12" style="4" customWidth="1"/>
    <col min="5" max="5" width="15.140625" style="4" customWidth="1"/>
    <col min="6" max="6" width="11.140625" style="4" customWidth="1"/>
    <col min="7" max="7" width="10.85546875" style="4" customWidth="1"/>
    <col min="8" max="8" width="11.42578125" style="4" customWidth="1"/>
    <col min="9" max="11" width="9.140625" style="4"/>
    <col min="12" max="12" width="10.42578125" style="4" customWidth="1"/>
    <col min="13" max="13" width="9.7109375" style="4" customWidth="1"/>
    <col min="14" max="14" width="10.85546875" style="4" customWidth="1"/>
    <col min="15" max="15" width="10.140625" style="4" customWidth="1"/>
    <col min="16" max="16" width="10" style="4" customWidth="1"/>
    <col min="17" max="17" width="10.42578125" style="4" customWidth="1"/>
    <col min="18" max="18" width="11.5703125" style="4" customWidth="1"/>
    <col min="19" max="19" width="12.7109375" style="4" customWidth="1"/>
    <col min="20" max="16384" width="9.140625" style="4"/>
  </cols>
  <sheetData>
    <row r="1" spans="1:32" ht="102.75" customHeight="1" x14ac:dyDescent="0.25">
      <c r="A1" s="9" t="s">
        <v>0</v>
      </c>
      <c r="B1" s="10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483</v>
      </c>
      <c r="H1" s="11" t="s">
        <v>529</v>
      </c>
      <c r="I1" s="11" t="s">
        <v>530</v>
      </c>
      <c r="J1" s="11" t="s">
        <v>531</v>
      </c>
      <c r="K1" s="11" t="s">
        <v>532</v>
      </c>
      <c r="L1" s="11" t="s">
        <v>533</v>
      </c>
      <c r="M1" s="11" t="s">
        <v>534</v>
      </c>
      <c r="N1" s="11" t="s">
        <v>535</v>
      </c>
      <c r="O1" s="11" t="s">
        <v>538</v>
      </c>
      <c r="P1" s="11" t="s">
        <v>539</v>
      </c>
      <c r="Q1" s="11" t="s">
        <v>536</v>
      </c>
      <c r="R1" s="11" t="s">
        <v>537</v>
      </c>
      <c r="S1" s="11" t="s">
        <v>540</v>
      </c>
      <c r="T1" s="12" t="s">
        <v>528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75" x14ac:dyDescent="0.25">
      <c r="A2" s="9" t="s">
        <v>6</v>
      </c>
      <c r="B2" s="10" t="s">
        <v>7</v>
      </c>
      <c r="C2" s="9" t="s">
        <v>8</v>
      </c>
      <c r="D2" s="13" t="s">
        <v>9</v>
      </c>
      <c r="E2" s="9" t="s">
        <v>10</v>
      </c>
      <c r="F2" s="9">
        <v>304190</v>
      </c>
      <c r="G2" s="9">
        <v>296459</v>
      </c>
      <c r="H2" s="9">
        <v>84600</v>
      </c>
      <c r="I2" s="9">
        <v>0</v>
      </c>
      <c r="J2" s="9">
        <v>0</v>
      </c>
      <c r="K2" s="9">
        <v>0</v>
      </c>
      <c r="L2" s="9">
        <v>41443</v>
      </c>
      <c r="M2" s="9">
        <v>7906</v>
      </c>
      <c r="N2" s="9">
        <v>126043</v>
      </c>
      <c r="O2" s="9">
        <v>84600</v>
      </c>
      <c r="P2" s="9">
        <v>41443</v>
      </c>
      <c r="Q2" s="9">
        <v>7906</v>
      </c>
      <c r="R2" s="9">
        <v>103218</v>
      </c>
      <c r="S2" s="9">
        <f>SUM(O2:R2)</f>
        <v>237167</v>
      </c>
      <c r="T2" s="14">
        <f>ROUND(100*S2/$F2,0)</f>
        <v>78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45" x14ac:dyDescent="0.25">
      <c r="A3" s="9" t="s">
        <v>11</v>
      </c>
      <c r="B3" s="10" t="s">
        <v>12</v>
      </c>
      <c r="C3" s="9" t="s">
        <v>13</v>
      </c>
      <c r="D3" s="13">
        <v>26515431</v>
      </c>
      <c r="E3" s="9" t="s">
        <v>27</v>
      </c>
      <c r="F3" s="9">
        <v>685000</v>
      </c>
      <c r="G3" s="9">
        <v>315000</v>
      </c>
      <c r="H3" s="9">
        <v>40000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40000</v>
      </c>
      <c r="O3" s="9">
        <v>40000</v>
      </c>
      <c r="P3" s="9">
        <v>0</v>
      </c>
      <c r="Q3" s="9">
        <v>0</v>
      </c>
      <c r="R3" s="9">
        <v>120000</v>
      </c>
      <c r="S3" s="9">
        <f t="shared" ref="S3:S66" si="0">SUM(O3:R3)</f>
        <v>160000</v>
      </c>
      <c r="T3" s="14">
        <f t="shared" ref="T3:T66" si="1">ROUND(100*S3/$F3,0)</f>
        <v>23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63" x14ac:dyDescent="0.25">
      <c r="A4" s="9" t="s">
        <v>14</v>
      </c>
      <c r="B4" s="10" t="s">
        <v>15</v>
      </c>
      <c r="C4" s="9" t="s">
        <v>16</v>
      </c>
      <c r="D4" s="13">
        <v>75098679</v>
      </c>
      <c r="E4" s="9" t="s">
        <v>27</v>
      </c>
      <c r="F4" s="9">
        <v>499658</v>
      </c>
      <c r="G4" s="9">
        <v>349760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f t="shared" ref="N4:N66" si="2">H4+J4+L4</f>
        <v>0</v>
      </c>
      <c r="O4" s="9">
        <f t="shared" ref="O4:O66" si="3">H4+J4</f>
        <v>0</v>
      </c>
      <c r="P4" s="9">
        <f t="shared" ref="P4:P66" si="4">L4</f>
        <v>0</v>
      </c>
      <c r="Q4" s="9">
        <f t="shared" ref="Q4:Q66" si="5">I4+K4+M4</f>
        <v>0</v>
      </c>
      <c r="R4" s="9">
        <v>0</v>
      </c>
      <c r="S4" s="9">
        <f t="shared" si="0"/>
        <v>0</v>
      </c>
      <c r="T4" s="14">
        <f t="shared" si="1"/>
        <v>0</v>
      </c>
    </row>
    <row r="5" spans="1:32" ht="47.25" x14ac:dyDescent="0.25">
      <c r="A5" s="9" t="s">
        <v>17</v>
      </c>
      <c r="B5" s="10" t="s">
        <v>18</v>
      </c>
      <c r="C5" s="9" t="s">
        <v>19</v>
      </c>
      <c r="D5" s="13">
        <v>25380443</v>
      </c>
      <c r="E5" s="9" t="s">
        <v>20</v>
      </c>
      <c r="F5" s="9">
        <v>1667543</v>
      </c>
      <c r="G5" s="9">
        <v>350000</v>
      </c>
      <c r="H5" s="9">
        <v>0</v>
      </c>
      <c r="I5" s="9">
        <v>0</v>
      </c>
      <c r="J5" s="9">
        <v>0</v>
      </c>
      <c r="K5" s="9">
        <v>0</v>
      </c>
      <c r="L5" s="9">
        <v>81900</v>
      </c>
      <c r="M5" s="9">
        <v>27846</v>
      </c>
      <c r="N5" s="9">
        <v>81900</v>
      </c>
      <c r="O5" s="9">
        <v>0</v>
      </c>
      <c r="P5" s="9">
        <v>81900</v>
      </c>
      <c r="Q5" s="9">
        <v>27846</v>
      </c>
      <c r="R5" s="9">
        <v>49504</v>
      </c>
      <c r="S5" s="9">
        <f t="shared" si="0"/>
        <v>159250</v>
      </c>
      <c r="T5" s="14">
        <f t="shared" si="1"/>
        <v>10</v>
      </c>
    </row>
    <row r="6" spans="1:32" ht="47.25" x14ac:dyDescent="0.25">
      <c r="A6" s="9" t="s">
        <v>21</v>
      </c>
      <c r="B6" s="10" t="s">
        <v>22</v>
      </c>
      <c r="C6" s="9" t="s">
        <v>23</v>
      </c>
      <c r="D6" s="13">
        <v>28150198</v>
      </c>
      <c r="E6" s="9" t="s">
        <v>20</v>
      </c>
      <c r="F6" s="9">
        <v>77293</v>
      </c>
      <c r="G6" s="9">
        <v>69175</v>
      </c>
      <c r="H6" s="9">
        <v>15360</v>
      </c>
      <c r="I6" s="9">
        <v>0</v>
      </c>
      <c r="J6" s="9">
        <v>3300</v>
      </c>
      <c r="K6" s="9">
        <v>1122</v>
      </c>
      <c r="L6" s="9">
        <v>3200</v>
      </c>
      <c r="M6" s="9">
        <v>1088</v>
      </c>
      <c r="N6" s="9">
        <v>21860</v>
      </c>
      <c r="O6" s="9">
        <v>18660</v>
      </c>
      <c r="P6" s="9">
        <v>3200</v>
      </c>
      <c r="Q6" s="9">
        <v>2210</v>
      </c>
      <c r="R6" s="9">
        <v>3600</v>
      </c>
      <c r="S6" s="9">
        <f t="shared" si="0"/>
        <v>27670</v>
      </c>
      <c r="T6" s="14">
        <f t="shared" si="1"/>
        <v>36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31.5" x14ac:dyDescent="0.25">
      <c r="A7" s="9" t="s">
        <v>24</v>
      </c>
      <c r="B7" s="10" t="s">
        <v>25</v>
      </c>
      <c r="C7" s="9" t="s">
        <v>26</v>
      </c>
      <c r="D7" s="13">
        <v>60803291</v>
      </c>
      <c r="E7" s="9" t="s">
        <v>27</v>
      </c>
      <c r="F7" s="9">
        <v>517432</v>
      </c>
      <c r="G7" s="9">
        <v>307769</v>
      </c>
      <c r="H7" s="9">
        <v>0</v>
      </c>
      <c r="I7" s="9">
        <v>0</v>
      </c>
      <c r="J7" s="9">
        <v>0</v>
      </c>
      <c r="K7" s="9">
        <v>0</v>
      </c>
      <c r="L7" s="9">
        <v>84887</v>
      </c>
      <c r="M7" s="9">
        <v>28862</v>
      </c>
      <c r="N7" s="9">
        <v>84887</v>
      </c>
      <c r="O7" s="9">
        <v>0</v>
      </c>
      <c r="P7" s="9">
        <v>84887</v>
      </c>
      <c r="Q7" s="9">
        <v>28862</v>
      </c>
      <c r="R7" s="9">
        <v>26288</v>
      </c>
      <c r="S7" s="9">
        <f t="shared" si="0"/>
        <v>140037</v>
      </c>
      <c r="T7" s="14">
        <f t="shared" si="1"/>
        <v>27</v>
      </c>
    </row>
    <row r="8" spans="1:32" ht="47.25" x14ac:dyDescent="0.25">
      <c r="A8" s="9" t="s">
        <v>28</v>
      </c>
      <c r="B8" s="10" t="s">
        <v>29</v>
      </c>
      <c r="C8" s="9" t="s">
        <v>30</v>
      </c>
      <c r="D8" s="13">
        <v>22665005</v>
      </c>
      <c r="E8" s="9" t="s">
        <v>20</v>
      </c>
      <c r="F8" s="9">
        <v>466951</v>
      </c>
      <c r="G8" s="9">
        <v>326000</v>
      </c>
      <c r="H8" s="9">
        <v>53088</v>
      </c>
      <c r="I8" s="9">
        <v>0</v>
      </c>
      <c r="J8" s="9">
        <v>0</v>
      </c>
      <c r="K8" s="9">
        <v>0</v>
      </c>
      <c r="L8" s="9">
        <v>25836</v>
      </c>
      <c r="M8" s="9">
        <v>8785</v>
      </c>
      <c r="N8" s="9">
        <v>78924</v>
      </c>
      <c r="O8" s="9">
        <v>53088</v>
      </c>
      <c r="P8" s="9">
        <v>25836</v>
      </c>
      <c r="Q8" s="9">
        <v>8785</v>
      </c>
      <c r="R8" s="9">
        <v>42692</v>
      </c>
      <c r="S8" s="9">
        <f t="shared" si="0"/>
        <v>130401</v>
      </c>
      <c r="T8" s="14">
        <f t="shared" si="1"/>
        <v>28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2" ht="47.25" x14ac:dyDescent="0.25">
      <c r="A9" s="9" t="s">
        <v>31</v>
      </c>
      <c r="B9" s="10" t="s">
        <v>32</v>
      </c>
      <c r="C9" s="9" t="s">
        <v>33</v>
      </c>
      <c r="D9" s="13">
        <v>47611456</v>
      </c>
      <c r="E9" s="9" t="s">
        <v>34</v>
      </c>
      <c r="F9" s="9">
        <v>248300</v>
      </c>
      <c r="G9" s="9">
        <v>148900</v>
      </c>
      <c r="H9" s="9">
        <v>60250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f t="shared" si="2"/>
        <v>60250</v>
      </c>
      <c r="O9" s="9">
        <f t="shared" si="3"/>
        <v>60250</v>
      </c>
      <c r="P9" s="9">
        <f t="shared" si="4"/>
        <v>0</v>
      </c>
      <c r="Q9" s="9">
        <f t="shared" si="5"/>
        <v>0</v>
      </c>
      <c r="R9" s="9">
        <v>12922</v>
      </c>
      <c r="S9" s="9">
        <f t="shared" si="0"/>
        <v>73172</v>
      </c>
      <c r="T9" s="14">
        <f t="shared" si="1"/>
        <v>29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2" ht="63" x14ac:dyDescent="0.25">
      <c r="A10" s="9" t="s">
        <v>35</v>
      </c>
      <c r="B10" s="10" t="s">
        <v>36</v>
      </c>
      <c r="C10" s="9" t="s">
        <v>37</v>
      </c>
      <c r="D10" s="13">
        <v>60083204</v>
      </c>
      <c r="E10" s="9" t="s">
        <v>38</v>
      </c>
      <c r="F10" s="9">
        <v>357725</v>
      </c>
      <c r="G10" s="9">
        <v>249500</v>
      </c>
      <c r="H10" s="9">
        <v>0</v>
      </c>
      <c r="I10" s="9">
        <v>0</v>
      </c>
      <c r="J10" s="9">
        <v>0</v>
      </c>
      <c r="K10" s="9">
        <v>0</v>
      </c>
      <c r="L10" s="9">
        <v>81900</v>
      </c>
      <c r="M10" s="9">
        <v>27846</v>
      </c>
      <c r="N10" s="9">
        <v>81900</v>
      </c>
      <c r="O10" s="9">
        <v>0</v>
      </c>
      <c r="P10" s="9">
        <v>81900</v>
      </c>
      <c r="Q10" s="9">
        <v>27846</v>
      </c>
      <c r="R10" s="9">
        <v>3777</v>
      </c>
      <c r="S10" s="9">
        <f t="shared" si="0"/>
        <v>113523</v>
      </c>
      <c r="T10" s="14">
        <f t="shared" si="1"/>
        <v>32</v>
      </c>
    </row>
    <row r="11" spans="1:32" ht="60" x14ac:dyDescent="0.25">
      <c r="A11" s="9" t="s">
        <v>39</v>
      </c>
      <c r="B11" s="10" t="s">
        <v>40</v>
      </c>
      <c r="C11" s="9" t="s">
        <v>41</v>
      </c>
      <c r="D11" s="13">
        <v>67364012</v>
      </c>
      <c r="E11" s="9" t="s">
        <v>38</v>
      </c>
      <c r="F11" s="9">
        <v>700044</v>
      </c>
      <c r="G11" s="9">
        <v>271367</v>
      </c>
      <c r="H11" s="9">
        <v>13650</v>
      </c>
      <c r="I11" s="9">
        <v>0</v>
      </c>
      <c r="J11" s="9">
        <v>0</v>
      </c>
      <c r="K11" s="9">
        <v>0</v>
      </c>
      <c r="L11" s="9">
        <v>63245</v>
      </c>
      <c r="M11" s="9">
        <v>21503</v>
      </c>
      <c r="N11" s="9">
        <v>76895</v>
      </c>
      <c r="O11" s="9">
        <v>13650</v>
      </c>
      <c r="P11" s="9">
        <v>63245</v>
      </c>
      <c r="Q11" s="9">
        <v>21503</v>
      </c>
      <c r="R11" s="9">
        <v>25074</v>
      </c>
      <c r="S11" s="9">
        <f t="shared" si="0"/>
        <v>123472</v>
      </c>
      <c r="T11" s="14">
        <f t="shared" si="1"/>
        <v>18</v>
      </c>
    </row>
    <row r="12" spans="1:32" ht="30" x14ac:dyDescent="0.25">
      <c r="A12" s="9" t="s">
        <v>42</v>
      </c>
      <c r="B12" s="10" t="s">
        <v>43</v>
      </c>
      <c r="C12" s="9" t="s">
        <v>44</v>
      </c>
      <c r="D12" s="13">
        <v>70104891</v>
      </c>
      <c r="E12" s="9" t="s">
        <v>45</v>
      </c>
      <c r="F12" s="9">
        <v>2567866</v>
      </c>
      <c r="G12" s="9">
        <v>349850</v>
      </c>
      <c r="H12" s="9">
        <v>32897</v>
      </c>
      <c r="I12" s="9">
        <v>0</v>
      </c>
      <c r="J12" s="9">
        <v>9100</v>
      </c>
      <c r="K12" s="9">
        <v>3094</v>
      </c>
      <c r="L12" s="9">
        <v>51188</v>
      </c>
      <c r="M12" s="9">
        <v>17404</v>
      </c>
      <c r="N12" s="9">
        <v>93184</v>
      </c>
      <c r="O12" s="9">
        <v>41997</v>
      </c>
      <c r="P12" s="9">
        <v>51188</v>
      </c>
      <c r="Q12" s="9">
        <v>20498</v>
      </c>
      <c r="R12" s="9">
        <v>45500</v>
      </c>
      <c r="S12" s="9">
        <f t="shared" si="0"/>
        <v>159183</v>
      </c>
      <c r="T12" s="14">
        <f t="shared" si="1"/>
        <v>6</v>
      </c>
    </row>
    <row r="13" spans="1:32" ht="63" x14ac:dyDescent="0.25">
      <c r="A13" s="9" t="s">
        <v>46</v>
      </c>
      <c r="B13" s="10" t="s">
        <v>47</v>
      </c>
      <c r="C13" s="9" t="s">
        <v>48</v>
      </c>
      <c r="D13" s="13">
        <v>25270044</v>
      </c>
      <c r="E13" s="14" t="s">
        <v>541</v>
      </c>
      <c r="F13" s="9">
        <v>349400</v>
      </c>
      <c r="G13" s="9">
        <v>244400</v>
      </c>
      <c r="H13" s="9">
        <v>97000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2"/>
        <v>97000</v>
      </c>
      <c r="O13" s="9">
        <f t="shared" si="3"/>
        <v>97000</v>
      </c>
      <c r="P13" s="9">
        <f t="shared" si="4"/>
        <v>0</v>
      </c>
      <c r="Q13" s="9">
        <f t="shared" si="5"/>
        <v>0</v>
      </c>
      <c r="R13" s="9">
        <v>22932</v>
      </c>
      <c r="S13" s="9">
        <f t="shared" si="0"/>
        <v>119932</v>
      </c>
      <c r="T13" s="14">
        <f t="shared" si="1"/>
        <v>34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2" ht="94.5" x14ac:dyDescent="0.25">
      <c r="A14" s="9" t="s">
        <v>50</v>
      </c>
      <c r="B14" s="10" t="s">
        <v>51</v>
      </c>
      <c r="C14" s="9" t="s">
        <v>52</v>
      </c>
      <c r="D14" s="13">
        <v>70847142</v>
      </c>
      <c r="E14" s="9" t="s">
        <v>34</v>
      </c>
      <c r="F14" s="9">
        <v>710404</v>
      </c>
      <c r="G14" s="9">
        <v>347000</v>
      </c>
      <c r="H14" s="9">
        <v>0</v>
      </c>
      <c r="I14" s="9">
        <v>0</v>
      </c>
      <c r="J14" s="9">
        <v>0</v>
      </c>
      <c r="K14" s="9">
        <v>0</v>
      </c>
      <c r="L14" s="9">
        <v>125000</v>
      </c>
      <c r="M14" s="9">
        <v>42500</v>
      </c>
      <c r="N14" s="9">
        <f t="shared" si="2"/>
        <v>125000</v>
      </c>
      <c r="O14" s="9">
        <f t="shared" si="3"/>
        <v>0</v>
      </c>
      <c r="P14" s="9">
        <f t="shared" si="4"/>
        <v>125000</v>
      </c>
      <c r="Q14" s="9">
        <f t="shared" si="5"/>
        <v>42500</v>
      </c>
      <c r="R14" s="9">
        <v>5460</v>
      </c>
      <c r="S14" s="9">
        <f t="shared" si="0"/>
        <v>172960</v>
      </c>
      <c r="T14" s="14">
        <f t="shared" si="1"/>
        <v>24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2" ht="45" x14ac:dyDescent="0.25">
      <c r="A15" s="9" t="s">
        <v>53</v>
      </c>
      <c r="B15" s="10" t="s">
        <v>54</v>
      </c>
      <c r="C15" s="9" t="s">
        <v>55</v>
      </c>
      <c r="D15" s="13">
        <v>27016218</v>
      </c>
      <c r="E15" s="9" t="s">
        <v>38</v>
      </c>
      <c r="F15" s="9">
        <v>492095</v>
      </c>
      <c r="G15" s="9">
        <v>197282</v>
      </c>
      <c r="H15" s="9">
        <v>9100</v>
      </c>
      <c r="I15" s="9">
        <v>0</v>
      </c>
      <c r="J15" s="9">
        <v>0</v>
      </c>
      <c r="K15" s="9">
        <v>0</v>
      </c>
      <c r="L15" s="9">
        <v>60197</v>
      </c>
      <c r="M15" s="9">
        <v>20467</v>
      </c>
      <c r="N15" s="9">
        <v>69297</v>
      </c>
      <c r="O15" s="9">
        <v>9100</v>
      </c>
      <c r="P15" s="9">
        <v>60197</v>
      </c>
      <c r="Q15" s="9">
        <v>20467</v>
      </c>
      <c r="R15" s="9">
        <v>0</v>
      </c>
      <c r="S15" s="9">
        <f t="shared" si="0"/>
        <v>89764</v>
      </c>
      <c r="T15" s="14">
        <f t="shared" si="1"/>
        <v>18</v>
      </c>
    </row>
    <row r="16" spans="1:32" ht="47.25" x14ac:dyDescent="0.25">
      <c r="A16" s="9" t="s">
        <v>56</v>
      </c>
      <c r="B16" s="10" t="s">
        <v>57</v>
      </c>
      <c r="C16" s="9" t="s">
        <v>58</v>
      </c>
      <c r="D16" s="13">
        <v>61989592</v>
      </c>
      <c r="E16" s="9" t="s">
        <v>59</v>
      </c>
      <c r="F16" s="9">
        <v>290000</v>
      </c>
      <c r="G16" s="9">
        <v>288000</v>
      </c>
      <c r="H16" s="9">
        <v>100000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100000</v>
      </c>
      <c r="O16" s="9">
        <v>100000</v>
      </c>
      <c r="P16" s="9">
        <v>0</v>
      </c>
      <c r="Q16" s="9">
        <v>0</v>
      </c>
      <c r="R16" s="9">
        <v>15200</v>
      </c>
      <c r="S16" s="9">
        <f t="shared" si="0"/>
        <v>115200</v>
      </c>
      <c r="T16" s="14">
        <f t="shared" si="1"/>
        <v>40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47.25" x14ac:dyDescent="0.25">
      <c r="A17" s="9" t="s">
        <v>60</v>
      </c>
      <c r="B17" s="10" t="s">
        <v>61</v>
      </c>
      <c r="C17" s="9" t="s">
        <v>62</v>
      </c>
      <c r="D17" s="13" t="s">
        <v>485</v>
      </c>
      <c r="E17" s="9" t="s">
        <v>45</v>
      </c>
      <c r="F17" s="9">
        <v>244449</v>
      </c>
      <c r="G17" s="9">
        <v>163011</v>
      </c>
      <c r="H17" s="9">
        <v>33306</v>
      </c>
      <c r="I17" s="9">
        <v>0</v>
      </c>
      <c r="J17" s="9">
        <v>0</v>
      </c>
      <c r="K17" s="9">
        <v>0</v>
      </c>
      <c r="L17" s="9">
        <v>19301</v>
      </c>
      <c r="M17" s="9">
        <v>6563</v>
      </c>
      <c r="N17" s="9">
        <v>52607</v>
      </c>
      <c r="O17" s="9">
        <v>33306</v>
      </c>
      <c r="P17" s="9">
        <v>19301</v>
      </c>
      <c r="Q17" s="9">
        <v>6563</v>
      </c>
      <c r="R17" s="9">
        <v>15000</v>
      </c>
      <c r="S17" s="9">
        <f t="shared" si="0"/>
        <v>74170</v>
      </c>
      <c r="T17" s="14">
        <f t="shared" si="1"/>
        <v>30</v>
      </c>
    </row>
    <row r="18" spans="1:31" ht="60" x14ac:dyDescent="0.25">
      <c r="A18" s="9" t="s">
        <v>63</v>
      </c>
      <c r="B18" s="10" t="s">
        <v>64</v>
      </c>
      <c r="C18" s="9" t="s">
        <v>65</v>
      </c>
      <c r="D18" s="13">
        <v>70845387</v>
      </c>
      <c r="E18" s="9" t="s">
        <v>38</v>
      </c>
      <c r="F18" s="9">
        <v>652961</v>
      </c>
      <c r="G18" s="9">
        <v>350000</v>
      </c>
      <c r="H18" s="9">
        <v>35680</v>
      </c>
      <c r="I18" s="9">
        <v>0</v>
      </c>
      <c r="J18" s="9">
        <v>0</v>
      </c>
      <c r="K18" s="9">
        <v>0</v>
      </c>
      <c r="L18" s="9">
        <v>48000</v>
      </c>
      <c r="M18" s="9">
        <v>16320</v>
      </c>
      <c r="N18" s="9">
        <v>83680</v>
      </c>
      <c r="O18" s="9">
        <v>35680</v>
      </c>
      <c r="P18" s="9">
        <v>48000</v>
      </c>
      <c r="Q18" s="9">
        <v>16320</v>
      </c>
      <c r="R18" s="9">
        <v>40000</v>
      </c>
      <c r="S18" s="9">
        <f t="shared" si="0"/>
        <v>140000</v>
      </c>
      <c r="T18" s="14">
        <f t="shared" si="1"/>
        <v>21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47.25" x14ac:dyDescent="0.25">
      <c r="A19" s="9" t="s">
        <v>66</v>
      </c>
      <c r="B19" s="10" t="s">
        <v>67</v>
      </c>
      <c r="C19" s="9" t="s">
        <v>68</v>
      </c>
      <c r="D19" s="13">
        <v>63913381</v>
      </c>
      <c r="E19" s="9" t="s">
        <v>20</v>
      </c>
      <c r="F19" s="9">
        <v>523534</v>
      </c>
      <c r="G19" s="9">
        <v>349338</v>
      </c>
      <c r="H19" s="9">
        <v>4550</v>
      </c>
      <c r="I19" s="9">
        <v>0</v>
      </c>
      <c r="J19" s="9">
        <v>2675</v>
      </c>
      <c r="K19" s="9">
        <v>910</v>
      </c>
      <c r="L19" s="9">
        <v>92361</v>
      </c>
      <c r="M19" s="9">
        <v>31403</v>
      </c>
      <c r="N19" s="9">
        <v>99587</v>
      </c>
      <c r="O19" s="9">
        <v>7225</v>
      </c>
      <c r="P19" s="9">
        <v>92361</v>
      </c>
      <c r="Q19" s="9">
        <v>32313</v>
      </c>
      <c r="R19" s="9">
        <v>27050</v>
      </c>
      <c r="S19" s="9">
        <f t="shared" si="0"/>
        <v>158949</v>
      </c>
      <c r="T19" s="14">
        <f t="shared" si="1"/>
        <v>30</v>
      </c>
    </row>
    <row r="20" spans="1:31" ht="45" x14ac:dyDescent="0.25">
      <c r="A20" s="9" t="s">
        <v>69</v>
      </c>
      <c r="B20" s="10" t="s">
        <v>70</v>
      </c>
      <c r="C20" s="9" t="s">
        <v>71</v>
      </c>
      <c r="D20" s="13">
        <v>70865574</v>
      </c>
      <c r="E20" s="9" t="s">
        <v>38</v>
      </c>
      <c r="F20" s="9">
        <v>454134</v>
      </c>
      <c r="G20" s="9">
        <v>249410</v>
      </c>
      <c r="H20" s="9">
        <v>27300</v>
      </c>
      <c r="I20" s="9">
        <v>0</v>
      </c>
      <c r="J20" s="9">
        <v>0</v>
      </c>
      <c r="K20" s="9">
        <v>0</v>
      </c>
      <c r="L20" s="9">
        <v>50733</v>
      </c>
      <c r="M20" s="9">
        <v>17249</v>
      </c>
      <c r="N20" s="9">
        <v>78033</v>
      </c>
      <c r="O20" s="9">
        <v>27300</v>
      </c>
      <c r="P20" s="9">
        <v>50733</v>
      </c>
      <c r="Q20" s="9">
        <v>17249</v>
      </c>
      <c r="R20" s="9">
        <v>18200</v>
      </c>
      <c r="S20" s="9">
        <f t="shared" si="0"/>
        <v>113482</v>
      </c>
      <c r="T20" s="14">
        <f t="shared" si="1"/>
        <v>25</v>
      </c>
    </row>
    <row r="21" spans="1:31" ht="47.25" x14ac:dyDescent="0.25">
      <c r="A21" s="9" t="s">
        <v>72</v>
      </c>
      <c r="B21" s="10" t="s">
        <v>73</v>
      </c>
      <c r="C21" s="9" t="s">
        <v>74</v>
      </c>
      <c r="D21" s="13">
        <v>22608389</v>
      </c>
      <c r="E21" s="9" t="s">
        <v>38</v>
      </c>
      <c r="F21" s="9">
        <v>1236951</v>
      </c>
      <c r="G21" s="9">
        <v>350000</v>
      </c>
      <c r="H21" s="9">
        <v>0</v>
      </c>
      <c r="I21" s="9">
        <v>0</v>
      </c>
      <c r="J21" s="9">
        <v>0</v>
      </c>
      <c r="K21" s="9">
        <v>0</v>
      </c>
      <c r="L21" s="9">
        <v>74400</v>
      </c>
      <c r="M21" s="9">
        <v>25296</v>
      </c>
      <c r="N21" s="9">
        <v>74400</v>
      </c>
      <c r="O21" s="9">
        <v>0</v>
      </c>
      <c r="P21" s="9">
        <v>74400</v>
      </c>
      <c r="Q21" s="9">
        <v>25296</v>
      </c>
      <c r="R21" s="9">
        <v>40304</v>
      </c>
      <c r="S21" s="9">
        <f t="shared" si="0"/>
        <v>140000</v>
      </c>
      <c r="T21" s="14">
        <f t="shared" si="1"/>
        <v>11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63" x14ac:dyDescent="0.25">
      <c r="A22" s="9" t="s">
        <v>75</v>
      </c>
      <c r="B22" s="10" t="s">
        <v>76</v>
      </c>
      <c r="C22" s="9" t="s">
        <v>77</v>
      </c>
      <c r="D22" s="13" t="s">
        <v>78</v>
      </c>
      <c r="E22" s="9" t="s">
        <v>34</v>
      </c>
      <c r="F22" s="9">
        <v>153010</v>
      </c>
      <c r="G22" s="9">
        <v>153010</v>
      </c>
      <c r="H22" s="9">
        <v>26800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f t="shared" si="2"/>
        <v>26800</v>
      </c>
      <c r="O22" s="9">
        <f t="shared" si="3"/>
        <v>26800</v>
      </c>
      <c r="P22" s="9">
        <f t="shared" si="4"/>
        <v>0</v>
      </c>
      <c r="Q22" s="9">
        <f t="shared" si="5"/>
        <v>0</v>
      </c>
      <c r="R22" s="9">
        <v>45232</v>
      </c>
      <c r="S22" s="9">
        <f t="shared" si="0"/>
        <v>72032</v>
      </c>
      <c r="T22" s="14">
        <f t="shared" si="1"/>
        <v>47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78.75" x14ac:dyDescent="0.25">
      <c r="A23" s="9" t="s">
        <v>79</v>
      </c>
      <c r="B23" s="10" t="s">
        <v>80</v>
      </c>
      <c r="C23" s="9" t="s">
        <v>81</v>
      </c>
      <c r="D23" s="13">
        <v>75020238</v>
      </c>
      <c r="E23" s="9" t="s">
        <v>34</v>
      </c>
      <c r="F23" s="9">
        <v>93100</v>
      </c>
      <c r="G23" s="9">
        <v>87900</v>
      </c>
      <c r="H23" s="9">
        <v>19700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2"/>
        <v>19700</v>
      </c>
      <c r="O23" s="9">
        <f t="shared" si="3"/>
        <v>19700</v>
      </c>
      <c r="P23" s="9">
        <f t="shared" si="4"/>
        <v>0</v>
      </c>
      <c r="Q23" s="9">
        <f t="shared" si="5"/>
        <v>0</v>
      </c>
      <c r="R23" s="9">
        <v>22068</v>
      </c>
      <c r="S23" s="9">
        <f t="shared" si="0"/>
        <v>41768</v>
      </c>
      <c r="T23" s="14">
        <f t="shared" si="1"/>
        <v>45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63" x14ac:dyDescent="0.25">
      <c r="A24" s="9" t="s">
        <v>82</v>
      </c>
      <c r="B24" s="10" t="s">
        <v>83</v>
      </c>
      <c r="C24" s="9" t="s">
        <v>84</v>
      </c>
      <c r="D24" s="13">
        <v>69172366</v>
      </c>
      <c r="E24" s="9" t="s">
        <v>34</v>
      </c>
      <c r="F24" s="9">
        <v>221250</v>
      </c>
      <c r="G24" s="9">
        <v>165000</v>
      </c>
      <c r="H24" s="9">
        <v>10600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f t="shared" si="2"/>
        <v>10600</v>
      </c>
      <c r="O24" s="9">
        <f t="shared" si="3"/>
        <v>10600</v>
      </c>
      <c r="P24" s="9">
        <f t="shared" si="4"/>
        <v>0</v>
      </c>
      <c r="Q24" s="9">
        <f t="shared" si="5"/>
        <v>0</v>
      </c>
      <c r="R24" s="9">
        <v>65429</v>
      </c>
      <c r="S24" s="9">
        <f t="shared" si="0"/>
        <v>76029</v>
      </c>
      <c r="T24" s="14">
        <f t="shared" si="1"/>
        <v>34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94.5" x14ac:dyDescent="0.25">
      <c r="A25" s="9" t="s">
        <v>85</v>
      </c>
      <c r="B25" s="10" t="s">
        <v>86</v>
      </c>
      <c r="C25" s="9" t="s">
        <v>87</v>
      </c>
      <c r="D25" s="13">
        <v>69978883</v>
      </c>
      <c r="E25" s="9" t="s">
        <v>34</v>
      </c>
      <c r="F25" s="9">
        <v>126100</v>
      </c>
      <c r="G25" s="9">
        <v>89364</v>
      </c>
      <c r="H25" s="9">
        <v>0</v>
      </c>
      <c r="I25" s="9">
        <v>0</v>
      </c>
      <c r="J25" s="9">
        <v>7300</v>
      </c>
      <c r="K25" s="9">
        <v>2482</v>
      </c>
      <c r="L25" s="9">
        <v>0</v>
      </c>
      <c r="M25" s="9">
        <v>0</v>
      </c>
      <c r="N25" s="9">
        <f t="shared" si="2"/>
        <v>7300</v>
      </c>
      <c r="O25" s="9">
        <f t="shared" si="3"/>
        <v>7300</v>
      </c>
      <c r="P25" s="9">
        <f t="shared" si="4"/>
        <v>0</v>
      </c>
      <c r="Q25" s="9">
        <f t="shared" si="5"/>
        <v>2482</v>
      </c>
      <c r="R25" s="9">
        <v>31759</v>
      </c>
      <c r="S25" s="9">
        <f t="shared" si="0"/>
        <v>41541</v>
      </c>
      <c r="T25" s="14">
        <f t="shared" si="1"/>
        <v>33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47.25" x14ac:dyDescent="0.25">
      <c r="A26" s="9" t="s">
        <v>89</v>
      </c>
      <c r="B26" s="10" t="s">
        <v>90</v>
      </c>
      <c r="C26" s="9" t="s">
        <v>91</v>
      </c>
      <c r="D26" s="13">
        <v>70645671</v>
      </c>
      <c r="E26" s="9" t="s">
        <v>20</v>
      </c>
      <c r="F26" s="9">
        <v>218100</v>
      </c>
      <c r="G26" s="9">
        <v>153600</v>
      </c>
      <c r="H26" s="9">
        <v>53235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53235</v>
      </c>
      <c r="O26" s="9">
        <v>53235</v>
      </c>
      <c r="P26" s="9">
        <v>0</v>
      </c>
      <c r="Q26" s="9">
        <v>0</v>
      </c>
      <c r="R26" s="9">
        <v>16653</v>
      </c>
      <c r="S26" s="9">
        <f t="shared" si="0"/>
        <v>69888</v>
      </c>
      <c r="T26" s="14">
        <f t="shared" si="1"/>
        <v>32</v>
      </c>
    </row>
    <row r="27" spans="1:31" ht="47.25" x14ac:dyDescent="0.25">
      <c r="A27" s="9" t="s">
        <v>93</v>
      </c>
      <c r="B27" s="10" t="s">
        <v>94</v>
      </c>
      <c r="C27" s="9" t="s">
        <v>95</v>
      </c>
      <c r="D27" s="13">
        <v>71009361</v>
      </c>
      <c r="E27" s="9" t="s">
        <v>96</v>
      </c>
      <c r="F27" s="9">
        <v>432572</v>
      </c>
      <c r="G27" s="9">
        <v>288216</v>
      </c>
      <c r="H27" s="9">
        <v>0</v>
      </c>
      <c r="I27" s="9">
        <v>0</v>
      </c>
      <c r="J27" s="9">
        <v>24000</v>
      </c>
      <c r="K27" s="9">
        <v>8160</v>
      </c>
      <c r="L27" s="9">
        <v>21603</v>
      </c>
      <c r="M27" s="9">
        <v>7345</v>
      </c>
      <c r="N27" s="9">
        <f t="shared" si="2"/>
        <v>45603</v>
      </c>
      <c r="O27" s="9">
        <f t="shared" si="3"/>
        <v>24000</v>
      </c>
      <c r="P27" s="9">
        <f t="shared" si="4"/>
        <v>21603</v>
      </c>
      <c r="Q27" s="9">
        <f t="shared" si="5"/>
        <v>15505</v>
      </c>
      <c r="R27" s="9">
        <v>75530</v>
      </c>
      <c r="S27" s="9">
        <f t="shared" si="0"/>
        <v>136638</v>
      </c>
      <c r="T27" s="14">
        <f t="shared" si="1"/>
        <v>32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47.25" x14ac:dyDescent="0.25">
      <c r="A28" s="9" t="s">
        <v>97</v>
      </c>
      <c r="B28" s="10" t="s">
        <v>98</v>
      </c>
      <c r="C28" s="9" t="s">
        <v>99</v>
      </c>
      <c r="D28" s="13">
        <v>49625624</v>
      </c>
      <c r="E28" s="9" t="s">
        <v>20</v>
      </c>
      <c r="F28" s="9">
        <v>2088356</v>
      </c>
      <c r="G28" s="9">
        <v>384420</v>
      </c>
      <c r="H28" s="9">
        <v>0</v>
      </c>
      <c r="I28" s="9">
        <v>0</v>
      </c>
      <c r="J28" s="9">
        <v>96915</v>
      </c>
      <c r="K28" s="9">
        <v>32951</v>
      </c>
      <c r="L28" s="9">
        <v>0</v>
      </c>
      <c r="M28" s="9">
        <v>0</v>
      </c>
      <c r="N28" s="9">
        <v>96915</v>
      </c>
      <c r="O28" s="9">
        <v>96915</v>
      </c>
      <c r="P28" s="9">
        <v>0</v>
      </c>
      <c r="Q28" s="9">
        <v>32951</v>
      </c>
      <c r="R28" s="9">
        <v>45045</v>
      </c>
      <c r="S28" s="9">
        <f t="shared" si="0"/>
        <v>174911</v>
      </c>
      <c r="T28" s="14">
        <f t="shared" si="1"/>
        <v>8</v>
      </c>
    </row>
    <row r="29" spans="1:31" ht="60" x14ac:dyDescent="0.25">
      <c r="A29" s="9" t="s">
        <v>100</v>
      </c>
      <c r="B29" s="10" t="s">
        <v>101</v>
      </c>
      <c r="C29" s="9" t="s">
        <v>102</v>
      </c>
      <c r="D29" s="13">
        <v>62695487</v>
      </c>
      <c r="E29" s="9" t="s">
        <v>38</v>
      </c>
      <c r="F29" s="9">
        <v>466951</v>
      </c>
      <c r="G29" s="9">
        <v>326000</v>
      </c>
      <c r="H29" s="9">
        <v>53088</v>
      </c>
      <c r="I29" s="9">
        <v>0</v>
      </c>
      <c r="J29" s="9">
        <v>0</v>
      </c>
      <c r="K29" s="9">
        <v>0</v>
      </c>
      <c r="L29" s="9">
        <v>25836</v>
      </c>
      <c r="M29" s="9">
        <v>8785</v>
      </c>
      <c r="N29" s="9">
        <v>78924</v>
      </c>
      <c r="O29" s="9">
        <v>53088</v>
      </c>
      <c r="P29" s="9">
        <v>25836</v>
      </c>
      <c r="Q29" s="9">
        <v>8785</v>
      </c>
      <c r="R29" s="9">
        <v>42692</v>
      </c>
      <c r="S29" s="9">
        <f t="shared" si="0"/>
        <v>130401</v>
      </c>
      <c r="T29" s="14">
        <f t="shared" si="1"/>
        <v>28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47.25" x14ac:dyDescent="0.25">
      <c r="A30" s="9" t="s">
        <v>103</v>
      </c>
      <c r="B30" s="10" t="s">
        <v>104</v>
      </c>
      <c r="C30" s="9" t="s">
        <v>105</v>
      </c>
      <c r="D30" s="13">
        <v>25617401</v>
      </c>
      <c r="E30" s="9" t="s">
        <v>20</v>
      </c>
      <c r="F30" s="9">
        <v>525192</v>
      </c>
      <c r="G30" s="9">
        <v>350000</v>
      </c>
      <c r="H30" s="9">
        <v>0</v>
      </c>
      <c r="I30" s="9">
        <v>0</v>
      </c>
      <c r="J30" s="9">
        <v>0</v>
      </c>
      <c r="K30" s="9">
        <v>0</v>
      </c>
      <c r="L30" s="9">
        <v>97825</v>
      </c>
      <c r="M30" s="9">
        <v>33261</v>
      </c>
      <c r="N30" s="9">
        <v>97825</v>
      </c>
      <c r="O30" s="9">
        <v>0</v>
      </c>
      <c r="P30" s="9">
        <v>97825</v>
      </c>
      <c r="Q30" s="9">
        <v>33261</v>
      </c>
      <c r="R30" s="9">
        <v>28165</v>
      </c>
      <c r="S30" s="9">
        <f t="shared" si="0"/>
        <v>159251</v>
      </c>
      <c r="T30" s="14">
        <f t="shared" si="1"/>
        <v>30</v>
      </c>
    </row>
    <row r="31" spans="1:31" ht="78.75" x14ac:dyDescent="0.25">
      <c r="A31" s="9" t="s">
        <v>106</v>
      </c>
      <c r="B31" s="10" t="s">
        <v>107</v>
      </c>
      <c r="C31" s="9" t="s">
        <v>108</v>
      </c>
      <c r="D31" s="13">
        <v>47487283</v>
      </c>
      <c r="E31" s="9" t="s">
        <v>34</v>
      </c>
      <c r="F31" s="9">
        <v>97250</v>
      </c>
      <c r="G31" s="9">
        <v>69250</v>
      </c>
      <c r="H31" s="9">
        <v>16275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2"/>
        <v>16275</v>
      </c>
      <c r="O31" s="9">
        <f t="shared" si="3"/>
        <v>16275</v>
      </c>
      <c r="P31" s="9">
        <f t="shared" si="4"/>
        <v>0</v>
      </c>
      <c r="Q31" s="9">
        <f t="shared" si="5"/>
        <v>0</v>
      </c>
      <c r="R31" s="9">
        <v>16699</v>
      </c>
      <c r="S31" s="9">
        <f t="shared" si="0"/>
        <v>32974</v>
      </c>
      <c r="T31" s="14">
        <f t="shared" si="1"/>
        <v>34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30" x14ac:dyDescent="0.25">
      <c r="A32" s="9" t="s">
        <v>109</v>
      </c>
      <c r="B32" s="10" t="s">
        <v>110</v>
      </c>
      <c r="C32" s="9" t="s">
        <v>111</v>
      </c>
      <c r="D32" s="13">
        <v>68684312</v>
      </c>
      <c r="E32" s="9" t="s">
        <v>38</v>
      </c>
      <c r="F32" s="9">
        <v>186000</v>
      </c>
      <c r="G32" s="9">
        <v>128000</v>
      </c>
      <c r="H32" s="9">
        <v>58240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58240</v>
      </c>
      <c r="O32" s="9">
        <v>58240</v>
      </c>
      <c r="P32" s="9">
        <v>0</v>
      </c>
      <c r="Q32" s="9">
        <v>0</v>
      </c>
      <c r="R32" s="9">
        <v>0</v>
      </c>
      <c r="S32" s="9">
        <f t="shared" si="0"/>
        <v>58240</v>
      </c>
      <c r="T32" s="14">
        <f t="shared" si="1"/>
        <v>31</v>
      </c>
    </row>
    <row r="33" spans="1:31" ht="63" x14ac:dyDescent="0.25">
      <c r="A33" s="9" t="s">
        <v>112</v>
      </c>
      <c r="B33" s="10" t="s">
        <v>113</v>
      </c>
      <c r="C33" s="9" t="s">
        <v>114</v>
      </c>
      <c r="D33" s="13">
        <v>25232142</v>
      </c>
      <c r="E33" s="9" t="s">
        <v>20</v>
      </c>
      <c r="F33" s="9">
        <v>622223</v>
      </c>
      <c r="G33" s="9">
        <v>249910</v>
      </c>
      <c r="H33" s="9">
        <v>0</v>
      </c>
      <c r="I33" s="9">
        <v>0</v>
      </c>
      <c r="J33" s="9">
        <v>0</v>
      </c>
      <c r="K33" s="9">
        <v>0</v>
      </c>
      <c r="L33" s="9">
        <v>84858</v>
      </c>
      <c r="M33" s="9">
        <v>28852</v>
      </c>
      <c r="N33" s="9">
        <v>84858</v>
      </c>
      <c r="O33" s="9">
        <v>0</v>
      </c>
      <c r="P33" s="9">
        <v>84858</v>
      </c>
      <c r="Q33" s="9">
        <v>28852</v>
      </c>
      <c r="R33" s="9">
        <v>0</v>
      </c>
      <c r="S33" s="9">
        <f t="shared" si="0"/>
        <v>113710</v>
      </c>
      <c r="T33" s="14">
        <f t="shared" si="1"/>
        <v>18</v>
      </c>
    </row>
    <row r="34" spans="1:31" ht="94.5" x14ac:dyDescent="0.25">
      <c r="A34" s="9" t="s">
        <v>115</v>
      </c>
      <c r="B34" s="10" t="s">
        <v>116</v>
      </c>
      <c r="C34" s="9" t="s">
        <v>117</v>
      </c>
      <c r="D34" s="13">
        <v>71001883</v>
      </c>
      <c r="E34" s="9" t="s">
        <v>34</v>
      </c>
      <c r="F34" s="9">
        <v>85190</v>
      </c>
      <c r="G34" s="9">
        <v>85190</v>
      </c>
      <c r="H34" s="9">
        <v>31875</v>
      </c>
      <c r="I34" s="9">
        <v>0</v>
      </c>
      <c r="J34" s="9">
        <v>8000</v>
      </c>
      <c r="K34" s="9">
        <v>2720</v>
      </c>
      <c r="L34" s="9">
        <v>0</v>
      </c>
      <c r="M34" s="9">
        <v>0</v>
      </c>
      <c r="N34" s="9">
        <f t="shared" si="2"/>
        <v>39875</v>
      </c>
      <c r="O34" s="9">
        <f t="shared" si="3"/>
        <v>39875</v>
      </c>
      <c r="P34" s="9">
        <f t="shared" si="4"/>
        <v>0</v>
      </c>
      <c r="Q34" s="9">
        <f t="shared" si="5"/>
        <v>2720</v>
      </c>
      <c r="R34" s="9">
        <v>0</v>
      </c>
      <c r="S34" s="9">
        <f t="shared" si="0"/>
        <v>42595</v>
      </c>
      <c r="T34" s="14">
        <f t="shared" si="1"/>
        <v>50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63" x14ac:dyDescent="0.25">
      <c r="A35" s="9" t="s">
        <v>118</v>
      </c>
      <c r="B35" s="10" t="s">
        <v>119</v>
      </c>
      <c r="C35" s="9" t="s">
        <v>120</v>
      </c>
      <c r="D35" s="13">
        <v>70874263</v>
      </c>
      <c r="E35" s="9" t="s">
        <v>34</v>
      </c>
      <c r="F35" s="9">
        <v>69300</v>
      </c>
      <c r="G35" s="9">
        <v>69300</v>
      </c>
      <c r="H35" s="9">
        <v>21150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f t="shared" si="2"/>
        <v>21150</v>
      </c>
      <c r="O35" s="9">
        <f t="shared" si="3"/>
        <v>21150</v>
      </c>
      <c r="P35" s="9">
        <f t="shared" si="4"/>
        <v>0</v>
      </c>
      <c r="Q35" s="9">
        <f t="shared" si="5"/>
        <v>0</v>
      </c>
      <c r="R35" s="9">
        <v>12285</v>
      </c>
      <c r="S35" s="9">
        <f t="shared" si="0"/>
        <v>33435</v>
      </c>
      <c r="T35" s="14">
        <f t="shared" si="1"/>
        <v>48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47.25" x14ac:dyDescent="0.25">
      <c r="A36" s="9" t="s">
        <v>121</v>
      </c>
      <c r="B36" s="10" t="s">
        <v>122</v>
      </c>
      <c r="C36" s="9" t="s">
        <v>123</v>
      </c>
      <c r="D36" s="13">
        <v>45331154</v>
      </c>
      <c r="E36" s="9" t="s">
        <v>124</v>
      </c>
      <c r="F36" s="9">
        <v>559629</v>
      </c>
      <c r="G36" s="9">
        <v>349192</v>
      </c>
      <c r="H36" s="9">
        <v>0</v>
      </c>
      <c r="I36" s="9">
        <v>0</v>
      </c>
      <c r="J36" s="9">
        <v>0</v>
      </c>
      <c r="K36" s="9">
        <v>0</v>
      </c>
      <c r="L36" s="9">
        <v>99554</v>
      </c>
      <c r="M36" s="9">
        <v>33848</v>
      </c>
      <c r="N36" s="9">
        <v>99554</v>
      </c>
      <c r="O36" s="9">
        <v>0</v>
      </c>
      <c r="P36" s="9">
        <v>99554</v>
      </c>
      <c r="Q36" s="9">
        <v>33848</v>
      </c>
      <c r="R36" s="9">
        <v>25480</v>
      </c>
      <c r="S36" s="9">
        <f t="shared" si="0"/>
        <v>158882</v>
      </c>
      <c r="T36" s="14">
        <f t="shared" si="1"/>
        <v>28</v>
      </c>
    </row>
    <row r="37" spans="1:31" ht="47.25" x14ac:dyDescent="0.25">
      <c r="A37" s="9" t="s">
        <v>125</v>
      </c>
      <c r="B37" s="10" t="s">
        <v>126</v>
      </c>
      <c r="C37" s="9" t="s">
        <v>127</v>
      </c>
      <c r="D37" s="13">
        <v>25405276</v>
      </c>
      <c r="E37" s="9" t="s">
        <v>20</v>
      </c>
      <c r="F37" s="9">
        <v>1330236</v>
      </c>
      <c r="G37" s="9">
        <v>350000</v>
      </c>
      <c r="H37" s="9">
        <v>0</v>
      </c>
      <c r="I37" s="9">
        <v>0</v>
      </c>
      <c r="J37" s="9">
        <v>0</v>
      </c>
      <c r="K37" s="9">
        <v>0</v>
      </c>
      <c r="L37" s="9">
        <v>84888</v>
      </c>
      <c r="M37" s="9">
        <v>28862</v>
      </c>
      <c r="N37" s="9">
        <v>84888</v>
      </c>
      <c r="O37" s="9">
        <v>0</v>
      </c>
      <c r="P37" s="9">
        <v>84888</v>
      </c>
      <c r="Q37" s="9">
        <v>28862</v>
      </c>
      <c r="R37" s="9">
        <v>45500</v>
      </c>
      <c r="S37" s="9">
        <f t="shared" si="0"/>
        <v>159250</v>
      </c>
      <c r="T37" s="14">
        <f t="shared" si="1"/>
        <v>12</v>
      </c>
    </row>
    <row r="38" spans="1:31" ht="31.5" x14ac:dyDescent="0.25">
      <c r="A38" s="9" t="s">
        <v>128</v>
      </c>
      <c r="B38" s="10" t="s">
        <v>129</v>
      </c>
      <c r="C38" s="9" t="s">
        <v>130</v>
      </c>
      <c r="D38" s="13">
        <v>44990260</v>
      </c>
      <c r="E38" s="9" t="s">
        <v>124</v>
      </c>
      <c r="F38" s="9">
        <v>1628557</v>
      </c>
      <c r="G38" s="9">
        <v>349998</v>
      </c>
      <c r="H38" s="9">
        <v>0</v>
      </c>
      <c r="I38" s="9">
        <v>0</v>
      </c>
      <c r="J38" s="9">
        <v>0</v>
      </c>
      <c r="K38" s="9">
        <v>0</v>
      </c>
      <c r="L38" s="9">
        <v>84888</v>
      </c>
      <c r="M38" s="9">
        <v>28862</v>
      </c>
      <c r="N38" s="9">
        <v>84888</v>
      </c>
      <c r="O38" s="9">
        <v>0</v>
      </c>
      <c r="P38" s="9">
        <v>84888</v>
      </c>
      <c r="Q38" s="9">
        <v>28862</v>
      </c>
      <c r="R38" s="9">
        <v>45500</v>
      </c>
      <c r="S38" s="9">
        <f t="shared" si="0"/>
        <v>159250</v>
      </c>
      <c r="T38" s="14">
        <f t="shared" si="1"/>
        <v>10</v>
      </c>
    </row>
    <row r="39" spans="1:31" ht="31.5" x14ac:dyDescent="0.25">
      <c r="A39" s="9" t="s">
        <v>131</v>
      </c>
      <c r="B39" s="10" t="s">
        <v>132</v>
      </c>
      <c r="C39" s="9" t="s">
        <v>133</v>
      </c>
      <c r="D39" s="13">
        <v>27054705</v>
      </c>
      <c r="E39" s="9" t="s">
        <v>45</v>
      </c>
      <c r="F39" s="9">
        <v>350000</v>
      </c>
      <c r="G39" s="9">
        <v>350000</v>
      </c>
      <c r="H39" s="9">
        <v>35263</v>
      </c>
      <c r="I39" s="9">
        <v>0</v>
      </c>
      <c r="J39" s="9">
        <v>54600</v>
      </c>
      <c r="K39" s="9">
        <v>18564</v>
      </c>
      <c r="L39" s="9">
        <v>0</v>
      </c>
      <c r="M39" s="9">
        <v>0</v>
      </c>
      <c r="N39" s="9">
        <v>89863</v>
      </c>
      <c r="O39" s="9">
        <v>89863</v>
      </c>
      <c r="P39" s="9">
        <v>0</v>
      </c>
      <c r="Q39" s="9">
        <v>18564</v>
      </c>
      <c r="R39" s="9">
        <v>50824</v>
      </c>
      <c r="S39" s="9">
        <f t="shared" si="0"/>
        <v>159251</v>
      </c>
      <c r="T39" s="14">
        <f t="shared" si="1"/>
        <v>46</v>
      </c>
    </row>
    <row r="40" spans="1:31" ht="31.5" x14ac:dyDescent="0.25">
      <c r="A40" s="9" t="s">
        <v>134</v>
      </c>
      <c r="B40" s="10" t="s">
        <v>135</v>
      </c>
      <c r="C40" s="9" t="s">
        <v>136</v>
      </c>
      <c r="D40" s="13">
        <v>60449179</v>
      </c>
      <c r="E40" s="9" t="s">
        <v>45</v>
      </c>
      <c r="F40" s="9">
        <v>2600000</v>
      </c>
      <c r="G40" s="9">
        <v>350000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159250</v>
      </c>
      <c r="S40" s="9">
        <f t="shared" si="0"/>
        <v>159250</v>
      </c>
      <c r="T40" s="14">
        <f t="shared" si="1"/>
        <v>6</v>
      </c>
    </row>
    <row r="41" spans="1:31" ht="31.5" x14ac:dyDescent="0.25">
      <c r="A41" s="9" t="s">
        <v>137</v>
      </c>
      <c r="B41" s="10" t="s">
        <v>138</v>
      </c>
      <c r="C41" s="9" t="s">
        <v>130</v>
      </c>
      <c r="D41" s="13">
        <v>44990260</v>
      </c>
      <c r="E41" s="9" t="s">
        <v>124</v>
      </c>
      <c r="F41" s="9">
        <v>1617350</v>
      </c>
      <c r="G41" s="9">
        <v>100002</v>
      </c>
      <c r="H41" s="9">
        <v>0</v>
      </c>
      <c r="I41" s="9">
        <v>0</v>
      </c>
      <c r="J41" s="9">
        <v>0</v>
      </c>
      <c r="K41" s="9">
        <v>0</v>
      </c>
      <c r="L41" s="9">
        <v>33956</v>
      </c>
      <c r="M41" s="9">
        <v>11544</v>
      </c>
      <c r="N41" s="9">
        <v>33956</v>
      </c>
      <c r="O41" s="9">
        <v>0</v>
      </c>
      <c r="P41" s="9">
        <v>33956</v>
      </c>
      <c r="Q41" s="9">
        <v>11544</v>
      </c>
      <c r="R41" s="9">
        <v>0</v>
      </c>
      <c r="S41" s="9">
        <f t="shared" si="0"/>
        <v>45500</v>
      </c>
      <c r="T41" s="14">
        <f t="shared" si="1"/>
        <v>3</v>
      </c>
    </row>
    <row r="42" spans="1:31" ht="47.25" x14ac:dyDescent="0.25">
      <c r="A42" s="9" t="s">
        <v>139</v>
      </c>
      <c r="B42" s="10" t="s">
        <v>140</v>
      </c>
      <c r="C42" s="9" t="s">
        <v>141</v>
      </c>
      <c r="D42" s="13">
        <v>42937515</v>
      </c>
      <c r="E42" s="9" t="s">
        <v>34</v>
      </c>
      <c r="F42" s="9">
        <v>131929</v>
      </c>
      <c r="G42" s="9">
        <v>130000</v>
      </c>
      <c r="H42" s="9">
        <v>29500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f t="shared" si="2"/>
        <v>29500</v>
      </c>
      <c r="O42" s="9">
        <f t="shared" si="3"/>
        <v>29500</v>
      </c>
      <c r="P42" s="9">
        <f t="shared" si="4"/>
        <v>0</v>
      </c>
      <c r="Q42" s="9">
        <f t="shared" si="5"/>
        <v>0</v>
      </c>
      <c r="R42" s="9">
        <v>22750</v>
      </c>
      <c r="S42" s="9">
        <f t="shared" si="0"/>
        <v>52250</v>
      </c>
      <c r="T42" s="14">
        <f t="shared" si="1"/>
        <v>40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31.5" x14ac:dyDescent="0.25">
      <c r="A43" s="9" t="s">
        <v>142</v>
      </c>
      <c r="B43" s="10" t="s">
        <v>143</v>
      </c>
      <c r="C43" s="9" t="s">
        <v>144</v>
      </c>
      <c r="D43" s="13">
        <v>65650701</v>
      </c>
      <c r="E43" s="9" t="s">
        <v>45</v>
      </c>
      <c r="F43" s="9">
        <v>357144</v>
      </c>
      <c r="G43" s="9">
        <v>250000</v>
      </c>
      <c r="H43" s="9">
        <v>51652</v>
      </c>
      <c r="I43" s="9">
        <v>0</v>
      </c>
      <c r="J43" s="9">
        <v>0</v>
      </c>
      <c r="K43" s="9">
        <v>0</v>
      </c>
      <c r="L43" s="9">
        <v>26460</v>
      </c>
      <c r="M43" s="9">
        <v>8996</v>
      </c>
      <c r="N43" s="9">
        <v>78112</v>
      </c>
      <c r="O43" s="9">
        <v>51652</v>
      </c>
      <c r="P43" s="9">
        <v>26460</v>
      </c>
      <c r="Q43" s="9">
        <v>8996</v>
      </c>
      <c r="R43" s="9">
        <v>19363</v>
      </c>
      <c r="S43" s="9">
        <f t="shared" si="0"/>
        <v>106471</v>
      </c>
      <c r="T43" s="14">
        <f t="shared" si="1"/>
        <v>30</v>
      </c>
    </row>
    <row r="44" spans="1:31" ht="47.25" x14ac:dyDescent="0.25">
      <c r="A44" s="9" t="s">
        <v>145</v>
      </c>
      <c r="B44" s="10" t="s">
        <v>146</v>
      </c>
      <c r="C44" s="9" t="s">
        <v>147</v>
      </c>
      <c r="D44" s="13">
        <v>26562731</v>
      </c>
      <c r="E44" s="9" t="s">
        <v>20</v>
      </c>
      <c r="F44" s="9">
        <v>495585</v>
      </c>
      <c r="G44" s="9">
        <v>319600</v>
      </c>
      <c r="H44" s="9">
        <v>65600</v>
      </c>
      <c r="I44" s="9">
        <v>0</v>
      </c>
      <c r="J44" s="9">
        <v>0</v>
      </c>
      <c r="K44" s="9">
        <v>0</v>
      </c>
      <c r="L44" s="9">
        <v>26000</v>
      </c>
      <c r="M44" s="9">
        <v>8840</v>
      </c>
      <c r="N44" s="9">
        <v>91600</v>
      </c>
      <c r="O44" s="9">
        <v>65600</v>
      </c>
      <c r="P44" s="9">
        <v>26000</v>
      </c>
      <c r="Q44" s="9">
        <v>8840</v>
      </c>
      <c r="R44" s="9">
        <v>22600</v>
      </c>
      <c r="S44" s="9">
        <f t="shared" si="0"/>
        <v>123040</v>
      </c>
      <c r="T44" s="14">
        <f t="shared" si="1"/>
        <v>25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47.25" x14ac:dyDescent="0.25">
      <c r="A45" s="9" t="s">
        <v>148</v>
      </c>
      <c r="B45" s="10" t="s">
        <v>149</v>
      </c>
      <c r="C45" s="9" t="s">
        <v>150</v>
      </c>
      <c r="D45" s="13">
        <v>26619032</v>
      </c>
      <c r="E45" s="9" t="s">
        <v>20</v>
      </c>
      <c r="F45" s="9">
        <v>568333</v>
      </c>
      <c r="G45" s="9">
        <v>250000</v>
      </c>
      <c r="H45" s="9">
        <v>9100</v>
      </c>
      <c r="I45" s="9">
        <v>0</v>
      </c>
      <c r="J45" s="9">
        <v>0</v>
      </c>
      <c r="K45" s="9">
        <v>0</v>
      </c>
      <c r="L45" s="9">
        <v>68250</v>
      </c>
      <c r="M45" s="9">
        <v>23205</v>
      </c>
      <c r="N45" s="9">
        <v>77350</v>
      </c>
      <c r="O45" s="9">
        <v>9100</v>
      </c>
      <c r="P45" s="9">
        <v>68250</v>
      </c>
      <c r="Q45" s="9">
        <v>23205</v>
      </c>
      <c r="R45" s="9">
        <v>10920</v>
      </c>
      <c r="S45" s="9">
        <f t="shared" si="0"/>
        <v>111475</v>
      </c>
      <c r="T45" s="14">
        <f t="shared" si="1"/>
        <v>20</v>
      </c>
    </row>
    <row r="46" spans="1:31" ht="30" x14ac:dyDescent="0.25">
      <c r="A46" s="9" t="s">
        <v>151</v>
      </c>
      <c r="B46" s="10" t="s">
        <v>152</v>
      </c>
      <c r="C46" s="9" t="s">
        <v>153</v>
      </c>
      <c r="D46" s="13">
        <v>69092028</v>
      </c>
      <c r="E46" s="9" t="s">
        <v>45</v>
      </c>
      <c r="F46" s="9">
        <v>539071</v>
      </c>
      <c r="G46" s="9">
        <v>348111</v>
      </c>
      <c r="H46" s="9">
        <v>4550</v>
      </c>
      <c r="I46" s="9">
        <v>0</v>
      </c>
      <c r="J46" s="9">
        <v>0</v>
      </c>
      <c r="K46" s="9">
        <v>0</v>
      </c>
      <c r="L46" s="9">
        <v>80852</v>
      </c>
      <c r="M46" s="9">
        <v>27489</v>
      </c>
      <c r="N46" s="9">
        <v>85402</v>
      </c>
      <c r="O46" s="9">
        <v>4550</v>
      </c>
      <c r="P46" s="9">
        <v>80852</v>
      </c>
      <c r="Q46" s="9">
        <v>27489</v>
      </c>
      <c r="R46" s="9">
        <v>31395</v>
      </c>
      <c r="S46" s="9">
        <f t="shared" si="0"/>
        <v>144286</v>
      </c>
      <c r="T46" s="14">
        <f t="shared" si="1"/>
        <v>27</v>
      </c>
    </row>
    <row r="47" spans="1:31" ht="47.25" x14ac:dyDescent="0.25">
      <c r="A47" s="9" t="s">
        <v>154</v>
      </c>
      <c r="B47" s="10" t="s">
        <v>155</v>
      </c>
      <c r="C47" s="9" t="s">
        <v>156</v>
      </c>
      <c r="D47" s="13">
        <v>43379729</v>
      </c>
      <c r="E47" s="9" t="s">
        <v>45</v>
      </c>
      <c r="F47" s="9">
        <v>1102654</v>
      </c>
      <c r="G47" s="9">
        <v>349460</v>
      </c>
      <c r="H47" s="9">
        <v>15925</v>
      </c>
      <c r="I47" s="9">
        <v>0</v>
      </c>
      <c r="J47" s="9">
        <v>0</v>
      </c>
      <c r="K47" s="9">
        <v>0</v>
      </c>
      <c r="L47" s="9">
        <v>76895</v>
      </c>
      <c r="M47" s="9">
        <v>26144</v>
      </c>
      <c r="N47" s="9">
        <v>92820</v>
      </c>
      <c r="O47" s="9">
        <v>15925</v>
      </c>
      <c r="P47" s="9">
        <v>76895</v>
      </c>
      <c r="Q47" s="9">
        <v>26144</v>
      </c>
      <c r="R47" s="9">
        <v>21158</v>
      </c>
      <c r="S47" s="9">
        <f t="shared" si="0"/>
        <v>140122</v>
      </c>
      <c r="T47" s="14">
        <f t="shared" si="1"/>
        <v>13</v>
      </c>
    </row>
    <row r="48" spans="1:31" ht="60" x14ac:dyDescent="0.25">
      <c r="A48" s="9" t="s">
        <v>157</v>
      </c>
      <c r="B48" s="10" t="s">
        <v>158</v>
      </c>
      <c r="C48" s="9" t="s">
        <v>159</v>
      </c>
      <c r="D48" s="13">
        <v>22854771</v>
      </c>
      <c r="E48" s="9" t="s">
        <v>45</v>
      </c>
      <c r="F48" s="9">
        <v>1130596</v>
      </c>
      <c r="G48" s="9">
        <v>243000</v>
      </c>
      <c r="H48" s="9">
        <v>4550</v>
      </c>
      <c r="I48" s="9">
        <v>0</v>
      </c>
      <c r="J48" s="9">
        <v>45500</v>
      </c>
      <c r="K48" s="9">
        <v>15470</v>
      </c>
      <c r="L48" s="9">
        <v>0</v>
      </c>
      <c r="M48" s="9">
        <v>0</v>
      </c>
      <c r="N48" s="9">
        <v>50050</v>
      </c>
      <c r="O48" s="9">
        <v>50050</v>
      </c>
      <c r="P48" s="9">
        <v>0</v>
      </c>
      <c r="Q48" s="9">
        <v>15470</v>
      </c>
      <c r="R48" s="9">
        <v>31850</v>
      </c>
      <c r="S48" s="9">
        <f t="shared" si="0"/>
        <v>97370</v>
      </c>
      <c r="T48" s="14">
        <f t="shared" si="1"/>
        <v>9</v>
      </c>
    </row>
    <row r="49" spans="1:31" ht="63" x14ac:dyDescent="0.25">
      <c r="A49" s="9" t="s">
        <v>160</v>
      </c>
      <c r="B49" s="10" t="s">
        <v>161</v>
      </c>
      <c r="C49" s="9" t="s">
        <v>162</v>
      </c>
      <c r="D49" s="13">
        <v>75031281</v>
      </c>
      <c r="E49" s="9" t="s">
        <v>34</v>
      </c>
      <c r="F49" s="9">
        <v>145600</v>
      </c>
      <c r="G49" s="9">
        <v>145600</v>
      </c>
      <c r="H49" s="9">
        <v>42300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f t="shared" si="2"/>
        <v>42300</v>
      </c>
      <c r="O49" s="9">
        <f t="shared" si="3"/>
        <v>42300</v>
      </c>
      <c r="P49" s="9">
        <f t="shared" si="4"/>
        <v>0</v>
      </c>
      <c r="Q49" s="9">
        <f t="shared" si="5"/>
        <v>0</v>
      </c>
      <c r="R49" s="9">
        <v>16107</v>
      </c>
      <c r="S49" s="9">
        <f t="shared" si="0"/>
        <v>58407</v>
      </c>
      <c r="T49" s="14">
        <f t="shared" si="1"/>
        <v>40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60" x14ac:dyDescent="0.25">
      <c r="A50" s="9" t="s">
        <v>163</v>
      </c>
      <c r="B50" s="10" t="s">
        <v>164</v>
      </c>
      <c r="C50" s="9" t="s">
        <v>130</v>
      </c>
      <c r="D50" s="13">
        <v>44990260</v>
      </c>
      <c r="E50" s="9" t="s">
        <v>124</v>
      </c>
      <c r="F50" s="9">
        <v>1172600</v>
      </c>
      <c r="G50" s="9">
        <v>350000</v>
      </c>
      <c r="H50" s="9">
        <v>2275</v>
      </c>
      <c r="I50" s="9">
        <v>0</v>
      </c>
      <c r="J50" s="9">
        <v>0</v>
      </c>
      <c r="K50" s="9">
        <v>0</v>
      </c>
      <c r="L50" s="9">
        <v>83190</v>
      </c>
      <c r="M50" s="9">
        <v>28285</v>
      </c>
      <c r="N50" s="9">
        <v>85465</v>
      </c>
      <c r="O50" s="9">
        <v>2275</v>
      </c>
      <c r="P50" s="9">
        <v>83190</v>
      </c>
      <c r="Q50" s="9">
        <v>28285</v>
      </c>
      <c r="R50" s="9">
        <v>45500</v>
      </c>
      <c r="S50" s="9">
        <f t="shared" si="0"/>
        <v>159250</v>
      </c>
      <c r="T50" s="14">
        <f t="shared" si="1"/>
        <v>14</v>
      </c>
    </row>
    <row r="51" spans="1:31" ht="31.5" x14ac:dyDescent="0.25">
      <c r="A51" s="9" t="s">
        <v>165</v>
      </c>
      <c r="B51" s="10" t="s">
        <v>166</v>
      </c>
      <c r="C51" s="9" t="s">
        <v>167</v>
      </c>
      <c r="D51" s="13">
        <v>66361630</v>
      </c>
      <c r="E51" s="9" t="s">
        <v>124</v>
      </c>
      <c r="F51" s="9">
        <v>790236</v>
      </c>
      <c r="G51" s="9">
        <v>250000</v>
      </c>
      <c r="H51" s="9">
        <v>6000</v>
      </c>
      <c r="I51" s="9">
        <v>0</v>
      </c>
      <c r="J51" s="9">
        <v>4000</v>
      </c>
      <c r="K51" s="9">
        <v>1360</v>
      </c>
      <c r="L51" s="9">
        <v>56000</v>
      </c>
      <c r="M51" s="9">
        <v>19040</v>
      </c>
      <c r="N51" s="9">
        <v>66000</v>
      </c>
      <c r="O51" s="9">
        <v>10000</v>
      </c>
      <c r="P51" s="9">
        <v>56000</v>
      </c>
      <c r="Q51" s="9">
        <v>20400</v>
      </c>
      <c r="R51" s="9">
        <v>3200</v>
      </c>
      <c r="S51" s="9">
        <f t="shared" si="0"/>
        <v>89600</v>
      </c>
      <c r="T51" s="14">
        <f t="shared" si="1"/>
        <v>11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47.25" x14ac:dyDescent="0.25">
      <c r="A52" s="9" t="s">
        <v>168</v>
      </c>
      <c r="B52" s="10" t="s">
        <v>169</v>
      </c>
      <c r="C52" s="9" t="s">
        <v>170</v>
      </c>
      <c r="D52" s="13">
        <v>45659028</v>
      </c>
      <c r="E52" s="9" t="s">
        <v>20</v>
      </c>
      <c r="F52" s="9">
        <v>590510</v>
      </c>
      <c r="G52" s="9">
        <v>350000</v>
      </c>
      <c r="H52" s="9">
        <v>0</v>
      </c>
      <c r="I52" s="9">
        <v>0</v>
      </c>
      <c r="J52" s="9">
        <v>0</v>
      </c>
      <c r="K52" s="9">
        <v>0</v>
      </c>
      <c r="L52" s="9">
        <v>84889</v>
      </c>
      <c r="M52" s="9">
        <v>28862</v>
      </c>
      <c r="N52" s="9">
        <v>84889</v>
      </c>
      <c r="O52" s="9">
        <v>0</v>
      </c>
      <c r="P52" s="9">
        <v>84889</v>
      </c>
      <c r="Q52" s="9">
        <v>28862</v>
      </c>
      <c r="R52" s="9">
        <v>34580</v>
      </c>
      <c r="S52" s="9">
        <f t="shared" si="0"/>
        <v>148331</v>
      </c>
      <c r="T52" s="14">
        <f t="shared" si="1"/>
        <v>25</v>
      </c>
    </row>
    <row r="53" spans="1:31" ht="31.5" x14ac:dyDescent="0.25">
      <c r="A53" s="9" t="s">
        <v>171</v>
      </c>
      <c r="B53" s="10" t="s">
        <v>172</v>
      </c>
      <c r="C53" s="9" t="s">
        <v>173</v>
      </c>
      <c r="D53" s="13">
        <v>60459131</v>
      </c>
      <c r="E53" s="9" t="s">
        <v>45</v>
      </c>
      <c r="F53" s="9">
        <v>1334092</v>
      </c>
      <c r="G53" s="9">
        <v>350000</v>
      </c>
      <c r="H53" s="9">
        <v>0</v>
      </c>
      <c r="I53" s="9">
        <v>0</v>
      </c>
      <c r="J53" s="9">
        <v>0</v>
      </c>
      <c r="K53" s="9">
        <v>0</v>
      </c>
      <c r="L53" s="9">
        <v>84630</v>
      </c>
      <c r="M53" s="9">
        <v>28774</v>
      </c>
      <c r="N53" s="9">
        <v>84630</v>
      </c>
      <c r="O53" s="9">
        <v>0</v>
      </c>
      <c r="P53" s="9">
        <v>84630</v>
      </c>
      <c r="Q53" s="9">
        <v>28774</v>
      </c>
      <c r="R53" s="9">
        <v>32760</v>
      </c>
      <c r="S53" s="9">
        <f t="shared" si="0"/>
        <v>146164</v>
      </c>
      <c r="T53" s="14">
        <f t="shared" si="1"/>
        <v>11</v>
      </c>
    </row>
    <row r="54" spans="1:31" ht="63" x14ac:dyDescent="0.25">
      <c r="A54" s="9" t="s">
        <v>174</v>
      </c>
      <c r="B54" s="10" t="s">
        <v>175</v>
      </c>
      <c r="C54" s="9" t="s">
        <v>176</v>
      </c>
      <c r="D54" s="13">
        <v>48804517</v>
      </c>
      <c r="E54" s="9" t="s">
        <v>45</v>
      </c>
      <c r="F54" s="9">
        <v>460000</v>
      </c>
      <c r="G54" s="9">
        <v>321001</v>
      </c>
      <c r="H54" s="9">
        <v>20800</v>
      </c>
      <c r="I54" s="9">
        <v>0</v>
      </c>
      <c r="J54" s="9">
        <v>0</v>
      </c>
      <c r="K54" s="9">
        <v>0</v>
      </c>
      <c r="L54" s="9">
        <v>59023</v>
      </c>
      <c r="M54" s="9">
        <v>20068</v>
      </c>
      <c r="N54" s="9">
        <v>79823</v>
      </c>
      <c r="O54" s="9">
        <v>20800</v>
      </c>
      <c r="P54" s="9">
        <v>59023</v>
      </c>
      <c r="Q54" s="9">
        <v>20068</v>
      </c>
      <c r="R54" s="9">
        <v>20000</v>
      </c>
      <c r="S54" s="9">
        <f t="shared" si="0"/>
        <v>119891</v>
      </c>
      <c r="T54" s="14">
        <f t="shared" si="1"/>
        <v>26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30" x14ac:dyDescent="0.25">
      <c r="A55" s="9" t="s">
        <v>177</v>
      </c>
      <c r="B55" s="10" t="s">
        <v>527</v>
      </c>
      <c r="C55" s="9" t="s">
        <v>178</v>
      </c>
      <c r="D55" s="13">
        <v>70885605</v>
      </c>
      <c r="E55" s="9" t="s">
        <v>45</v>
      </c>
      <c r="F55" s="9">
        <v>485183</v>
      </c>
      <c r="G55" s="9">
        <v>329316</v>
      </c>
      <c r="H55" s="9">
        <v>673</v>
      </c>
      <c r="I55" s="9">
        <v>0</v>
      </c>
      <c r="J55" s="9">
        <v>0</v>
      </c>
      <c r="K55" s="9">
        <v>0</v>
      </c>
      <c r="L55" s="9">
        <v>84384</v>
      </c>
      <c r="M55" s="9">
        <v>28690</v>
      </c>
      <c r="N55" s="9">
        <v>85058</v>
      </c>
      <c r="O55" s="9">
        <v>673</v>
      </c>
      <c r="P55" s="9">
        <v>84384</v>
      </c>
      <c r="Q55" s="9">
        <v>28690</v>
      </c>
      <c r="R55" s="9">
        <v>13764</v>
      </c>
      <c r="S55" s="9">
        <f t="shared" si="0"/>
        <v>127511</v>
      </c>
      <c r="T55" s="14">
        <f t="shared" si="1"/>
        <v>26</v>
      </c>
    </row>
    <row r="56" spans="1:31" ht="47.25" x14ac:dyDescent="0.25">
      <c r="A56" s="9" t="s">
        <v>179</v>
      </c>
      <c r="B56" s="10" t="s">
        <v>180</v>
      </c>
      <c r="C56" s="9" t="s">
        <v>181</v>
      </c>
      <c r="D56" s="13">
        <v>60557621</v>
      </c>
      <c r="E56" s="9" t="s">
        <v>20</v>
      </c>
      <c r="F56" s="9">
        <v>500000</v>
      </c>
      <c r="G56" s="9">
        <v>350000</v>
      </c>
      <c r="H56" s="9">
        <v>1564</v>
      </c>
      <c r="I56" s="9">
        <v>0</v>
      </c>
      <c r="J56" s="9">
        <v>0</v>
      </c>
      <c r="K56" s="9">
        <v>0</v>
      </c>
      <c r="L56" s="9">
        <v>73230</v>
      </c>
      <c r="M56" s="9">
        <v>24898</v>
      </c>
      <c r="N56" s="9">
        <v>74794</v>
      </c>
      <c r="O56" s="9">
        <v>1564</v>
      </c>
      <c r="P56" s="9">
        <v>73230</v>
      </c>
      <c r="Q56" s="9">
        <v>24898</v>
      </c>
      <c r="R56" s="9">
        <v>28309</v>
      </c>
      <c r="S56" s="9">
        <f t="shared" si="0"/>
        <v>128001</v>
      </c>
      <c r="T56" s="14">
        <f t="shared" si="1"/>
        <v>26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10.25" x14ac:dyDescent="0.25">
      <c r="A57" s="9" t="s">
        <v>182</v>
      </c>
      <c r="B57" s="10" t="s">
        <v>183</v>
      </c>
      <c r="C57" s="9" t="s">
        <v>184</v>
      </c>
      <c r="D57" s="13">
        <v>70284725</v>
      </c>
      <c r="E57" s="9" t="s">
        <v>34</v>
      </c>
      <c r="F57" s="9">
        <v>212052</v>
      </c>
      <c r="G57" s="9">
        <v>156252</v>
      </c>
      <c r="H57" s="9">
        <v>15000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f t="shared" si="2"/>
        <v>15000</v>
      </c>
      <c r="O57" s="9">
        <f t="shared" si="3"/>
        <v>15000</v>
      </c>
      <c r="P57" s="9">
        <f t="shared" si="4"/>
        <v>0</v>
      </c>
      <c r="Q57" s="9">
        <f t="shared" si="5"/>
        <v>0</v>
      </c>
      <c r="R57" s="9">
        <v>32420</v>
      </c>
      <c r="S57" s="9">
        <f t="shared" si="0"/>
        <v>47420</v>
      </c>
      <c r="T57" s="14">
        <f t="shared" si="1"/>
        <v>22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78.75" x14ac:dyDescent="0.25">
      <c r="A58" s="9" t="s">
        <v>185</v>
      </c>
      <c r="B58" s="10" t="s">
        <v>186</v>
      </c>
      <c r="C58" s="9" t="s">
        <v>187</v>
      </c>
      <c r="D58" s="13">
        <v>75020220</v>
      </c>
      <c r="E58" s="9" t="s">
        <v>34</v>
      </c>
      <c r="F58" s="9">
        <v>77120</v>
      </c>
      <c r="G58" s="9">
        <v>65120</v>
      </c>
      <c r="H58" s="9">
        <v>8678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f t="shared" si="2"/>
        <v>8678</v>
      </c>
      <c r="O58" s="9">
        <f t="shared" si="3"/>
        <v>8678</v>
      </c>
      <c r="P58" s="9">
        <f t="shared" si="4"/>
        <v>0</v>
      </c>
      <c r="Q58" s="9">
        <f t="shared" si="5"/>
        <v>0</v>
      </c>
      <c r="R58" s="9">
        <v>9320</v>
      </c>
      <c r="S58" s="9">
        <f t="shared" si="0"/>
        <v>17998</v>
      </c>
      <c r="T58" s="14">
        <f t="shared" si="1"/>
        <v>23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78.75" x14ac:dyDescent="0.25">
      <c r="A59" s="9" t="s">
        <v>188</v>
      </c>
      <c r="B59" s="10" t="s">
        <v>189</v>
      </c>
      <c r="C59" s="9" t="s">
        <v>190</v>
      </c>
      <c r="D59" s="13">
        <v>47608579</v>
      </c>
      <c r="E59" s="9" t="s">
        <v>34</v>
      </c>
      <c r="F59" s="9">
        <v>112000</v>
      </c>
      <c r="G59" s="9">
        <v>112000</v>
      </c>
      <c r="H59" s="9">
        <v>21000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f t="shared" si="2"/>
        <v>21000</v>
      </c>
      <c r="O59" s="9">
        <f t="shared" si="3"/>
        <v>21000</v>
      </c>
      <c r="P59" s="9">
        <f t="shared" si="4"/>
        <v>0</v>
      </c>
      <c r="Q59" s="9">
        <f t="shared" si="5"/>
        <v>0</v>
      </c>
      <c r="R59" s="9">
        <v>13650</v>
      </c>
      <c r="S59" s="9">
        <f t="shared" si="0"/>
        <v>34650</v>
      </c>
      <c r="T59" s="14">
        <f t="shared" si="1"/>
        <v>31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31.5" x14ac:dyDescent="0.25">
      <c r="A60" s="9" t="s">
        <v>191</v>
      </c>
      <c r="B60" s="10" t="s">
        <v>192</v>
      </c>
      <c r="C60" s="9" t="s">
        <v>130</v>
      </c>
      <c r="D60" s="13">
        <v>44990260</v>
      </c>
      <c r="E60" s="9" t="s">
        <v>124</v>
      </c>
      <c r="F60" s="9">
        <v>1025800</v>
      </c>
      <c r="G60" s="9">
        <v>350000</v>
      </c>
      <c r="H60" s="9">
        <v>0</v>
      </c>
      <c r="I60" s="9">
        <v>0</v>
      </c>
      <c r="J60" s="9">
        <v>0</v>
      </c>
      <c r="K60" s="9">
        <v>0</v>
      </c>
      <c r="L60" s="9">
        <v>84888</v>
      </c>
      <c r="M60" s="9">
        <v>28862</v>
      </c>
      <c r="N60" s="9">
        <v>84888</v>
      </c>
      <c r="O60" s="9">
        <v>0</v>
      </c>
      <c r="P60" s="9">
        <v>84888</v>
      </c>
      <c r="Q60" s="9">
        <v>28862</v>
      </c>
      <c r="R60" s="9">
        <v>23433</v>
      </c>
      <c r="S60" s="9">
        <f t="shared" si="0"/>
        <v>137183</v>
      </c>
      <c r="T60" s="14">
        <f t="shared" si="1"/>
        <v>13</v>
      </c>
    </row>
    <row r="61" spans="1:31" ht="47.25" x14ac:dyDescent="0.25">
      <c r="A61" s="9" t="s">
        <v>193</v>
      </c>
      <c r="B61" s="10" t="s">
        <v>194</v>
      </c>
      <c r="C61" s="9" t="s">
        <v>195</v>
      </c>
      <c r="D61" s="13">
        <v>70155577</v>
      </c>
      <c r="E61" s="9" t="s">
        <v>20</v>
      </c>
      <c r="F61" s="9">
        <v>732009</v>
      </c>
      <c r="G61" s="9">
        <v>346260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f t="shared" si="2"/>
        <v>0</v>
      </c>
      <c r="O61" s="9">
        <f t="shared" si="3"/>
        <v>0</v>
      </c>
      <c r="P61" s="9">
        <f t="shared" si="4"/>
        <v>0</v>
      </c>
      <c r="Q61" s="9">
        <f t="shared" si="5"/>
        <v>0</v>
      </c>
      <c r="R61" s="9">
        <v>0</v>
      </c>
      <c r="S61" s="9">
        <f t="shared" si="0"/>
        <v>0</v>
      </c>
      <c r="T61" s="14">
        <f t="shared" si="1"/>
        <v>0</v>
      </c>
    </row>
    <row r="62" spans="1:31" ht="47.25" x14ac:dyDescent="0.25">
      <c r="A62" s="9" t="s">
        <v>196</v>
      </c>
      <c r="B62" s="10" t="s">
        <v>197</v>
      </c>
      <c r="C62" s="9" t="s">
        <v>198</v>
      </c>
      <c r="D62" s="13">
        <v>47721006</v>
      </c>
      <c r="E62" s="9" t="s">
        <v>34</v>
      </c>
      <c r="F62" s="9">
        <v>116000</v>
      </c>
      <c r="G62" s="9">
        <v>106000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f t="shared" si="2"/>
        <v>0</v>
      </c>
      <c r="O62" s="9">
        <f t="shared" si="3"/>
        <v>0</v>
      </c>
      <c r="P62" s="9">
        <f t="shared" si="4"/>
        <v>0</v>
      </c>
      <c r="Q62" s="9">
        <f t="shared" si="5"/>
        <v>0</v>
      </c>
      <c r="R62" s="9">
        <v>0</v>
      </c>
      <c r="S62" s="9">
        <f t="shared" si="0"/>
        <v>0</v>
      </c>
      <c r="T62" s="14">
        <f t="shared" si="1"/>
        <v>0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30" x14ac:dyDescent="0.25">
      <c r="A63" s="9" t="s">
        <v>199</v>
      </c>
      <c r="B63" s="10" t="s">
        <v>200</v>
      </c>
      <c r="C63" s="9" t="s">
        <v>201</v>
      </c>
      <c r="D63" s="13">
        <v>27016811</v>
      </c>
      <c r="E63" s="9" t="s">
        <v>45</v>
      </c>
      <c r="F63" s="9">
        <v>1262523</v>
      </c>
      <c r="G63" s="9">
        <v>352232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f t="shared" si="2"/>
        <v>0</v>
      </c>
      <c r="O63" s="9">
        <f t="shared" si="3"/>
        <v>0</v>
      </c>
      <c r="P63" s="9">
        <f t="shared" si="4"/>
        <v>0</v>
      </c>
      <c r="Q63" s="9">
        <f t="shared" si="5"/>
        <v>0</v>
      </c>
      <c r="R63" s="9">
        <v>0</v>
      </c>
      <c r="S63" s="9">
        <f t="shared" si="0"/>
        <v>0</v>
      </c>
      <c r="T63" s="14">
        <f t="shared" si="1"/>
        <v>0</v>
      </c>
    </row>
    <row r="64" spans="1:31" ht="47.25" x14ac:dyDescent="0.25">
      <c r="A64" s="9" t="s">
        <v>202</v>
      </c>
      <c r="B64" s="10" t="s">
        <v>203</v>
      </c>
      <c r="C64" s="9" t="s">
        <v>204</v>
      </c>
      <c r="D64" s="13" t="s">
        <v>205</v>
      </c>
      <c r="E64" s="9" t="s">
        <v>20</v>
      </c>
      <c r="F64" s="9">
        <v>737289</v>
      </c>
      <c r="G64" s="9">
        <v>176400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f t="shared" si="2"/>
        <v>0</v>
      </c>
      <c r="O64" s="9">
        <f t="shared" si="3"/>
        <v>0</v>
      </c>
      <c r="P64" s="9">
        <f t="shared" si="4"/>
        <v>0</v>
      </c>
      <c r="Q64" s="9">
        <f t="shared" si="5"/>
        <v>0</v>
      </c>
      <c r="R64" s="9">
        <v>0</v>
      </c>
      <c r="S64" s="9">
        <f t="shared" si="0"/>
        <v>0</v>
      </c>
      <c r="T64" s="14">
        <f t="shared" si="1"/>
        <v>0</v>
      </c>
    </row>
    <row r="65" spans="1:31" ht="189" x14ac:dyDescent="0.25">
      <c r="A65" s="9" t="s">
        <v>206</v>
      </c>
      <c r="B65" s="10" t="s">
        <v>207</v>
      </c>
      <c r="C65" s="9" t="s">
        <v>208</v>
      </c>
      <c r="D65" s="13">
        <v>41324641</v>
      </c>
      <c r="E65" s="9" t="s">
        <v>34</v>
      </c>
      <c r="F65" s="9">
        <v>298162</v>
      </c>
      <c r="G65" s="9">
        <v>298162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f t="shared" si="2"/>
        <v>0</v>
      </c>
      <c r="O65" s="9">
        <f t="shared" si="3"/>
        <v>0</v>
      </c>
      <c r="P65" s="9">
        <f t="shared" si="4"/>
        <v>0</v>
      </c>
      <c r="Q65" s="9">
        <f t="shared" si="5"/>
        <v>0</v>
      </c>
      <c r="R65" s="9">
        <v>0</v>
      </c>
      <c r="S65" s="9">
        <f t="shared" si="0"/>
        <v>0</v>
      </c>
      <c r="T65" s="14">
        <f t="shared" si="1"/>
        <v>0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47.25" x14ac:dyDescent="0.25">
      <c r="A66" s="9" t="s">
        <v>209</v>
      </c>
      <c r="B66" s="10" t="s">
        <v>210</v>
      </c>
      <c r="C66" s="9" t="s">
        <v>211</v>
      </c>
      <c r="D66" s="13">
        <v>25916360</v>
      </c>
      <c r="E66" s="9" t="s">
        <v>20</v>
      </c>
      <c r="F66" s="9">
        <v>487000</v>
      </c>
      <c r="G66" s="9">
        <v>330000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f t="shared" si="2"/>
        <v>0</v>
      </c>
      <c r="O66" s="9">
        <f t="shared" si="3"/>
        <v>0</v>
      </c>
      <c r="P66" s="9">
        <f t="shared" si="4"/>
        <v>0</v>
      </c>
      <c r="Q66" s="9">
        <f t="shared" si="5"/>
        <v>0</v>
      </c>
      <c r="R66" s="9">
        <v>0</v>
      </c>
      <c r="S66" s="9">
        <f t="shared" si="0"/>
        <v>0</v>
      </c>
      <c r="T66" s="14">
        <f t="shared" si="1"/>
        <v>0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9" t="s">
        <v>212</v>
      </c>
      <c r="B67" s="10" t="s">
        <v>213</v>
      </c>
      <c r="C67" s="9" t="s">
        <v>214</v>
      </c>
      <c r="D67" s="13" t="s">
        <v>215</v>
      </c>
      <c r="E67" s="9" t="s">
        <v>45</v>
      </c>
      <c r="F67" s="9">
        <v>358000</v>
      </c>
      <c r="G67" s="9">
        <v>126000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f t="shared" ref="N67:N127" si="6">H67+J67+L67</f>
        <v>0</v>
      </c>
      <c r="O67" s="9">
        <f t="shared" ref="O67:O127" si="7">H67+J67</f>
        <v>0</v>
      </c>
      <c r="P67" s="9">
        <f t="shared" ref="P67:P127" si="8">L67</f>
        <v>0</v>
      </c>
      <c r="Q67" s="9">
        <f t="shared" ref="Q67:Q127" si="9">I67+K67+M67</f>
        <v>0</v>
      </c>
      <c r="R67" s="9">
        <v>0</v>
      </c>
      <c r="S67" s="9">
        <f t="shared" ref="S67:S130" si="10">SUM(O67:R67)</f>
        <v>0</v>
      </c>
      <c r="T67" s="14">
        <f t="shared" ref="T67:T130" si="11">ROUND(100*S67/$F67,0)</f>
        <v>0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94.5" x14ac:dyDescent="0.25">
      <c r="A68" s="9" t="s">
        <v>216</v>
      </c>
      <c r="B68" s="10" t="s">
        <v>217</v>
      </c>
      <c r="C68" s="9" t="s">
        <v>218</v>
      </c>
      <c r="D68" s="13">
        <v>14618141</v>
      </c>
      <c r="E68" s="9" t="s">
        <v>34</v>
      </c>
      <c r="F68" s="9">
        <v>79800</v>
      </c>
      <c r="G68" s="9">
        <v>53000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f t="shared" si="6"/>
        <v>0</v>
      </c>
      <c r="O68" s="9">
        <f t="shared" si="7"/>
        <v>0</v>
      </c>
      <c r="P68" s="9">
        <f t="shared" si="8"/>
        <v>0</v>
      </c>
      <c r="Q68" s="9">
        <f t="shared" si="9"/>
        <v>0</v>
      </c>
      <c r="R68" s="9">
        <v>0</v>
      </c>
      <c r="S68" s="9">
        <f t="shared" si="10"/>
        <v>0</v>
      </c>
      <c r="T68" s="14">
        <f t="shared" si="11"/>
        <v>0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31.5" x14ac:dyDescent="0.25">
      <c r="A69" s="9" t="s">
        <v>219</v>
      </c>
      <c r="B69" s="10" t="s">
        <v>220</v>
      </c>
      <c r="C69" s="9" t="s">
        <v>221</v>
      </c>
      <c r="D69" s="13">
        <v>60337842</v>
      </c>
      <c r="E69" s="9" t="s">
        <v>124</v>
      </c>
      <c r="F69" s="9">
        <v>596370</v>
      </c>
      <c r="G69" s="9">
        <v>245300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f t="shared" si="6"/>
        <v>0</v>
      </c>
      <c r="O69" s="9">
        <f t="shared" si="7"/>
        <v>0</v>
      </c>
      <c r="P69" s="9">
        <f t="shared" si="8"/>
        <v>0</v>
      </c>
      <c r="Q69" s="9">
        <f t="shared" si="9"/>
        <v>0</v>
      </c>
      <c r="R69" s="9">
        <v>0</v>
      </c>
      <c r="S69" s="9">
        <f t="shared" si="10"/>
        <v>0</v>
      </c>
      <c r="T69" s="14">
        <f t="shared" si="11"/>
        <v>0</v>
      </c>
    </row>
    <row r="70" spans="1:31" ht="63" x14ac:dyDescent="0.25">
      <c r="A70" s="9" t="s">
        <v>222</v>
      </c>
      <c r="B70" s="10" t="s">
        <v>223</v>
      </c>
      <c r="C70" s="9" t="s">
        <v>224</v>
      </c>
      <c r="D70" s="13">
        <v>60556188</v>
      </c>
      <c r="E70" s="9" t="s">
        <v>34</v>
      </c>
      <c r="F70" s="9">
        <v>118000</v>
      </c>
      <c r="G70" s="9">
        <v>118000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f t="shared" si="6"/>
        <v>0</v>
      </c>
      <c r="O70" s="9">
        <f t="shared" si="7"/>
        <v>0</v>
      </c>
      <c r="P70" s="9">
        <f t="shared" si="8"/>
        <v>0</v>
      </c>
      <c r="Q70" s="9">
        <f t="shared" si="9"/>
        <v>0</v>
      </c>
      <c r="R70" s="9">
        <v>0</v>
      </c>
      <c r="S70" s="9">
        <f t="shared" si="10"/>
        <v>0</v>
      </c>
      <c r="T70" s="14">
        <f t="shared" si="11"/>
        <v>0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31.5" x14ac:dyDescent="0.25">
      <c r="A71" s="9" t="s">
        <v>225</v>
      </c>
      <c r="B71" s="10" t="s">
        <v>226</v>
      </c>
      <c r="C71" s="9" t="s">
        <v>227</v>
      </c>
      <c r="D71" s="13">
        <v>65468562</v>
      </c>
      <c r="E71" s="9" t="s">
        <v>124</v>
      </c>
      <c r="F71" s="9">
        <v>60000</v>
      </c>
      <c r="G71" s="9">
        <v>42000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f t="shared" si="6"/>
        <v>0</v>
      </c>
      <c r="O71" s="9">
        <f t="shared" si="7"/>
        <v>0</v>
      </c>
      <c r="P71" s="9">
        <f t="shared" si="8"/>
        <v>0</v>
      </c>
      <c r="Q71" s="9">
        <f t="shared" si="9"/>
        <v>0</v>
      </c>
      <c r="R71" s="9">
        <v>0</v>
      </c>
      <c r="S71" s="9">
        <f t="shared" si="10"/>
        <v>0</v>
      </c>
      <c r="T71" s="14">
        <f t="shared" si="11"/>
        <v>0</v>
      </c>
    </row>
    <row r="72" spans="1:31" ht="94.5" x14ac:dyDescent="0.25">
      <c r="A72" s="9" t="s">
        <v>228</v>
      </c>
      <c r="B72" s="10" t="s">
        <v>229</v>
      </c>
      <c r="C72" s="9" t="s">
        <v>230</v>
      </c>
      <c r="D72" s="13">
        <v>75022567</v>
      </c>
      <c r="E72" s="9" t="s">
        <v>34</v>
      </c>
      <c r="F72" s="9">
        <v>250000</v>
      </c>
      <c r="G72" s="9">
        <v>248000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f t="shared" si="6"/>
        <v>0</v>
      </c>
      <c r="O72" s="9">
        <f t="shared" si="7"/>
        <v>0</v>
      </c>
      <c r="P72" s="9">
        <f t="shared" si="8"/>
        <v>0</v>
      </c>
      <c r="Q72" s="9">
        <f t="shared" si="9"/>
        <v>0</v>
      </c>
      <c r="R72" s="9">
        <v>0</v>
      </c>
      <c r="S72" s="9">
        <f t="shared" si="10"/>
        <v>0</v>
      </c>
      <c r="T72" s="14">
        <f t="shared" si="11"/>
        <v>0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94.5" x14ac:dyDescent="0.25">
      <c r="A73" s="9" t="s">
        <v>231</v>
      </c>
      <c r="B73" s="10" t="s">
        <v>232</v>
      </c>
      <c r="C73" s="9" t="s">
        <v>233</v>
      </c>
      <c r="D73" s="13">
        <v>72743212</v>
      </c>
      <c r="E73" s="9" t="s">
        <v>34</v>
      </c>
      <c r="F73" s="9">
        <v>82400</v>
      </c>
      <c r="G73" s="9">
        <v>74000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f t="shared" si="6"/>
        <v>0</v>
      </c>
      <c r="O73" s="9">
        <f t="shared" si="7"/>
        <v>0</v>
      </c>
      <c r="P73" s="9">
        <f t="shared" si="8"/>
        <v>0</v>
      </c>
      <c r="Q73" s="9">
        <f t="shared" si="9"/>
        <v>0</v>
      </c>
      <c r="R73" s="9">
        <v>0</v>
      </c>
      <c r="S73" s="9">
        <f t="shared" si="10"/>
        <v>0</v>
      </c>
      <c r="T73" s="14">
        <f t="shared" si="11"/>
        <v>0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94.5" x14ac:dyDescent="0.25">
      <c r="A74" s="9" t="s">
        <v>234</v>
      </c>
      <c r="B74" s="10" t="s">
        <v>235</v>
      </c>
      <c r="C74" s="9" t="s">
        <v>236</v>
      </c>
      <c r="D74" s="13" t="s">
        <v>237</v>
      </c>
      <c r="E74" s="9" t="s">
        <v>34</v>
      </c>
      <c r="F74" s="9">
        <v>131000</v>
      </c>
      <c r="G74" s="9">
        <v>118750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f t="shared" si="6"/>
        <v>0</v>
      </c>
      <c r="O74" s="9">
        <f t="shared" si="7"/>
        <v>0</v>
      </c>
      <c r="P74" s="9">
        <f t="shared" si="8"/>
        <v>0</v>
      </c>
      <c r="Q74" s="9">
        <f t="shared" si="9"/>
        <v>0</v>
      </c>
      <c r="R74" s="9">
        <v>0</v>
      </c>
      <c r="S74" s="9">
        <f t="shared" si="10"/>
        <v>0</v>
      </c>
      <c r="T74" s="14">
        <f t="shared" si="11"/>
        <v>0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6" x14ac:dyDescent="0.25">
      <c r="A75" s="9" t="s">
        <v>238</v>
      </c>
      <c r="B75" s="10" t="s">
        <v>239</v>
      </c>
      <c r="C75" s="9" t="s">
        <v>240</v>
      </c>
      <c r="D75" s="13" t="s">
        <v>241</v>
      </c>
      <c r="E75" s="9" t="s">
        <v>96</v>
      </c>
      <c r="F75" s="9">
        <v>70600</v>
      </c>
      <c r="G75" s="9">
        <v>70600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f t="shared" si="6"/>
        <v>0</v>
      </c>
      <c r="O75" s="9">
        <f t="shared" si="7"/>
        <v>0</v>
      </c>
      <c r="P75" s="9">
        <f t="shared" si="8"/>
        <v>0</v>
      </c>
      <c r="Q75" s="9">
        <f t="shared" si="9"/>
        <v>0</v>
      </c>
      <c r="R75" s="9">
        <v>0</v>
      </c>
      <c r="S75" s="9">
        <f t="shared" si="10"/>
        <v>0</v>
      </c>
      <c r="T75" s="14">
        <f t="shared" si="11"/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10.25" x14ac:dyDescent="0.25">
      <c r="A76" s="9" t="s">
        <v>242</v>
      </c>
      <c r="B76" s="10" t="s">
        <v>243</v>
      </c>
      <c r="C76" s="9" t="s">
        <v>244</v>
      </c>
      <c r="D76" s="13" t="s">
        <v>245</v>
      </c>
      <c r="E76" s="9" t="s">
        <v>34</v>
      </c>
      <c r="F76" s="9">
        <v>249740</v>
      </c>
      <c r="G76" s="9">
        <v>249740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f t="shared" si="6"/>
        <v>0</v>
      </c>
      <c r="O76" s="9">
        <f t="shared" si="7"/>
        <v>0</v>
      </c>
      <c r="P76" s="9">
        <f t="shared" si="8"/>
        <v>0</v>
      </c>
      <c r="Q76" s="9">
        <f t="shared" si="9"/>
        <v>0</v>
      </c>
      <c r="R76" s="9">
        <v>0</v>
      </c>
      <c r="S76" s="9">
        <f t="shared" si="10"/>
        <v>0</v>
      </c>
      <c r="T76" s="14">
        <f t="shared" si="11"/>
        <v>0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94.5" x14ac:dyDescent="0.25">
      <c r="A77" s="9" t="s">
        <v>246</v>
      </c>
      <c r="B77" s="10" t="s">
        <v>247</v>
      </c>
      <c r="C77" s="9" t="s">
        <v>248</v>
      </c>
      <c r="D77" s="13">
        <v>75034018</v>
      </c>
      <c r="E77" s="9" t="s">
        <v>34</v>
      </c>
      <c r="F77" s="9">
        <v>200000</v>
      </c>
      <c r="G77" s="9">
        <v>200000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f t="shared" si="6"/>
        <v>0</v>
      </c>
      <c r="O77" s="9">
        <f t="shared" si="7"/>
        <v>0</v>
      </c>
      <c r="P77" s="9">
        <f t="shared" si="8"/>
        <v>0</v>
      </c>
      <c r="Q77" s="9">
        <f t="shared" si="9"/>
        <v>0</v>
      </c>
      <c r="R77" s="9">
        <v>0</v>
      </c>
      <c r="S77" s="9">
        <f t="shared" si="10"/>
        <v>0</v>
      </c>
      <c r="T77" s="14">
        <f t="shared" si="11"/>
        <v>0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60" x14ac:dyDescent="0.25">
      <c r="A78" s="9" t="s">
        <v>249</v>
      </c>
      <c r="B78" s="10" t="s">
        <v>250</v>
      </c>
      <c r="C78" s="9" t="s">
        <v>251</v>
      </c>
      <c r="D78" s="13">
        <v>73928178</v>
      </c>
      <c r="E78" s="9" t="s">
        <v>252</v>
      </c>
      <c r="F78" s="9">
        <v>375000</v>
      </c>
      <c r="G78" s="9">
        <v>260000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f t="shared" si="6"/>
        <v>0</v>
      </c>
      <c r="O78" s="9">
        <f t="shared" si="7"/>
        <v>0</v>
      </c>
      <c r="P78" s="9">
        <f t="shared" si="8"/>
        <v>0</v>
      </c>
      <c r="Q78" s="9">
        <f t="shared" si="9"/>
        <v>0</v>
      </c>
      <c r="R78" s="9">
        <v>0</v>
      </c>
      <c r="S78" s="9">
        <f t="shared" si="10"/>
        <v>0</v>
      </c>
      <c r="T78" s="14">
        <f t="shared" si="11"/>
        <v>0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30" x14ac:dyDescent="0.25">
      <c r="A79" s="9" t="s">
        <v>253</v>
      </c>
      <c r="B79" s="10" t="s">
        <v>254</v>
      </c>
      <c r="C79" s="9" t="s">
        <v>255</v>
      </c>
      <c r="D79" s="13">
        <v>70800758</v>
      </c>
      <c r="E79" s="9" t="s">
        <v>45</v>
      </c>
      <c r="F79" s="9">
        <v>342400</v>
      </c>
      <c r="G79" s="9">
        <v>342400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f t="shared" si="6"/>
        <v>0</v>
      </c>
      <c r="O79" s="9">
        <f t="shared" si="7"/>
        <v>0</v>
      </c>
      <c r="P79" s="9">
        <f t="shared" si="8"/>
        <v>0</v>
      </c>
      <c r="Q79" s="9">
        <f t="shared" si="9"/>
        <v>0</v>
      </c>
      <c r="R79" s="9">
        <v>0</v>
      </c>
      <c r="S79" s="9">
        <f t="shared" si="10"/>
        <v>0</v>
      </c>
      <c r="T79" s="14">
        <f t="shared" si="11"/>
        <v>0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31.5" x14ac:dyDescent="0.25">
      <c r="A80" s="9" t="s">
        <v>256</v>
      </c>
      <c r="B80" s="10" t="s">
        <v>257</v>
      </c>
      <c r="C80" s="9" t="s">
        <v>258</v>
      </c>
      <c r="D80" s="13">
        <v>27002896</v>
      </c>
      <c r="E80" s="9" t="s">
        <v>45</v>
      </c>
      <c r="F80" s="9">
        <v>349000</v>
      </c>
      <c r="G80" s="9">
        <v>349000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f t="shared" si="6"/>
        <v>0</v>
      </c>
      <c r="O80" s="9">
        <f t="shared" si="7"/>
        <v>0</v>
      </c>
      <c r="P80" s="9">
        <f t="shared" si="8"/>
        <v>0</v>
      </c>
      <c r="Q80" s="9">
        <f t="shared" si="9"/>
        <v>0</v>
      </c>
      <c r="R80" s="9">
        <v>0</v>
      </c>
      <c r="S80" s="9">
        <f t="shared" si="10"/>
        <v>0</v>
      </c>
      <c r="T80" s="14">
        <f t="shared" si="11"/>
        <v>0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30" x14ac:dyDescent="0.25">
      <c r="A81" s="9" t="s">
        <v>259</v>
      </c>
      <c r="B81" s="10" t="s">
        <v>260</v>
      </c>
      <c r="C81" s="9" t="s">
        <v>261</v>
      </c>
      <c r="D81" s="13">
        <v>70855811</v>
      </c>
      <c r="E81" s="9" t="s">
        <v>45</v>
      </c>
      <c r="F81" s="9">
        <v>313448</v>
      </c>
      <c r="G81" s="9">
        <v>200000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f t="shared" si="6"/>
        <v>0</v>
      </c>
      <c r="O81" s="9">
        <f t="shared" si="7"/>
        <v>0</v>
      </c>
      <c r="P81" s="9">
        <f t="shared" si="8"/>
        <v>0</v>
      </c>
      <c r="Q81" s="9">
        <f t="shared" si="9"/>
        <v>0</v>
      </c>
      <c r="R81" s="9">
        <v>0</v>
      </c>
      <c r="S81" s="9">
        <f t="shared" si="10"/>
        <v>0</v>
      </c>
      <c r="T81" s="14">
        <f t="shared" si="11"/>
        <v>0</v>
      </c>
    </row>
    <row r="82" spans="1:31" ht="47.25" x14ac:dyDescent="0.25">
      <c r="A82" s="9" t="s">
        <v>262</v>
      </c>
      <c r="B82" s="10" t="s">
        <v>263</v>
      </c>
      <c r="C82" s="9" t="s">
        <v>264</v>
      </c>
      <c r="D82" s="13">
        <v>63831333</v>
      </c>
      <c r="E82" s="9" t="s">
        <v>34</v>
      </c>
      <c r="F82" s="9">
        <v>150260</v>
      </c>
      <c r="G82" s="9">
        <v>80350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f t="shared" si="6"/>
        <v>0</v>
      </c>
      <c r="O82" s="9">
        <f t="shared" si="7"/>
        <v>0</v>
      </c>
      <c r="P82" s="9">
        <f t="shared" si="8"/>
        <v>0</v>
      </c>
      <c r="Q82" s="9">
        <f t="shared" si="9"/>
        <v>0</v>
      </c>
      <c r="R82" s="9">
        <v>0</v>
      </c>
      <c r="S82" s="9">
        <f t="shared" si="10"/>
        <v>0</v>
      </c>
      <c r="T82" s="14">
        <f t="shared" si="11"/>
        <v>0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47.25" x14ac:dyDescent="0.25">
      <c r="A83" s="9" t="s">
        <v>265</v>
      </c>
      <c r="B83" s="10" t="s">
        <v>266</v>
      </c>
      <c r="C83" s="9" t="s">
        <v>267</v>
      </c>
      <c r="D83" s="13">
        <v>60650443</v>
      </c>
      <c r="E83" s="9" t="s">
        <v>34</v>
      </c>
      <c r="F83" s="9">
        <v>154000</v>
      </c>
      <c r="G83" s="9">
        <v>154000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f t="shared" si="6"/>
        <v>0</v>
      </c>
      <c r="O83" s="9">
        <f t="shared" si="7"/>
        <v>0</v>
      </c>
      <c r="P83" s="9">
        <f t="shared" si="8"/>
        <v>0</v>
      </c>
      <c r="Q83" s="9">
        <f t="shared" si="9"/>
        <v>0</v>
      </c>
      <c r="R83" s="9">
        <v>0</v>
      </c>
      <c r="S83" s="9">
        <f t="shared" si="10"/>
        <v>0</v>
      </c>
      <c r="T83" s="14">
        <f t="shared" si="11"/>
        <v>0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31.5" x14ac:dyDescent="0.25">
      <c r="A84" s="9" t="s">
        <v>268</v>
      </c>
      <c r="B84" s="10" t="s">
        <v>269</v>
      </c>
      <c r="C84" s="9" t="s">
        <v>270</v>
      </c>
      <c r="D84" s="13">
        <v>61388246</v>
      </c>
      <c r="E84" s="9" t="s">
        <v>34</v>
      </c>
      <c r="F84" s="9">
        <v>51250</v>
      </c>
      <c r="G84" s="9">
        <v>27000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f t="shared" si="6"/>
        <v>0</v>
      </c>
      <c r="O84" s="9">
        <f t="shared" si="7"/>
        <v>0</v>
      </c>
      <c r="P84" s="9">
        <f t="shared" si="8"/>
        <v>0</v>
      </c>
      <c r="Q84" s="9">
        <f t="shared" si="9"/>
        <v>0</v>
      </c>
      <c r="R84" s="9">
        <v>0</v>
      </c>
      <c r="S84" s="9">
        <f t="shared" si="10"/>
        <v>0</v>
      </c>
      <c r="T84" s="14">
        <f t="shared" si="11"/>
        <v>0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31.5" x14ac:dyDescent="0.25">
      <c r="A85" s="9" t="s">
        <v>271</v>
      </c>
      <c r="B85" s="10" t="s">
        <v>272</v>
      </c>
      <c r="C85" s="9" t="s">
        <v>273</v>
      </c>
      <c r="D85" s="13">
        <v>66743192</v>
      </c>
      <c r="E85" s="9" t="s">
        <v>45</v>
      </c>
      <c r="F85" s="9">
        <v>260900</v>
      </c>
      <c r="G85" s="9">
        <v>183000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f t="shared" si="6"/>
        <v>0</v>
      </c>
      <c r="O85" s="9">
        <f t="shared" si="7"/>
        <v>0</v>
      </c>
      <c r="P85" s="9">
        <f t="shared" si="8"/>
        <v>0</v>
      </c>
      <c r="Q85" s="9">
        <f t="shared" si="9"/>
        <v>0</v>
      </c>
      <c r="R85" s="9">
        <v>0</v>
      </c>
      <c r="S85" s="9">
        <f t="shared" si="10"/>
        <v>0</v>
      </c>
      <c r="T85" s="14">
        <f t="shared" si="11"/>
        <v>0</v>
      </c>
    </row>
    <row r="86" spans="1:31" ht="47.25" x14ac:dyDescent="0.25">
      <c r="A86" s="9" t="s">
        <v>274</v>
      </c>
      <c r="B86" s="10" t="s">
        <v>275</v>
      </c>
      <c r="C86" s="9" t="s">
        <v>276</v>
      </c>
      <c r="D86" s="13">
        <v>26594633</v>
      </c>
      <c r="E86" s="9" t="s">
        <v>20</v>
      </c>
      <c r="F86" s="9">
        <v>508000</v>
      </c>
      <c r="G86" s="9">
        <v>350000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f t="shared" si="6"/>
        <v>0</v>
      </c>
      <c r="O86" s="9">
        <f t="shared" si="7"/>
        <v>0</v>
      </c>
      <c r="P86" s="9">
        <f t="shared" si="8"/>
        <v>0</v>
      </c>
      <c r="Q86" s="9">
        <f t="shared" si="9"/>
        <v>0</v>
      </c>
      <c r="R86" s="9">
        <v>0</v>
      </c>
      <c r="S86" s="9">
        <f t="shared" si="10"/>
        <v>0</v>
      </c>
      <c r="T86" s="14">
        <f t="shared" si="11"/>
        <v>0</v>
      </c>
    </row>
    <row r="87" spans="1:31" x14ac:dyDescent="0.25">
      <c r="A87" s="9" t="s">
        <v>277</v>
      </c>
      <c r="B87" s="10" t="s">
        <v>278</v>
      </c>
      <c r="C87" s="9" t="s">
        <v>279</v>
      </c>
      <c r="D87" s="13">
        <v>65635591</v>
      </c>
      <c r="E87" s="9" t="s">
        <v>38</v>
      </c>
      <c r="F87" s="9">
        <v>678700</v>
      </c>
      <c r="G87" s="9">
        <v>350000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f t="shared" si="6"/>
        <v>0</v>
      </c>
      <c r="O87" s="9">
        <f t="shared" si="7"/>
        <v>0</v>
      </c>
      <c r="P87" s="9">
        <f t="shared" si="8"/>
        <v>0</v>
      </c>
      <c r="Q87" s="9">
        <f t="shared" si="9"/>
        <v>0</v>
      </c>
      <c r="R87" s="9">
        <v>0</v>
      </c>
      <c r="S87" s="9">
        <f t="shared" si="10"/>
        <v>0</v>
      </c>
      <c r="T87" s="14">
        <f t="shared" si="11"/>
        <v>0</v>
      </c>
    </row>
    <row r="88" spans="1:31" ht="47.25" x14ac:dyDescent="0.25">
      <c r="A88" s="9" t="s">
        <v>280</v>
      </c>
      <c r="B88" s="10" t="s">
        <v>281</v>
      </c>
      <c r="C88" s="9" t="s">
        <v>282</v>
      </c>
      <c r="D88" s="13">
        <v>70698287</v>
      </c>
      <c r="E88" s="9" t="s">
        <v>34</v>
      </c>
      <c r="F88" s="9">
        <v>80000</v>
      </c>
      <c r="G88" s="9">
        <v>80000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f t="shared" si="6"/>
        <v>0</v>
      </c>
      <c r="O88" s="9">
        <f t="shared" si="7"/>
        <v>0</v>
      </c>
      <c r="P88" s="9">
        <f t="shared" si="8"/>
        <v>0</v>
      </c>
      <c r="Q88" s="9">
        <f t="shared" si="9"/>
        <v>0</v>
      </c>
      <c r="R88" s="9">
        <v>0</v>
      </c>
      <c r="S88" s="9">
        <f t="shared" si="10"/>
        <v>0</v>
      </c>
      <c r="T88" s="14">
        <f t="shared" si="11"/>
        <v>0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78.75" x14ac:dyDescent="0.25">
      <c r="A89" s="9" t="s">
        <v>283</v>
      </c>
      <c r="B89" s="10" t="s">
        <v>284</v>
      </c>
      <c r="C89" s="9" t="s">
        <v>285</v>
      </c>
      <c r="D89" s="13" t="s">
        <v>487</v>
      </c>
      <c r="E89" s="9" t="s">
        <v>34</v>
      </c>
      <c r="F89" s="9">
        <v>172000</v>
      </c>
      <c r="G89" s="9">
        <v>134500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f t="shared" si="6"/>
        <v>0</v>
      </c>
      <c r="O89" s="9">
        <f t="shared" si="7"/>
        <v>0</v>
      </c>
      <c r="P89" s="9">
        <f t="shared" si="8"/>
        <v>0</v>
      </c>
      <c r="Q89" s="9">
        <f t="shared" si="9"/>
        <v>0</v>
      </c>
      <c r="R89" s="9">
        <v>0</v>
      </c>
      <c r="S89" s="9">
        <f t="shared" si="10"/>
        <v>0</v>
      </c>
      <c r="T89" s="14">
        <f t="shared" si="11"/>
        <v>0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47.25" x14ac:dyDescent="0.25">
      <c r="A90" s="9" t="s">
        <v>286</v>
      </c>
      <c r="B90" s="10" t="s">
        <v>287</v>
      </c>
      <c r="C90" s="9" t="s">
        <v>288</v>
      </c>
      <c r="D90" s="13">
        <v>46746145</v>
      </c>
      <c r="E90" s="9" t="s">
        <v>34</v>
      </c>
      <c r="F90" s="9">
        <v>69620</v>
      </c>
      <c r="G90" s="9">
        <v>64620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f t="shared" si="6"/>
        <v>0</v>
      </c>
      <c r="O90" s="9">
        <f t="shared" si="7"/>
        <v>0</v>
      </c>
      <c r="P90" s="9">
        <f t="shared" si="8"/>
        <v>0</v>
      </c>
      <c r="Q90" s="9">
        <f t="shared" si="9"/>
        <v>0</v>
      </c>
      <c r="R90" s="9">
        <v>0</v>
      </c>
      <c r="S90" s="9">
        <f t="shared" si="10"/>
        <v>0</v>
      </c>
      <c r="T90" s="14">
        <f t="shared" si="11"/>
        <v>0</v>
      </c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47.25" x14ac:dyDescent="0.25">
      <c r="A91" s="9" t="s">
        <v>289</v>
      </c>
      <c r="B91" s="10" t="s">
        <v>290</v>
      </c>
      <c r="C91" s="9" t="s">
        <v>291</v>
      </c>
      <c r="D91" s="13">
        <v>48132926</v>
      </c>
      <c r="E91" s="9" t="s">
        <v>34</v>
      </c>
      <c r="F91" s="9">
        <v>37750</v>
      </c>
      <c r="G91" s="9">
        <v>37750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f t="shared" si="6"/>
        <v>0</v>
      </c>
      <c r="O91" s="9">
        <f t="shared" si="7"/>
        <v>0</v>
      </c>
      <c r="P91" s="9">
        <f t="shared" si="8"/>
        <v>0</v>
      </c>
      <c r="Q91" s="9">
        <f t="shared" si="9"/>
        <v>0</v>
      </c>
      <c r="R91" s="9">
        <v>0</v>
      </c>
      <c r="S91" s="9">
        <f t="shared" si="10"/>
        <v>0</v>
      </c>
      <c r="T91" s="14">
        <f t="shared" si="11"/>
        <v>0</v>
      </c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31.5" x14ac:dyDescent="0.25">
      <c r="A92" s="9" t="s">
        <v>292</v>
      </c>
      <c r="B92" s="10" t="s">
        <v>293</v>
      </c>
      <c r="C92" s="9" t="s">
        <v>294</v>
      </c>
      <c r="D92" s="13">
        <v>26583097</v>
      </c>
      <c r="E92" s="9" t="s">
        <v>45</v>
      </c>
      <c r="F92" s="9">
        <v>249765</v>
      </c>
      <c r="G92" s="9">
        <v>101300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f t="shared" si="6"/>
        <v>0</v>
      </c>
      <c r="O92" s="9">
        <f t="shared" si="7"/>
        <v>0</v>
      </c>
      <c r="P92" s="9">
        <f t="shared" si="8"/>
        <v>0</v>
      </c>
      <c r="Q92" s="9">
        <f t="shared" si="9"/>
        <v>0</v>
      </c>
      <c r="R92" s="9">
        <v>0</v>
      </c>
      <c r="S92" s="9">
        <f t="shared" si="10"/>
        <v>0</v>
      </c>
      <c r="T92" s="14">
        <f t="shared" si="11"/>
        <v>0</v>
      </c>
    </row>
    <row r="93" spans="1:31" ht="31.5" x14ac:dyDescent="0.25">
      <c r="A93" s="9" t="s">
        <v>295</v>
      </c>
      <c r="B93" s="10" t="s">
        <v>296</v>
      </c>
      <c r="C93" s="9" t="s">
        <v>273</v>
      </c>
      <c r="D93" s="13">
        <v>66743192</v>
      </c>
      <c r="E93" s="9" t="s">
        <v>45</v>
      </c>
      <c r="F93" s="9">
        <v>473670</v>
      </c>
      <c r="G93" s="9">
        <v>329700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f t="shared" si="6"/>
        <v>0</v>
      </c>
      <c r="O93" s="9">
        <f t="shared" si="7"/>
        <v>0</v>
      </c>
      <c r="P93" s="9">
        <f t="shared" si="8"/>
        <v>0</v>
      </c>
      <c r="Q93" s="9">
        <f t="shared" si="9"/>
        <v>0</v>
      </c>
      <c r="R93" s="9">
        <v>0</v>
      </c>
      <c r="S93" s="9">
        <f t="shared" si="10"/>
        <v>0</v>
      </c>
      <c r="T93" s="14">
        <f t="shared" si="11"/>
        <v>0</v>
      </c>
    </row>
    <row r="94" spans="1:31" ht="47.25" x14ac:dyDescent="0.25">
      <c r="A94" s="9" t="s">
        <v>297</v>
      </c>
      <c r="B94" s="10" t="s">
        <v>298</v>
      </c>
      <c r="C94" s="9" t="s">
        <v>19</v>
      </c>
      <c r="D94" s="13">
        <v>25380443</v>
      </c>
      <c r="E94" s="9" t="s">
        <v>20</v>
      </c>
      <c r="F94" s="9">
        <v>661001</v>
      </c>
      <c r="G94" s="9">
        <v>110000</v>
      </c>
      <c r="H94" s="9">
        <v>0</v>
      </c>
      <c r="I94" s="9">
        <v>0</v>
      </c>
      <c r="J94" s="9">
        <v>0</v>
      </c>
      <c r="K94" s="9">
        <v>0</v>
      </c>
      <c r="L94" s="9">
        <v>54600</v>
      </c>
      <c r="M94" s="9">
        <v>18564</v>
      </c>
      <c r="N94" s="9">
        <v>54600</v>
      </c>
      <c r="O94" s="9">
        <v>0</v>
      </c>
      <c r="P94" s="9">
        <v>54600</v>
      </c>
      <c r="Q94" s="9">
        <v>18564</v>
      </c>
      <c r="R94" s="9">
        <v>26936</v>
      </c>
      <c r="S94" s="9">
        <f t="shared" si="10"/>
        <v>100100</v>
      </c>
      <c r="T94" s="14">
        <f t="shared" si="11"/>
        <v>15</v>
      </c>
    </row>
    <row r="95" spans="1:31" ht="31.5" x14ac:dyDescent="0.25">
      <c r="A95" s="9" t="s">
        <v>299</v>
      </c>
      <c r="B95" s="10" t="s">
        <v>300</v>
      </c>
      <c r="C95" s="9" t="s">
        <v>173</v>
      </c>
      <c r="D95" s="13">
        <v>60459131</v>
      </c>
      <c r="E95" s="9" t="s">
        <v>45</v>
      </c>
      <c r="F95" s="9">
        <v>571279</v>
      </c>
      <c r="G95" s="9">
        <v>248500</v>
      </c>
      <c r="H95" s="9">
        <v>0</v>
      </c>
      <c r="I95" s="9">
        <v>0</v>
      </c>
      <c r="J95" s="9">
        <v>0</v>
      </c>
      <c r="K95" s="9">
        <v>0</v>
      </c>
      <c r="L95" s="9">
        <v>108108</v>
      </c>
      <c r="M95" s="9">
        <v>36757</v>
      </c>
      <c r="N95" s="9">
        <v>108108</v>
      </c>
      <c r="O95" s="9">
        <v>0</v>
      </c>
      <c r="P95" s="9">
        <v>108108</v>
      </c>
      <c r="Q95" s="9">
        <v>36757</v>
      </c>
      <c r="R95" s="9">
        <v>62335</v>
      </c>
      <c r="S95" s="9">
        <f t="shared" si="10"/>
        <v>207200</v>
      </c>
      <c r="T95" s="14">
        <f t="shared" si="11"/>
        <v>36</v>
      </c>
    </row>
    <row r="96" spans="1:31" ht="31.5" x14ac:dyDescent="0.25">
      <c r="A96" s="9" t="s">
        <v>301</v>
      </c>
      <c r="B96" s="10" t="s">
        <v>302</v>
      </c>
      <c r="C96" s="9" t="s">
        <v>303</v>
      </c>
      <c r="D96" s="13">
        <v>65348893</v>
      </c>
      <c r="E96" s="9" t="s">
        <v>45</v>
      </c>
      <c r="F96" s="9">
        <v>226475</v>
      </c>
      <c r="G96" s="9">
        <v>147476</v>
      </c>
      <c r="H96" s="9">
        <v>0</v>
      </c>
      <c r="I96" s="9">
        <v>0</v>
      </c>
      <c r="J96" s="9">
        <v>0</v>
      </c>
      <c r="K96" s="9">
        <v>0</v>
      </c>
      <c r="L96" s="9">
        <v>91324</v>
      </c>
      <c r="M96" s="9">
        <v>31049</v>
      </c>
      <c r="N96" s="9">
        <v>91324</v>
      </c>
      <c r="O96" s="9">
        <v>0</v>
      </c>
      <c r="P96" s="9">
        <v>91324</v>
      </c>
      <c r="Q96" s="9">
        <v>31049</v>
      </c>
      <c r="R96" s="9">
        <v>11830</v>
      </c>
      <c r="S96" s="9">
        <f t="shared" si="10"/>
        <v>134203</v>
      </c>
      <c r="T96" s="14">
        <f t="shared" si="11"/>
        <v>59</v>
      </c>
    </row>
    <row r="97" spans="1:31" ht="45" x14ac:dyDescent="0.25">
      <c r="A97" s="9" t="s">
        <v>304</v>
      </c>
      <c r="B97" s="10" t="s">
        <v>305</v>
      </c>
      <c r="C97" s="9" t="s">
        <v>41</v>
      </c>
      <c r="D97" s="13">
        <v>67364012</v>
      </c>
      <c r="E97" s="9" t="s">
        <v>38</v>
      </c>
      <c r="F97" s="9">
        <v>2975014</v>
      </c>
      <c r="G97" s="9">
        <v>349160</v>
      </c>
      <c r="H97" s="9">
        <v>0</v>
      </c>
      <c r="I97" s="9">
        <v>0</v>
      </c>
      <c r="J97" s="9">
        <v>0</v>
      </c>
      <c r="K97" s="9">
        <v>0</v>
      </c>
      <c r="L97" s="9">
        <v>127400</v>
      </c>
      <c r="M97" s="9">
        <v>43316</v>
      </c>
      <c r="N97" s="9">
        <v>127400</v>
      </c>
      <c r="O97" s="9">
        <v>0</v>
      </c>
      <c r="P97" s="9">
        <v>127400</v>
      </c>
      <c r="Q97" s="9">
        <v>43316</v>
      </c>
      <c r="R97" s="9">
        <v>147020</v>
      </c>
      <c r="S97" s="9">
        <f t="shared" si="10"/>
        <v>317736</v>
      </c>
      <c r="T97" s="14">
        <f t="shared" si="11"/>
        <v>11</v>
      </c>
    </row>
    <row r="98" spans="1:31" ht="63" x14ac:dyDescent="0.25">
      <c r="A98" s="9" t="s">
        <v>306</v>
      </c>
      <c r="B98" s="10" t="s">
        <v>307</v>
      </c>
      <c r="C98" s="9" t="s">
        <v>114</v>
      </c>
      <c r="D98" s="13">
        <v>25232142</v>
      </c>
      <c r="E98" s="9" t="s">
        <v>20</v>
      </c>
      <c r="F98" s="9">
        <v>687311</v>
      </c>
      <c r="G98" s="9">
        <v>249910</v>
      </c>
      <c r="H98" s="9">
        <v>0</v>
      </c>
      <c r="I98" s="9">
        <v>0</v>
      </c>
      <c r="J98" s="9">
        <v>0</v>
      </c>
      <c r="K98" s="9">
        <v>0</v>
      </c>
      <c r="L98" s="9">
        <v>169715</v>
      </c>
      <c r="M98" s="9">
        <v>57703</v>
      </c>
      <c r="N98" s="9">
        <v>169715</v>
      </c>
      <c r="O98" s="9">
        <v>0</v>
      </c>
      <c r="P98" s="9">
        <v>169715</v>
      </c>
      <c r="Q98" s="9">
        <v>57703</v>
      </c>
      <c r="R98" s="9">
        <v>0</v>
      </c>
      <c r="S98" s="9">
        <f t="shared" si="10"/>
        <v>227418</v>
      </c>
      <c r="T98" s="14">
        <f t="shared" si="11"/>
        <v>33</v>
      </c>
    </row>
    <row r="99" spans="1:31" ht="47.25" x14ac:dyDescent="0.25">
      <c r="A99" s="9" t="s">
        <v>308</v>
      </c>
      <c r="B99" s="10" t="s">
        <v>309</v>
      </c>
      <c r="C99" s="9" t="s">
        <v>181</v>
      </c>
      <c r="D99" s="13">
        <v>60557621</v>
      </c>
      <c r="E99" s="9" t="s">
        <v>20</v>
      </c>
      <c r="F99" s="9">
        <v>500000</v>
      </c>
      <c r="G99" s="9">
        <v>350000</v>
      </c>
      <c r="H99" s="9">
        <v>35904</v>
      </c>
      <c r="I99" s="9">
        <v>0</v>
      </c>
      <c r="J99" s="9">
        <v>0</v>
      </c>
      <c r="K99" s="9">
        <v>0</v>
      </c>
      <c r="L99" s="9">
        <v>121751</v>
      </c>
      <c r="M99" s="9">
        <v>41397</v>
      </c>
      <c r="N99" s="9">
        <v>157655</v>
      </c>
      <c r="O99" s="9">
        <v>35904</v>
      </c>
      <c r="P99" s="9">
        <v>121751</v>
      </c>
      <c r="Q99" s="9">
        <v>41397</v>
      </c>
      <c r="R99" s="9">
        <v>80948</v>
      </c>
      <c r="S99" s="9">
        <f t="shared" si="10"/>
        <v>280000</v>
      </c>
      <c r="T99" s="14">
        <f t="shared" si="11"/>
        <v>56</v>
      </c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63" x14ac:dyDescent="0.25">
      <c r="A100" s="9" t="s">
        <v>310</v>
      </c>
      <c r="B100" s="10" t="s">
        <v>311</v>
      </c>
      <c r="C100" s="9" t="s">
        <v>312</v>
      </c>
      <c r="D100" s="13" t="s">
        <v>313</v>
      </c>
      <c r="E100" s="9" t="s">
        <v>34</v>
      </c>
      <c r="F100" s="9">
        <v>57800</v>
      </c>
      <c r="G100" s="9">
        <v>57800</v>
      </c>
      <c r="H100" s="9">
        <v>20800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f t="shared" si="6"/>
        <v>20800</v>
      </c>
      <c r="O100" s="9">
        <f t="shared" si="7"/>
        <v>20800</v>
      </c>
      <c r="P100" s="9">
        <f t="shared" si="8"/>
        <v>0</v>
      </c>
      <c r="Q100" s="9">
        <f t="shared" si="9"/>
        <v>0</v>
      </c>
      <c r="R100" s="9">
        <v>33670</v>
      </c>
      <c r="S100" s="9">
        <f t="shared" si="10"/>
        <v>54470</v>
      </c>
      <c r="T100" s="14">
        <f t="shared" si="11"/>
        <v>94</v>
      </c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10.25" x14ac:dyDescent="0.25">
      <c r="A101" s="9" t="s">
        <v>314</v>
      </c>
      <c r="B101" s="10" t="s">
        <v>315</v>
      </c>
      <c r="C101" s="9" t="s">
        <v>316</v>
      </c>
      <c r="D101" s="13">
        <v>70843155</v>
      </c>
      <c r="E101" s="9" t="s">
        <v>34</v>
      </c>
      <c r="F101" s="9">
        <v>147950</v>
      </c>
      <c r="G101" s="9">
        <v>147950</v>
      </c>
      <c r="H101" s="9">
        <v>122950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f t="shared" si="6"/>
        <v>122950</v>
      </c>
      <c r="O101" s="9">
        <f t="shared" si="7"/>
        <v>122950</v>
      </c>
      <c r="P101" s="9">
        <f t="shared" si="8"/>
        <v>0</v>
      </c>
      <c r="Q101" s="9">
        <f t="shared" si="9"/>
        <v>0</v>
      </c>
      <c r="R101" s="9">
        <v>22750</v>
      </c>
      <c r="S101" s="9">
        <f t="shared" si="10"/>
        <v>145700</v>
      </c>
      <c r="T101" s="14">
        <f t="shared" si="11"/>
        <v>98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45" x14ac:dyDescent="0.25">
      <c r="A102" s="9" t="s">
        <v>317</v>
      </c>
      <c r="B102" s="10" t="s">
        <v>318</v>
      </c>
      <c r="C102" s="9" t="s">
        <v>65</v>
      </c>
      <c r="D102" s="13">
        <v>70845387</v>
      </c>
      <c r="E102" s="9" t="s">
        <v>38</v>
      </c>
      <c r="F102" s="9">
        <v>229105</v>
      </c>
      <c r="G102" s="9">
        <v>160000</v>
      </c>
      <c r="H102" s="9">
        <v>52416</v>
      </c>
      <c r="I102" s="9">
        <v>0</v>
      </c>
      <c r="J102" s="9">
        <v>0</v>
      </c>
      <c r="K102" s="9">
        <v>0</v>
      </c>
      <c r="L102" s="9">
        <v>24000</v>
      </c>
      <c r="M102" s="9">
        <v>8160</v>
      </c>
      <c r="N102" s="9">
        <v>76416</v>
      </c>
      <c r="O102" s="9">
        <v>52416</v>
      </c>
      <c r="P102" s="9">
        <v>24000</v>
      </c>
      <c r="Q102" s="9">
        <v>8160</v>
      </c>
      <c r="R102" s="9">
        <v>43424</v>
      </c>
      <c r="S102" s="9">
        <f t="shared" si="10"/>
        <v>128000</v>
      </c>
      <c r="T102" s="14">
        <f t="shared" si="11"/>
        <v>56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47.25" x14ac:dyDescent="0.25">
      <c r="A103" s="9" t="s">
        <v>319</v>
      </c>
      <c r="B103" s="10" t="s">
        <v>320</v>
      </c>
      <c r="C103" s="9" t="s">
        <v>99</v>
      </c>
      <c r="D103" s="13">
        <v>49625624</v>
      </c>
      <c r="E103" s="9" t="s">
        <v>20</v>
      </c>
      <c r="F103" s="9">
        <v>876207</v>
      </c>
      <c r="G103" s="9">
        <v>252420</v>
      </c>
      <c r="H103" s="9">
        <v>0</v>
      </c>
      <c r="I103" s="9">
        <v>0</v>
      </c>
      <c r="J103" s="9">
        <v>120000</v>
      </c>
      <c r="K103" s="9">
        <v>37536</v>
      </c>
      <c r="L103" s="9">
        <v>0</v>
      </c>
      <c r="M103" s="9">
        <v>0</v>
      </c>
      <c r="N103" s="9">
        <v>120000</v>
      </c>
      <c r="O103" s="9">
        <v>120000</v>
      </c>
      <c r="P103" s="9">
        <v>0</v>
      </c>
      <c r="Q103" s="9">
        <v>37536</v>
      </c>
      <c r="R103" s="9">
        <v>44400</v>
      </c>
      <c r="S103" s="9">
        <f t="shared" si="10"/>
        <v>201936</v>
      </c>
      <c r="T103" s="14">
        <f t="shared" si="11"/>
        <v>23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30" x14ac:dyDescent="0.25">
      <c r="A104" s="9" t="s">
        <v>321</v>
      </c>
      <c r="B104" s="10" t="s">
        <v>322</v>
      </c>
      <c r="C104" s="9" t="s">
        <v>323</v>
      </c>
      <c r="D104" s="13">
        <v>26572702</v>
      </c>
      <c r="E104" s="9" t="s">
        <v>27</v>
      </c>
      <c r="F104" s="9">
        <v>240000</v>
      </c>
      <c r="G104" s="9">
        <v>150000</v>
      </c>
      <c r="H104" s="9">
        <v>0</v>
      </c>
      <c r="I104" s="9">
        <v>0</v>
      </c>
      <c r="J104" s="9">
        <v>0</v>
      </c>
      <c r="K104" s="9">
        <v>0</v>
      </c>
      <c r="L104" s="9">
        <v>120000</v>
      </c>
      <c r="M104" s="9">
        <v>0</v>
      </c>
      <c r="N104" s="9">
        <v>120000</v>
      </c>
      <c r="O104" s="9">
        <v>0</v>
      </c>
      <c r="P104" s="9">
        <v>120000</v>
      </c>
      <c r="Q104" s="9">
        <v>0</v>
      </c>
      <c r="R104" s="9">
        <v>0</v>
      </c>
      <c r="S104" s="9">
        <f t="shared" si="10"/>
        <v>120000</v>
      </c>
      <c r="T104" s="14">
        <f t="shared" si="11"/>
        <v>50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31.5" x14ac:dyDescent="0.25">
      <c r="A105" s="9" t="s">
        <v>324</v>
      </c>
      <c r="B105" s="10" t="s">
        <v>325</v>
      </c>
      <c r="C105" s="9" t="s">
        <v>26</v>
      </c>
      <c r="D105" s="13">
        <v>60803291</v>
      </c>
      <c r="E105" s="9" t="s">
        <v>27</v>
      </c>
      <c r="F105" s="9">
        <v>800859</v>
      </c>
      <c r="G105" s="9">
        <v>325399</v>
      </c>
      <c r="H105" s="9">
        <v>1274</v>
      </c>
      <c r="I105" s="9">
        <v>0</v>
      </c>
      <c r="J105" s="9">
        <v>0</v>
      </c>
      <c r="K105" s="9">
        <v>0</v>
      </c>
      <c r="L105" s="9">
        <v>168805</v>
      </c>
      <c r="M105" s="9">
        <v>57394</v>
      </c>
      <c r="N105" s="9">
        <v>170079</v>
      </c>
      <c r="O105" s="9">
        <v>1274</v>
      </c>
      <c r="P105" s="9">
        <v>168805</v>
      </c>
      <c r="Q105" s="9">
        <v>57394</v>
      </c>
      <c r="R105" s="9">
        <v>68640</v>
      </c>
      <c r="S105" s="9">
        <f t="shared" si="10"/>
        <v>296113</v>
      </c>
      <c r="T105" s="14">
        <f t="shared" si="11"/>
        <v>37</v>
      </c>
    </row>
    <row r="106" spans="1:31" ht="47.25" x14ac:dyDescent="0.25">
      <c r="A106" s="9" t="s">
        <v>326</v>
      </c>
      <c r="B106" s="10" t="s">
        <v>327</v>
      </c>
      <c r="C106" s="9" t="s">
        <v>62</v>
      </c>
      <c r="D106" s="13" t="s">
        <v>485</v>
      </c>
      <c r="E106" s="9" t="s">
        <v>27</v>
      </c>
      <c r="F106" s="9">
        <v>477500</v>
      </c>
      <c r="G106" s="9">
        <v>143100</v>
      </c>
      <c r="H106" s="9">
        <v>95641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95641</v>
      </c>
      <c r="O106" s="9">
        <v>95641</v>
      </c>
      <c r="P106" s="9">
        <v>0</v>
      </c>
      <c r="Q106" s="9">
        <v>0</v>
      </c>
      <c r="R106" s="9">
        <v>34580</v>
      </c>
      <c r="S106" s="9">
        <f t="shared" si="10"/>
        <v>130221</v>
      </c>
      <c r="T106" s="14">
        <f t="shared" si="11"/>
        <v>27</v>
      </c>
    </row>
    <row r="107" spans="1:31" ht="45" x14ac:dyDescent="0.25">
      <c r="A107" s="9" t="s">
        <v>328</v>
      </c>
      <c r="B107" s="10" t="s">
        <v>329</v>
      </c>
      <c r="C107" s="9" t="s">
        <v>159</v>
      </c>
      <c r="D107" s="13">
        <v>22854771</v>
      </c>
      <c r="E107" s="9" t="s">
        <v>27</v>
      </c>
      <c r="F107" s="9">
        <v>491300</v>
      </c>
      <c r="G107" s="9">
        <v>289000</v>
      </c>
      <c r="H107" s="9">
        <v>117390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117390</v>
      </c>
      <c r="O107" s="9">
        <v>117390</v>
      </c>
      <c r="P107" s="9">
        <v>0</v>
      </c>
      <c r="Q107" s="9">
        <v>0</v>
      </c>
      <c r="R107" s="9">
        <v>145600</v>
      </c>
      <c r="S107" s="9">
        <f t="shared" si="10"/>
        <v>262990</v>
      </c>
      <c r="T107" s="14">
        <f t="shared" si="11"/>
        <v>54</v>
      </c>
    </row>
    <row r="108" spans="1:31" ht="45" x14ac:dyDescent="0.25">
      <c r="A108" s="9" t="s">
        <v>330</v>
      </c>
      <c r="B108" s="10" t="s">
        <v>331</v>
      </c>
      <c r="C108" s="9" t="s">
        <v>332</v>
      </c>
      <c r="D108" s="13">
        <v>70870896</v>
      </c>
      <c r="E108" s="9" t="s">
        <v>38</v>
      </c>
      <c r="F108" s="9">
        <v>313256</v>
      </c>
      <c r="G108" s="9">
        <v>178000</v>
      </c>
      <c r="H108" s="9">
        <v>0</v>
      </c>
      <c r="I108" s="9">
        <v>0</v>
      </c>
      <c r="J108" s="9">
        <v>0</v>
      </c>
      <c r="K108" s="9">
        <v>0</v>
      </c>
      <c r="L108" s="9">
        <v>111275</v>
      </c>
      <c r="M108" s="9">
        <v>37834</v>
      </c>
      <c r="N108" s="9">
        <v>111275</v>
      </c>
      <c r="O108" s="9">
        <v>0</v>
      </c>
      <c r="P108" s="9">
        <v>111275</v>
      </c>
      <c r="Q108" s="9">
        <v>37834</v>
      </c>
      <c r="R108" s="9">
        <v>12871</v>
      </c>
      <c r="S108" s="9">
        <f t="shared" si="10"/>
        <v>161980</v>
      </c>
      <c r="T108" s="14">
        <f t="shared" si="11"/>
        <v>52</v>
      </c>
    </row>
    <row r="109" spans="1:31" ht="47.25" x14ac:dyDescent="0.25">
      <c r="A109" s="9" t="s">
        <v>333</v>
      </c>
      <c r="B109" s="10" t="s">
        <v>334</v>
      </c>
      <c r="C109" s="9" t="s">
        <v>105</v>
      </c>
      <c r="D109" s="13">
        <v>25617401</v>
      </c>
      <c r="E109" s="9" t="s">
        <v>20</v>
      </c>
      <c r="F109" s="9">
        <v>506302</v>
      </c>
      <c r="G109" s="9">
        <v>350000</v>
      </c>
      <c r="H109" s="9">
        <v>0</v>
      </c>
      <c r="I109" s="9">
        <v>0</v>
      </c>
      <c r="J109" s="9">
        <v>0</v>
      </c>
      <c r="K109" s="9">
        <v>0</v>
      </c>
      <c r="L109" s="9">
        <v>191100</v>
      </c>
      <c r="M109" s="9">
        <v>64974</v>
      </c>
      <c r="N109" s="9">
        <v>191100</v>
      </c>
      <c r="O109" s="9">
        <v>0</v>
      </c>
      <c r="P109" s="9">
        <v>191100</v>
      </c>
      <c r="Q109" s="9">
        <v>64974</v>
      </c>
      <c r="R109" s="9">
        <v>62426</v>
      </c>
      <c r="S109" s="9">
        <f t="shared" si="10"/>
        <v>318500</v>
      </c>
      <c r="T109" s="14">
        <f t="shared" si="11"/>
        <v>63</v>
      </c>
    </row>
    <row r="110" spans="1:31" ht="31.5" x14ac:dyDescent="0.25">
      <c r="A110" s="9" t="s">
        <v>335</v>
      </c>
      <c r="B110" s="10" t="s">
        <v>336</v>
      </c>
      <c r="C110" s="9" t="s">
        <v>133</v>
      </c>
      <c r="D110" s="13">
        <v>27054705</v>
      </c>
      <c r="E110" s="9" t="s">
        <v>27</v>
      </c>
      <c r="F110" s="9">
        <v>500000</v>
      </c>
      <c r="G110" s="9">
        <v>350000</v>
      </c>
      <c r="H110" s="9">
        <v>52325</v>
      </c>
      <c r="I110" s="9">
        <v>0</v>
      </c>
      <c r="J110" s="9">
        <v>187278</v>
      </c>
      <c r="K110" s="9">
        <v>78897</v>
      </c>
      <c r="L110" s="9">
        <v>0</v>
      </c>
      <c r="M110" s="9">
        <v>0</v>
      </c>
      <c r="N110" s="9">
        <v>239603</v>
      </c>
      <c r="O110" s="9">
        <v>239603</v>
      </c>
      <c r="P110" s="9">
        <v>0</v>
      </c>
      <c r="Q110" s="9">
        <v>78897</v>
      </c>
      <c r="R110" s="9">
        <v>0</v>
      </c>
      <c r="S110" s="9">
        <f t="shared" si="10"/>
        <v>318500</v>
      </c>
      <c r="T110" s="14">
        <f t="shared" si="11"/>
        <v>64</v>
      </c>
    </row>
    <row r="111" spans="1:31" ht="30" x14ac:dyDescent="0.25">
      <c r="A111" s="9" t="s">
        <v>337</v>
      </c>
      <c r="B111" s="10" t="s">
        <v>338</v>
      </c>
      <c r="C111" s="9" t="s">
        <v>153</v>
      </c>
      <c r="D111" s="13">
        <v>69092028</v>
      </c>
      <c r="E111" s="9" t="s">
        <v>27</v>
      </c>
      <c r="F111" s="9">
        <v>519071</v>
      </c>
      <c r="G111" s="9">
        <v>328000</v>
      </c>
      <c r="H111" s="9">
        <v>9100</v>
      </c>
      <c r="I111" s="9">
        <v>0</v>
      </c>
      <c r="J111" s="9">
        <v>0</v>
      </c>
      <c r="K111" s="9">
        <v>0</v>
      </c>
      <c r="L111" s="9">
        <v>162383</v>
      </c>
      <c r="M111" s="9">
        <v>56017</v>
      </c>
      <c r="N111" s="9">
        <v>171483</v>
      </c>
      <c r="O111" s="9">
        <v>9100</v>
      </c>
      <c r="P111" s="9">
        <v>162383</v>
      </c>
      <c r="Q111" s="9">
        <v>56017</v>
      </c>
      <c r="R111" s="9">
        <v>70980</v>
      </c>
      <c r="S111" s="9">
        <f t="shared" si="10"/>
        <v>298480</v>
      </c>
      <c r="T111" s="14">
        <f t="shared" si="11"/>
        <v>58</v>
      </c>
    </row>
    <row r="112" spans="1:31" ht="30" x14ac:dyDescent="0.25">
      <c r="A112" s="9" t="s">
        <v>339</v>
      </c>
      <c r="B112" s="10" t="s">
        <v>340</v>
      </c>
      <c r="C112" s="9" t="s">
        <v>55</v>
      </c>
      <c r="D112" s="13">
        <v>27016218</v>
      </c>
      <c r="E112" s="9" t="s">
        <v>38</v>
      </c>
      <c r="F112" s="9">
        <v>113500</v>
      </c>
      <c r="G112" s="9">
        <v>76000</v>
      </c>
      <c r="H112" s="9">
        <v>61880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61880</v>
      </c>
      <c r="O112" s="9">
        <v>61880</v>
      </c>
      <c r="P112" s="9">
        <v>0</v>
      </c>
      <c r="Q112" s="9">
        <v>0</v>
      </c>
      <c r="R112" s="9">
        <v>7280</v>
      </c>
      <c r="S112" s="9">
        <f t="shared" si="10"/>
        <v>69160</v>
      </c>
      <c r="T112" s="14">
        <f t="shared" si="11"/>
        <v>61</v>
      </c>
    </row>
    <row r="113" spans="1:31" ht="30" x14ac:dyDescent="0.25">
      <c r="A113" s="9" t="s">
        <v>341</v>
      </c>
      <c r="B113" s="10" t="s">
        <v>342</v>
      </c>
      <c r="C113" s="9" t="s">
        <v>343</v>
      </c>
      <c r="D113" s="13">
        <v>65468431</v>
      </c>
      <c r="E113" s="9" t="s">
        <v>27</v>
      </c>
      <c r="F113" s="9">
        <v>509113</v>
      </c>
      <c r="G113" s="9">
        <v>348944</v>
      </c>
      <c r="H113" s="9">
        <v>0</v>
      </c>
      <c r="I113" s="9">
        <v>0</v>
      </c>
      <c r="J113" s="9">
        <v>12800</v>
      </c>
      <c r="K113" s="9">
        <v>0</v>
      </c>
      <c r="L113" s="9">
        <v>170755</v>
      </c>
      <c r="M113" s="9">
        <v>60400</v>
      </c>
      <c r="N113" s="9">
        <v>183555</v>
      </c>
      <c r="O113" s="9">
        <v>12800</v>
      </c>
      <c r="P113" s="9">
        <v>170755</v>
      </c>
      <c r="Q113" s="9">
        <v>60400</v>
      </c>
      <c r="R113" s="9">
        <v>35200</v>
      </c>
      <c r="S113" s="9">
        <f t="shared" si="10"/>
        <v>279155</v>
      </c>
      <c r="T113" s="14">
        <f t="shared" si="11"/>
        <v>55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47.25" x14ac:dyDescent="0.25">
      <c r="A114" s="9" t="s">
        <v>344</v>
      </c>
      <c r="B114" s="10" t="s">
        <v>345</v>
      </c>
      <c r="C114" s="9" t="s">
        <v>127</v>
      </c>
      <c r="D114" s="13">
        <v>25405276</v>
      </c>
      <c r="E114" s="9" t="s">
        <v>20</v>
      </c>
      <c r="F114" s="9">
        <v>158884</v>
      </c>
      <c r="G114" s="9">
        <v>110000</v>
      </c>
      <c r="H114" s="9">
        <v>9100</v>
      </c>
      <c r="I114" s="9">
        <v>0</v>
      </c>
      <c r="J114" s="9">
        <v>0</v>
      </c>
      <c r="K114" s="9">
        <v>0</v>
      </c>
      <c r="L114" s="9">
        <v>61119</v>
      </c>
      <c r="M114" s="9">
        <v>20781</v>
      </c>
      <c r="N114" s="9">
        <v>70219</v>
      </c>
      <c r="O114" s="9">
        <v>9100</v>
      </c>
      <c r="P114" s="9">
        <v>61119</v>
      </c>
      <c r="Q114" s="9">
        <v>20781</v>
      </c>
      <c r="R114" s="9">
        <v>9100</v>
      </c>
      <c r="S114" s="9">
        <f t="shared" si="10"/>
        <v>100100</v>
      </c>
      <c r="T114" s="14">
        <f t="shared" si="11"/>
        <v>63</v>
      </c>
    </row>
    <row r="115" spans="1:31" ht="60" x14ac:dyDescent="0.25">
      <c r="A115" s="9" t="s">
        <v>346</v>
      </c>
      <c r="B115" s="10" t="s">
        <v>347</v>
      </c>
      <c r="C115" s="9" t="s">
        <v>251</v>
      </c>
      <c r="D115" s="13">
        <v>73928178</v>
      </c>
      <c r="E115" s="9" t="s">
        <v>252</v>
      </c>
      <c r="F115" s="9">
        <v>1900000</v>
      </c>
      <c r="G115" s="9">
        <v>350000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318500</v>
      </c>
      <c r="S115" s="9">
        <f t="shared" si="10"/>
        <v>318500</v>
      </c>
      <c r="T115" s="14">
        <f t="shared" si="11"/>
        <v>17</v>
      </c>
    </row>
    <row r="116" spans="1:31" ht="47.25" x14ac:dyDescent="0.25">
      <c r="A116" s="9" t="s">
        <v>348</v>
      </c>
      <c r="B116" s="10" t="s">
        <v>349</v>
      </c>
      <c r="C116" s="9" t="s">
        <v>68</v>
      </c>
      <c r="D116" s="13">
        <v>63913381</v>
      </c>
      <c r="E116" s="9" t="s">
        <v>20</v>
      </c>
      <c r="F116" s="9">
        <v>373529</v>
      </c>
      <c r="G116" s="9">
        <v>262120</v>
      </c>
      <c r="H116" s="9">
        <v>6370</v>
      </c>
      <c r="I116" s="9">
        <v>0</v>
      </c>
      <c r="J116" s="9">
        <v>0</v>
      </c>
      <c r="K116" s="9">
        <v>0</v>
      </c>
      <c r="L116" s="9">
        <v>138464</v>
      </c>
      <c r="M116" s="9">
        <v>47078</v>
      </c>
      <c r="N116" s="9">
        <v>144834</v>
      </c>
      <c r="O116" s="9">
        <v>6370</v>
      </c>
      <c r="P116" s="9">
        <v>138464</v>
      </c>
      <c r="Q116" s="9">
        <v>47078</v>
      </c>
      <c r="R116" s="9">
        <v>31486</v>
      </c>
      <c r="S116" s="9">
        <f t="shared" si="10"/>
        <v>223398</v>
      </c>
      <c r="T116" s="14">
        <f t="shared" si="11"/>
        <v>60</v>
      </c>
    </row>
    <row r="117" spans="1:31" ht="45" x14ac:dyDescent="0.25">
      <c r="A117" s="9" t="s">
        <v>350</v>
      </c>
      <c r="B117" s="10" t="s">
        <v>351</v>
      </c>
      <c r="C117" s="9" t="s">
        <v>352</v>
      </c>
      <c r="D117" s="13">
        <v>67774172</v>
      </c>
      <c r="E117" s="9" t="s">
        <v>34</v>
      </c>
      <c r="F117" s="9">
        <v>148000</v>
      </c>
      <c r="G117" s="9">
        <v>148000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f t="shared" si="6"/>
        <v>0</v>
      </c>
      <c r="O117" s="9">
        <f t="shared" si="7"/>
        <v>0</v>
      </c>
      <c r="P117" s="9">
        <f t="shared" si="8"/>
        <v>0</v>
      </c>
      <c r="Q117" s="9">
        <f t="shared" si="9"/>
        <v>0</v>
      </c>
      <c r="R117" s="9">
        <v>0</v>
      </c>
      <c r="S117" s="9">
        <f t="shared" si="10"/>
        <v>0</v>
      </c>
      <c r="T117" s="14">
        <f t="shared" si="11"/>
        <v>0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78.75" x14ac:dyDescent="0.25">
      <c r="A118" s="9" t="s">
        <v>353</v>
      </c>
      <c r="B118" s="10" t="s">
        <v>354</v>
      </c>
      <c r="C118" s="9" t="s">
        <v>355</v>
      </c>
      <c r="D118" s="13">
        <v>64628159</v>
      </c>
      <c r="E118" s="9" t="s">
        <v>34</v>
      </c>
      <c r="F118" s="9">
        <v>76000</v>
      </c>
      <c r="G118" s="9">
        <v>49000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f t="shared" si="6"/>
        <v>0</v>
      </c>
      <c r="O118" s="9">
        <f t="shared" si="7"/>
        <v>0</v>
      </c>
      <c r="P118" s="9">
        <f t="shared" si="8"/>
        <v>0</v>
      </c>
      <c r="Q118" s="9">
        <f t="shared" si="9"/>
        <v>0</v>
      </c>
      <c r="R118" s="9">
        <v>0</v>
      </c>
      <c r="S118" s="9">
        <f t="shared" si="10"/>
        <v>0</v>
      </c>
      <c r="T118" s="14">
        <f t="shared" si="11"/>
        <v>0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60" x14ac:dyDescent="0.25">
      <c r="A119" s="9" t="s">
        <v>356</v>
      </c>
      <c r="B119" s="10" t="s">
        <v>357</v>
      </c>
      <c r="C119" s="9" t="s">
        <v>358</v>
      </c>
      <c r="D119" s="13">
        <v>25656317</v>
      </c>
      <c r="E119" s="9" t="s">
        <v>20</v>
      </c>
      <c r="F119" s="9">
        <v>495461</v>
      </c>
      <c r="G119" s="9">
        <v>347391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f t="shared" si="6"/>
        <v>0</v>
      </c>
      <c r="O119" s="9">
        <f t="shared" si="7"/>
        <v>0</v>
      </c>
      <c r="P119" s="9">
        <f t="shared" si="8"/>
        <v>0</v>
      </c>
      <c r="Q119" s="9">
        <f t="shared" si="9"/>
        <v>0</v>
      </c>
      <c r="R119" s="9">
        <v>0</v>
      </c>
      <c r="S119" s="9">
        <f t="shared" si="10"/>
        <v>0</v>
      </c>
      <c r="T119" s="14">
        <f t="shared" si="11"/>
        <v>0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63" x14ac:dyDescent="0.25">
      <c r="A120" s="9" t="s">
        <v>359</v>
      </c>
      <c r="B120" s="10" t="s">
        <v>360</v>
      </c>
      <c r="C120" s="9" t="s">
        <v>361</v>
      </c>
      <c r="D120" s="13">
        <v>49314840</v>
      </c>
      <c r="E120" s="9" t="s">
        <v>34</v>
      </c>
      <c r="F120" s="9">
        <v>50000</v>
      </c>
      <c r="G120" s="9">
        <v>50000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f t="shared" si="6"/>
        <v>0</v>
      </c>
      <c r="O120" s="9">
        <f t="shared" si="7"/>
        <v>0</v>
      </c>
      <c r="P120" s="9">
        <f t="shared" si="8"/>
        <v>0</v>
      </c>
      <c r="Q120" s="9">
        <f t="shared" si="9"/>
        <v>0</v>
      </c>
      <c r="R120" s="9">
        <v>0</v>
      </c>
      <c r="S120" s="9">
        <f t="shared" si="10"/>
        <v>0</v>
      </c>
      <c r="T120" s="14">
        <f t="shared" si="11"/>
        <v>0</v>
      </c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4.5" x14ac:dyDescent="0.25">
      <c r="A121" s="9" t="s">
        <v>362</v>
      </c>
      <c r="B121" s="10" t="s">
        <v>363</v>
      </c>
      <c r="C121" s="9" t="s">
        <v>364</v>
      </c>
      <c r="D121" s="13">
        <v>61100242</v>
      </c>
      <c r="E121" s="9" t="s">
        <v>34</v>
      </c>
      <c r="F121" s="9">
        <v>93100</v>
      </c>
      <c r="G121" s="9">
        <v>88100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f t="shared" si="6"/>
        <v>0</v>
      </c>
      <c r="O121" s="9">
        <f t="shared" si="7"/>
        <v>0</v>
      </c>
      <c r="P121" s="9">
        <f t="shared" si="8"/>
        <v>0</v>
      </c>
      <c r="Q121" s="9">
        <f t="shared" si="9"/>
        <v>0</v>
      </c>
      <c r="R121" s="9">
        <v>0</v>
      </c>
      <c r="S121" s="9">
        <f t="shared" si="10"/>
        <v>0</v>
      </c>
      <c r="T121" s="14">
        <f t="shared" si="11"/>
        <v>0</v>
      </c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6" x14ac:dyDescent="0.25">
      <c r="A122" s="9" t="s">
        <v>365</v>
      </c>
      <c r="B122" s="10" t="s">
        <v>366</v>
      </c>
      <c r="C122" s="9" t="s">
        <v>367</v>
      </c>
      <c r="D122" s="13">
        <v>46749799</v>
      </c>
      <c r="E122" s="9" t="s">
        <v>34</v>
      </c>
      <c r="F122" s="9">
        <v>79740</v>
      </c>
      <c r="G122" s="9">
        <v>79740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f t="shared" si="6"/>
        <v>0</v>
      </c>
      <c r="O122" s="9">
        <f t="shared" si="7"/>
        <v>0</v>
      </c>
      <c r="P122" s="9">
        <f t="shared" si="8"/>
        <v>0</v>
      </c>
      <c r="Q122" s="9">
        <f t="shared" si="9"/>
        <v>0</v>
      </c>
      <c r="R122" s="9">
        <v>0</v>
      </c>
      <c r="S122" s="9">
        <f t="shared" si="10"/>
        <v>0</v>
      </c>
      <c r="T122" s="14">
        <f t="shared" si="11"/>
        <v>0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47.25" x14ac:dyDescent="0.25">
      <c r="A123" s="9" t="s">
        <v>368</v>
      </c>
      <c r="B123" s="10" t="s">
        <v>369</v>
      </c>
      <c r="C123" s="9" t="s">
        <v>370</v>
      </c>
      <c r="D123" s="13">
        <v>25603698</v>
      </c>
      <c r="E123" s="9" t="s">
        <v>371</v>
      </c>
      <c r="F123" s="9">
        <v>317130</v>
      </c>
      <c r="G123" s="9">
        <v>111500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f t="shared" si="6"/>
        <v>0</v>
      </c>
      <c r="O123" s="9">
        <f t="shared" si="7"/>
        <v>0</v>
      </c>
      <c r="P123" s="9">
        <f t="shared" si="8"/>
        <v>0</v>
      </c>
      <c r="Q123" s="9">
        <f t="shared" si="9"/>
        <v>0</v>
      </c>
      <c r="R123" s="9">
        <v>0</v>
      </c>
      <c r="S123" s="9">
        <f t="shared" si="10"/>
        <v>0</v>
      </c>
      <c r="T123" s="14">
        <f t="shared" si="11"/>
        <v>0</v>
      </c>
    </row>
    <row r="124" spans="1:31" ht="47.25" x14ac:dyDescent="0.25">
      <c r="A124" s="9" t="s">
        <v>372</v>
      </c>
      <c r="B124" s="10" t="s">
        <v>133</v>
      </c>
      <c r="C124" s="9" t="s">
        <v>373</v>
      </c>
      <c r="D124" s="13">
        <v>25048791</v>
      </c>
      <c r="E124" s="9" t="s">
        <v>20</v>
      </c>
      <c r="F124" s="9">
        <v>60120</v>
      </c>
      <c r="G124" s="9">
        <v>30120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f t="shared" si="6"/>
        <v>0</v>
      </c>
      <c r="O124" s="9">
        <f t="shared" si="7"/>
        <v>0</v>
      </c>
      <c r="P124" s="9">
        <f t="shared" si="8"/>
        <v>0</v>
      </c>
      <c r="Q124" s="9">
        <f t="shared" si="9"/>
        <v>0</v>
      </c>
      <c r="R124" s="9">
        <v>0</v>
      </c>
      <c r="S124" s="9">
        <f t="shared" si="10"/>
        <v>0</v>
      </c>
      <c r="T124" s="14">
        <f t="shared" si="11"/>
        <v>0</v>
      </c>
    </row>
    <row r="125" spans="1:31" ht="31.5" x14ac:dyDescent="0.25">
      <c r="A125" s="9" t="s">
        <v>374</v>
      </c>
      <c r="B125" s="10" t="s">
        <v>375</v>
      </c>
      <c r="C125" s="9" t="s">
        <v>376</v>
      </c>
      <c r="D125" s="13">
        <v>48840696</v>
      </c>
      <c r="E125" s="9" t="s">
        <v>252</v>
      </c>
      <c r="F125" s="9">
        <v>221556</v>
      </c>
      <c r="G125" s="9">
        <v>150000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f t="shared" si="6"/>
        <v>0</v>
      </c>
      <c r="O125" s="9">
        <f t="shared" si="7"/>
        <v>0</v>
      </c>
      <c r="P125" s="9">
        <f t="shared" si="8"/>
        <v>0</v>
      </c>
      <c r="Q125" s="9">
        <f t="shared" si="9"/>
        <v>0</v>
      </c>
      <c r="R125" s="9">
        <v>0</v>
      </c>
      <c r="S125" s="9">
        <f t="shared" si="10"/>
        <v>0</v>
      </c>
      <c r="T125" s="14">
        <f t="shared" si="11"/>
        <v>0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78.75" x14ac:dyDescent="0.25">
      <c r="A126" s="9" t="s">
        <v>377</v>
      </c>
      <c r="B126" s="10" t="s">
        <v>378</v>
      </c>
      <c r="C126" s="9" t="s">
        <v>379</v>
      </c>
      <c r="D126" s="13" t="s">
        <v>380</v>
      </c>
      <c r="E126" s="9" t="s">
        <v>34</v>
      </c>
      <c r="F126" s="9">
        <v>327000</v>
      </c>
      <c r="G126" s="9">
        <v>327000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f t="shared" si="6"/>
        <v>0</v>
      </c>
      <c r="O126" s="9">
        <f t="shared" si="7"/>
        <v>0</v>
      </c>
      <c r="P126" s="9">
        <f t="shared" si="8"/>
        <v>0</v>
      </c>
      <c r="Q126" s="9">
        <f t="shared" si="9"/>
        <v>0</v>
      </c>
      <c r="R126" s="9">
        <v>0</v>
      </c>
      <c r="S126" s="9">
        <f t="shared" si="10"/>
        <v>0</v>
      </c>
      <c r="T126" s="14">
        <f t="shared" si="11"/>
        <v>0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63" x14ac:dyDescent="0.25">
      <c r="A127" s="9" t="s">
        <v>381</v>
      </c>
      <c r="B127" s="10" t="s">
        <v>382</v>
      </c>
      <c r="C127" s="9" t="s">
        <v>383</v>
      </c>
      <c r="D127" s="13" t="s">
        <v>384</v>
      </c>
      <c r="E127" s="9" t="s">
        <v>34</v>
      </c>
      <c r="F127" s="9">
        <v>179700</v>
      </c>
      <c r="G127" s="9">
        <v>83000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f t="shared" si="6"/>
        <v>0</v>
      </c>
      <c r="O127" s="9">
        <f t="shared" si="7"/>
        <v>0</v>
      </c>
      <c r="P127" s="9">
        <f t="shared" si="8"/>
        <v>0</v>
      </c>
      <c r="Q127" s="9">
        <f t="shared" si="9"/>
        <v>0</v>
      </c>
      <c r="R127" s="9">
        <v>0</v>
      </c>
      <c r="S127" s="9">
        <f t="shared" si="10"/>
        <v>0</v>
      </c>
      <c r="T127" s="14">
        <f t="shared" si="11"/>
        <v>0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47.25" x14ac:dyDescent="0.25">
      <c r="A128" s="9" t="s">
        <v>385</v>
      </c>
      <c r="B128" s="10" t="s">
        <v>386</v>
      </c>
      <c r="C128" s="9" t="s">
        <v>181</v>
      </c>
      <c r="D128" s="13">
        <v>60557621</v>
      </c>
      <c r="E128" s="9" t="s">
        <v>20</v>
      </c>
      <c r="F128" s="9">
        <v>500000</v>
      </c>
      <c r="G128" s="9">
        <v>350000</v>
      </c>
      <c r="H128" s="9">
        <v>56576</v>
      </c>
      <c r="I128" s="9">
        <v>0</v>
      </c>
      <c r="J128" s="9">
        <v>0</v>
      </c>
      <c r="K128" s="9">
        <v>0</v>
      </c>
      <c r="L128" s="9">
        <v>106315</v>
      </c>
      <c r="M128" s="9">
        <v>36148</v>
      </c>
      <c r="N128" s="9">
        <v>162891</v>
      </c>
      <c r="O128" s="9">
        <v>56576</v>
      </c>
      <c r="P128" s="9">
        <v>106315</v>
      </c>
      <c r="Q128" s="9">
        <v>36148</v>
      </c>
      <c r="R128" s="9">
        <v>80961</v>
      </c>
      <c r="S128" s="9">
        <f t="shared" si="10"/>
        <v>280000</v>
      </c>
      <c r="T128" s="14">
        <f t="shared" si="11"/>
        <v>56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31.5" x14ac:dyDescent="0.25">
      <c r="A129" s="9" t="s">
        <v>387</v>
      </c>
      <c r="B129" s="10" t="s">
        <v>388</v>
      </c>
      <c r="C129" s="9" t="s">
        <v>136</v>
      </c>
      <c r="D129" s="13">
        <v>60449179</v>
      </c>
      <c r="E129" s="9" t="s">
        <v>27</v>
      </c>
      <c r="F129" s="9">
        <v>488000</v>
      </c>
      <c r="G129" s="9">
        <v>343000</v>
      </c>
      <c r="H129" s="9">
        <v>145600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145600</v>
      </c>
      <c r="O129" s="9">
        <v>145600</v>
      </c>
      <c r="P129" s="9">
        <v>0</v>
      </c>
      <c r="Q129" s="9">
        <v>0</v>
      </c>
      <c r="R129" s="9">
        <v>166530</v>
      </c>
      <c r="S129" s="9">
        <f t="shared" si="10"/>
        <v>312130</v>
      </c>
      <c r="T129" s="14">
        <f t="shared" si="11"/>
        <v>64</v>
      </c>
    </row>
    <row r="130" spans="1:31" ht="31.5" x14ac:dyDescent="0.25">
      <c r="A130" s="9" t="s">
        <v>389</v>
      </c>
      <c r="B130" s="10" t="s">
        <v>390</v>
      </c>
      <c r="C130" s="9" t="s">
        <v>391</v>
      </c>
      <c r="D130" s="13">
        <v>60457252</v>
      </c>
      <c r="E130" s="9" t="s">
        <v>38</v>
      </c>
      <c r="F130" s="9">
        <v>484358</v>
      </c>
      <c r="G130" s="9">
        <v>287400</v>
      </c>
      <c r="H130" s="9">
        <v>0</v>
      </c>
      <c r="I130" s="9">
        <v>0</v>
      </c>
      <c r="J130" s="9">
        <v>128000</v>
      </c>
      <c r="K130" s="9">
        <v>43520</v>
      </c>
      <c r="L130" s="9">
        <v>0</v>
      </c>
      <c r="M130" s="9">
        <v>0</v>
      </c>
      <c r="N130" s="9">
        <v>128000</v>
      </c>
      <c r="O130" s="9">
        <v>128000</v>
      </c>
      <c r="P130" s="9">
        <v>0</v>
      </c>
      <c r="Q130" s="9">
        <v>43520</v>
      </c>
      <c r="R130" s="9">
        <v>58400</v>
      </c>
      <c r="S130" s="9">
        <f t="shared" si="10"/>
        <v>229920</v>
      </c>
      <c r="T130" s="14">
        <f t="shared" si="11"/>
        <v>47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63" x14ac:dyDescent="0.25">
      <c r="A131" s="9" t="s">
        <v>392</v>
      </c>
      <c r="B131" s="10" t="s">
        <v>393</v>
      </c>
      <c r="C131" s="9" t="s">
        <v>114</v>
      </c>
      <c r="D131" s="13">
        <v>25232142</v>
      </c>
      <c r="E131" s="9" t="s">
        <v>20</v>
      </c>
      <c r="F131" s="9">
        <v>599843</v>
      </c>
      <c r="G131" s="9">
        <v>249910</v>
      </c>
      <c r="H131" s="9">
        <v>0</v>
      </c>
      <c r="I131" s="9">
        <v>0</v>
      </c>
      <c r="J131" s="9">
        <v>0</v>
      </c>
      <c r="K131" s="9">
        <v>0</v>
      </c>
      <c r="L131" s="9">
        <v>169715</v>
      </c>
      <c r="M131" s="9">
        <v>57703</v>
      </c>
      <c r="N131" s="9">
        <v>169715</v>
      </c>
      <c r="O131" s="9">
        <v>0</v>
      </c>
      <c r="P131" s="9">
        <v>169715</v>
      </c>
      <c r="Q131" s="9">
        <v>57703</v>
      </c>
      <c r="R131" s="9">
        <v>0</v>
      </c>
      <c r="S131" s="9">
        <f t="shared" ref="S131:S182" si="12">SUM(O131:R131)</f>
        <v>227418</v>
      </c>
      <c r="T131" s="14">
        <f t="shared" ref="T131:T182" si="13">ROUND(100*S131/$F131,0)</f>
        <v>38</v>
      </c>
    </row>
    <row r="132" spans="1:31" ht="75" x14ac:dyDescent="0.25">
      <c r="A132" s="9" t="s">
        <v>394</v>
      </c>
      <c r="B132" s="10" t="s">
        <v>395</v>
      </c>
      <c r="C132" s="9" t="s">
        <v>396</v>
      </c>
      <c r="D132" s="13" t="s">
        <v>486</v>
      </c>
      <c r="E132" s="9" t="s">
        <v>96</v>
      </c>
      <c r="F132" s="9">
        <v>345118</v>
      </c>
      <c r="G132" s="9">
        <v>242500</v>
      </c>
      <c r="H132" s="9">
        <v>121875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f t="shared" ref="N132:N182" si="14">H132+J132+L132</f>
        <v>121875</v>
      </c>
      <c r="O132" s="9">
        <f t="shared" ref="O132:O182" si="15">H132+J132</f>
        <v>121875</v>
      </c>
      <c r="P132" s="9">
        <f t="shared" ref="P132:P182" si="16">L132</f>
        <v>0</v>
      </c>
      <c r="Q132" s="9">
        <f t="shared" ref="Q132:Q182" si="17">I132+K132+M132</f>
        <v>0</v>
      </c>
      <c r="R132" s="9">
        <v>44000</v>
      </c>
      <c r="S132" s="9">
        <f t="shared" si="12"/>
        <v>165875</v>
      </c>
      <c r="T132" s="14">
        <f t="shared" si="13"/>
        <v>48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47.25" x14ac:dyDescent="0.25">
      <c r="A133" s="9" t="s">
        <v>397</v>
      </c>
      <c r="B133" s="10" t="s">
        <v>398</v>
      </c>
      <c r="C133" s="9" t="s">
        <v>399</v>
      </c>
      <c r="D133" s="13">
        <v>44991584</v>
      </c>
      <c r="E133" s="9" t="s">
        <v>124</v>
      </c>
      <c r="F133" s="9">
        <v>342957</v>
      </c>
      <c r="G133" s="9">
        <v>240890</v>
      </c>
      <c r="H133" s="9">
        <v>0</v>
      </c>
      <c r="I133" s="9">
        <v>0</v>
      </c>
      <c r="J133" s="9">
        <v>0</v>
      </c>
      <c r="K133" s="9">
        <v>0</v>
      </c>
      <c r="L133" s="9">
        <v>114660</v>
      </c>
      <c r="M133" s="9">
        <v>38984</v>
      </c>
      <c r="N133" s="9">
        <v>114660</v>
      </c>
      <c r="O133" s="9">
        <v>0</v>
      </c>
      <c r="P133" s="9">
        <v>114660</v>
      </c>
      <c r="Q133" s="9">
        <v>38984</v>
      </c>
      <c r="R133" s="9">
        <v>65566</v>
      </c>
      <c r="S133" s="9">
        <f t="shared" si="12"/>
        <v>219210</v>
      </c>
      <c r="T133" s="14">
        <f t="shared" si="13"/>
        <v>64</v>
      </c>
    </row>
    <row r="134" spans="1:31" ht="60" x14ac:dyDescent="0.25">
      <c r="A134" s="9" t="s">
        <v>400</v>
      </c>
      <c r="B134" s="10" t="s">
        <v>401</v>
      </c>
      <c r="C134" s="9" t="s">
        <v>71</v>
      </c>
      <c r="D134" s="13">
        <v>70865574</v>
      </c>
      <c r="E134" s="9" t="s">
        <v>402</v>
      </c>
      <c r="F134" s="9">
        <v>487883</v>
      </c>
      <c r="G134" s="9">
        <v>150000</v>
      </c>
      <c r="H134" s="9">
        <v>0</v>
      </c>
      <c r="I134" s="9">
        <v>0</v>
      </c>
      <c r="J134" s="9">
        <v>0</v>
      </c>
      <c r="K134" s="9">
        <v>0</v>
      </c>
      <c r="L134" s="9">
        <v>103740</v>
      </c>
      <c r="M134" s="9">
        <v>32760</v>
      </c>
      <c r="N134" s="9">
        <v>103740</v>
      </c>
      <c r="O134" s="9">
        <v>0</v>
      </c>
      <c r="P134" s="9">
        <v>103740</v>
      </c>
      <c r="Q134" s="9">
        <v>32760</v>
      </c>
      <c r="R134" s="9">
        <v>0</v>
      </c>
      <c r="S134" s="9">
        <f t="shared" si="12"/>
        <v>136500</v>
      </c>
      <c r="T134" s="14">
        <f t="shared" si="13"/>
        <v>28</v>
      </c>
    </row>
    <row r="135" spans="1:31" ht="31.5" x14ac:dyDescent="0.25">
      <c r="A135" s="9" t="s">
        <v>403</v>
      </c>
      <c r="B135" s="10" t="s">
        <v>404</v>
      </c>
      <c r="C135" s="9" t="s">
        <v>173</v>
      </c>
      <c r="D135" s="13">
        <v>60459131</v>
      </c>
      <c r="E135" s="9" t="s">
        <v>27</v>
      </c>
      <c r="F135" s="9">
        <v>340400</v>
      </c>
      <c r="G135" s="9">
        <v>150000</v>
      </c>
      <c r="H135" s="9">
        <v>89600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89600</v>
      </c>
      <c r="O135" s="9">
        <v>89600</v>
      </c>
      <c r="P135" s="9">
        <v>0</v>
      </c>
      <c r="Q135" s="9">
        <v>0</v>
      </c>
      <c r="R135" s="9">
        <v>30400</v>
      </c>
      <c r="S135" s="9">
        <f t="shared" si="12"/>
        <v>120000</v>
      </c>
      <c r="T135" s="14">
        <f t="shared" si="13"/>
        <v>35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47.25" x14ac:dyDescent="0.25">
      <c r="A136" s="9" t="s">
        <v>405</v>
      </c>
      <c r="B136" s="10" t="s">
        <v>406</v>
      </c>
      <c r="C136" s="9" t="s">
        <v>62</v>
      </c>
      <c r="D136" s="13" t="s">
        <v>485</v>
      </c>
      <c r="E136" s="9" t="s">
        <v>27</v>
      </c>
      <c r="F136" s="9">
        <v>215760</v>
      </c>
      <c r="G136" s="9">
        <v>146920</v>
      </c>
      <c r="H136" s="9">
        <v>28210</v>
      </c>
      <c r="I136" s="9">
        <v>0</v>
      </c>
      <c r="J136" s="9">
        <v>0</v>
      </c>
      <c r="K136" s="9">
        <v>0</v>
      </c>
      <c r="L136" s="9">
        <v>47022</v>
      </c>
      <c r="M136" s="9">
        <v>16606</v>
      </c>
      <c r="N136" s="9">
        <v>75232</v>
      </c>
      <c r="O136" s="9">
        <v>28210</v>
      </c>
      <c r="P136" s="9">
        <v>47022</v>
      </c>
      <c r="Q136" s="9">
        <v>16606</v>
      </c>
      <c r="R136" s="9">
        <v>41860</v>
      </c>
      <c r="S136" s="9">
        <f t="shared" si="12"/>
        <v>133698</v>
      </c>
      <c r="T136" s="14">
        <f t="shared" si="13"/>
        <v>62</v>
      </c>
    </row>
    <row r="137" spans="1:31" ht="45" x14ac:dyDescent="0.25">
      <c r="A137" s="9" t="s">
        <v>407</v>
      </c>
      <c r="B137" s="10" t="s">
        <v>408</v>
      </c>
      <c r="C137" s="9" t="s">
        <v>159</v>
      </c>
      <c r="D137" s="13">
        <v>22854771</v>
      </c>
      <c r="E137" s="9" t="s">
        <v>27</v>
      </c>
      <c r="F137" s="9">
        <v>193000</v>
      </c>
      <c r="G137" s="9">
        <v>120000</v>
      </c>
      <c r="H137" s="9">
        <v>81900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81900</v>
      </c>
      <c r="O137" s="9">
        <v>81900</v>
      </c>
      <c r="P137" s="9">
        <v>0</v>
      </c>
      <c r="Q137" s="9">
        <v>0</v>
      </c>
      <c r="R137" s="9">
        <v>27300</v>
      </c>
      <c r="S137" s="9">
        <f t="shared" si="12"/>
        <v>109200</v>
      </c>
      <c r="T137" s="14">
        <f t="shared" si="13"/>
        <v>57</v>
      </c>
    </row>
    <row r="138" spans="1:31" ht="63" x14ac:dyDescent="0.25">
      <c r="A138" s="9" t="s">
        <v>409</v>
      </c>
      <c r="B138" s="10" t="s">
        <v>410</v>
      </c>
      <c r="C138" s="9" t="s">
        <v>411</v>
      </c>
      <c r="D138" s="13">
        <v>28659392</v>
      </c>
      <c r="E138" s="9" t="s">
        <v>20</v>
      </c>
      <c r="F138" s="9">
        <v>310486</v>
      </c>
      <c r="G138" s="9">
        <v>217200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f t="shared" si="14"/>
        <v>0</v>
      </c>
      <c r="O138" s="9">
        <f t="shared" si="15"/>
        <v>0</v>
      </c>
      <c r="P138" s="9">
        <f t="shared" si="16"/>
        <v>0</v>
      </c>
      <c r="Q138" s="9">
        <f t="shared" si="17"/>
        <v>0</v>
      </c>
      <c r="R138" s="9">
        <v>0</v>
      </c>
      <c r="S138" s="9">
        <f t="shared" si="12"/>
        <v>0</v>
      </c>
      <c r="T138" s="14">
        <f t="shared" si="13"/>
        <v>0</v>
      </c>
    </row>
    <row r="139" spans="1:31" ht="110.25" x14ac:dyDescent="0.25">
      <c r="A139" s="9" t="s">
        <v>412</v>
      </c>
      <c r="B139" s="10" t="s">
        <v>413</v>
      </c>
      <c r="C139" s="9" t="s">
        <v>414</v>
      </c>
      <c r="D139" s="13">
        <v>70972826</v>
      </c>
      <c r="E139" s="9" t="s">
        <v>34</v>
      </c>
      <c r="F139" s="9">
        <v>57500</v>
      </c>
      <c r="G139" s="9">
        <v>57500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f t="shared" si="14"/>
        <v>0</v>
      </c>
      <c r="O139" s="9">
        <f t="shared" si="15"/>
        <v>0</v>
      </c>
      <c r="P139" s="9">
        <f t="shared" si="16"/>
        <v>0</v>
      </c>
      <c r="Q139" s="9">
        <f t="shared" si="17"/>
        <v>0</v>
      </c>
      <c r="R139" s="9">
        <v>0</v>
      </c>
      <c r="S139" s="9">
        <f t="shared" si="12"/>
        <v>0</v>
      </c>
      <c r="T139" s="14">
        <f t="shared" si="13"/>
        <v>0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63" x14ac:dyDescent="0.25">
      <c r="A140" s="9" t="s">
        <v>415</v>
      </c>
      <c r="B140" s="10" t="s">
        <v>416</v>
      </c>
      <c r="C140" s="9" t="s">
        <v>37</v>
      </c>
      <c r="D140" s="13">
        <v>60083204</v>
      </c>
      <c r="E140" s="9" t="s">
        <v>38</v>
      </c>
      <c r="F140" s="9">
        <v>142701</v>
      </c>
      <c r="G140" s="9">
        <v>98601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f t="shared" si="14"/>
        <v>0</v>
      </c>
      <c r="O140" s="9">
        <f t="shared" si="15"/>
        <v>0</v>
      </c>
      <c r="P140" s="9">
        <f t="shared" si="16"/>
        <v>0</v>
      </c>
      <c r="Q140" s="9">
        <f t="shared" si="17"/>
        <v>0</v>
      </c>
      <c r="R140" s="9">
        <v>0</v>
      </c>
      <c r="S140" s="9">
        <f t="shared" si="12"/>
        <v>0</v>
      </c>
      <c r="T140" s="14">
        <f t="shared" si="13"/>
        <v>0</v>
      </c>
    </row>
    <row r="141" spans="1:31" ht="30" x14ac:dyDescent="0.25">
      <c r="A141" s="9" t="s">
        <v>417</v>
      </c>
      <c r="B141" s="10" t="s">
        <v>418</v>
      </c>
      <c r="C141" s="9" t="s">
        <v>343</v>
      </c>
      <c r="D141" s="13">
        <v>65468431</v>
      </c>
      <c r="E141" s="9" t="s">
        <v>27</v>
      </c>
      <c r="F141" s="9">
        <v>387575</v>
      </c>
      <c r="G141" s="9">
        <v>270650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f t="shared" si="14"/>
        <v>0</v>
      </c>
      <c r="O141" s="9">
        <f t="shared" si="15"/>
        <v>0</v>
      </c>
      <c r="P141" s="9">
        <f t="shared" si="16"/>
        <v>0</v>
      </c>
      <c r="Q141" s="9">
        <f t="shared" si="17"/>
        <v>0</v>
      </c>
      <c r="R141" s="9">
        <v>0</v>
      </c>
      <c r="S141" s="9">
        <f t="shared" si="12"/>
        <v>0</v>
      </c>
      <c r="T141" s="14">
        <f t="shared" si="13"/>
        <v>0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31.5" x14ac:dyDescent="0.25">
      <c r="A142" s="9" t="s">
        <v>419</v>
      </c>
      <c r="B142" s="10" t="s">
        <v>420</v>
      </c>
      <c r="C142" s="9" t="s">
        <v>136</v>
      </c>
      <c r="D142" s="13">
        <v>60449179</v>
      </c>
      <c r="E142" s="9" t="s">
        <v>27</v>
      </c>
      <c r="F142" s="9">
        <v>1400000</v>
      </c>
      <c r="G142" s="9">
        <v>350000</v>
      </c>
      <c r="H142" s="9">
        <v>72800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72800</v>
      </c>
      <c r="O142" s="9">
        <v>72800</v>
      </c>
      <c r="P142" s="9">
        <v>0</v>
      </c>
      <c r="Q142" s="9">
        <v>0</v>
      </c>
      <c r="R142" s="9">
        <v>245700</v>
      </c>
      <c r="S142" s="9">
        <f t="shared" si="12"/>
        <v>318500</v>
      </c>
      <c r="T142" s="14">
        <f t="shared" si="13"/>
        <v>23</v>
      </c>
    </row>
    <row r="143" spans="1:31" ht="47.25" x14ac:dyDescent="0.25">
      <c r="A143" s="9" t="s">
        <v>421</v>
      </c>
      <c r="B143" s="10" t="s">
        <v>422</v>
      </c>
      <c r="C143" s="9" t="s">
        <v>105</v>
      </c>
      <c r="D143" s="13">
        <v>25617401</v>
      </c>
      <c r="E143" s="9" t="s">
        <v>20</v>
      </c>
      <c r="F143" s="9">
        <v>592036</v>
      </c>
      <c r="G143" s="9">
        <v>350000</v>
      </c>
      <c r="H143" s="9">
        <v>0</v>
      </c>
      <c r="I143" s="9">
        <v>0</v>
      </c>
      <c r="J143" s="9">
        <v>0</v>
      </c>
      <c r="K143" s="9">
        <v>0</v>
      </c>
      <c r="L143" s="9">
        <v>195650</v>
      </c>
      <c r="M143" s="9">
        <v>66521</v>
      </c>
      <c r="N143" s="9">
        <v>195650</v>
      </c>
      <c r="O143" s="9">
        <v>0</v>
      </c>
      <c r="P143" s="9">
        <v>195650</v>
      </c>
      <c r="Q143" s="9">
        <v>66521</v>
      </c>
      <c r="R143" s="9">
        <v>56329</v>
      </c>
      <c r="S143" s="9">
        <f t="shared" si="12"/>
        <v>318500</v>
      </c>
      <c r="T143" s="14">
        <f t="shared" si="13"/>
        <v>54</v>
      </c>
    </row>
    <row r="144" spans="1:31" ht="31.5" x14ac:dyDescent="0.25">
      <c r="A144" s="9" t="s">
        <v>423</v>
      </c>
      <c r="B144" s="10" t="s">
        <v>424</v>
      </c>
      <c r="C144" s="9" t="s">
        <v>26</v>
      </c>
      <c r="D144" s="13">
        <v>60803291</v>
      </c>
      <c r="E144" s="9" t="s">
        <v>27</v>
      </c>
      <c r="F144" s="9">
        <v>509584</v>
      </c>
      <c r="G144" s="9">
        <v>349584</v>
      </c>
      <c r="H144" s="9">
        <v>21760</v>
      </c>
      <c r="I144" s="9">
        <v>0</v>
      </c>
      <c r="J144" s="9">
        <v>126400</v>
      </c>
      <c r="K144" s="9">
        <v>42976</v>
      </c>
      <c r="L144" s="9">
        <v>0</v>
      </c>
      <c r="M144" s="9">
        <v>0</v>
      </c>
      <c r="N144" s="9">
        <v>148160</v>
      </c>
      <c r="O144" s="9">
        <v>148160</v>
      </c>
      <c r="P144" s="9">
        <v>0</v>
      </c>
      <c r="Q144" s="9">
        <v>42976</v>
      </c>
      <c r="R144" s="9">
        <v>88531</v>
      </c>
      <c r="S144" s="9">
        <f t="shared" si="12"/>
        <v>279667</v>
      </c>
      <c r="T144" s="14">
        <f t="shared" si="13"/>
        <v>55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9" t="s">
        <v>425</v>
      </c>
      <c r="B145" s="10" t="s">
        <v>426</v>
      </c>
      <c r="C145" s="9" t="s">
        <v>427</v>
      </c>
      <c r="D145" s="13">
        <v>68059175</v>
      </c>
      <c r="E145" s="9" t="s">
        <v>252</v>
      </c>
      <c r="F145" s="9">
        <v>344000</v>
      </c>
      <c r="G145" s="9">
        <v>344000</v>
      </c>
      <c r="H145" s="9">
        <v>178360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178360</v>
      </c>
      <c r="O145" s="9">
        <v>178360</v>
      </c>
      <c r="P145" s="9">
        <v>0</v>
      </c>
      <c r="Q145" s="9">
        <v>0</v>
      </c>
      <c r="R145" s="9">
        <v>134680</v>
      </c>
      <c r="S145" s="9">
        <f t="shared" si="12"/>
        <v>313040</v>
      </c>
      <c r="T145" s="14">
        <f t="shared" si="13"/>
        <v>91</v>
      </c>
    </row>
    <row r="146" spans="1:31" ht="63" x14ac:dyDescent="0.25">
      <c r="A146" s="9" t="s">
        <v>428</v>
      </c>
      <c r="B146" s="10" t="s">
        <v>429</v>
      </c>
      <c r="C146" s="9" t="s">
        <v>114</v>
      </c>
      <c r="D146" s="13">
        <v>25232142</v>
      </c>
      <c r="E146" s="9" t="s">
        <v>20</v>
      </c>
      <c r="F146" s="9">
        <v>676599</v>
      </c>
      <c r="G146" s="9">
        <v>282890</v>
      </c>
      <c r="H146" s="9">
        <v>0</v>
      </c>
      <c r="I146" s="9">
        <v>0</v>
      </c>
      <c r="J146" s="9">
        <v>0</v>
      </c>
      <c r="K146" s="9">
        <v>0</v>
      </c>
      <c r="L146" s="9">
        <v>169715</v>
      </c>
      <c r="M146" s="9">
        <v>57685</v>
      </c>
      <c r="N146" s="9">
        <v>169715</v>
      </c>
      <c r="O146" s="9">
        <v>0</v>
      </c>
      <c r="P146" s="9">
        <v>169715</v>
      </c>
      <c r="Q146" s="9">
        <v>57685</v>
      </c>
      <c r="R146" s="9">
        <v>30030</v>
      </c>
      <c r="S146" s="9">
        <f t="shared" si="12"/>
        <v>257430</v>
      </c>
      <c r="T146" s="14">
        <f t="shared" si="13"/>
        <v>38</v>
      </c>
    </row>
    <row r="147" spans="1:31" ht="47.25" x14ac:dyDescent="0.25">
      <c r="A147" s="9" t="s">
        <v>430</v>
      </c>
      <c r="B147" s="10" t="s">
        <v>431</v>
      </c>
      <c r="C147" s="9" t="s">
        <v>68</v>
      </c>
      <c r="D147" s="13">
        <v>63913381</v>
      </c>
      <c r="E147" s="9" t="s">
        <v>20</v>
      </c>
      <c r="F147" s="9">
        <v>351597</v>
      </c>
      <c r="G147" s="9">
        <v>245875</v>
      </c>
      <c r="H147" s="9">
        <v>25200</v>
      </c>
      <c r="I147" s="9">
        <v>0</v>
      </c>
      <c r="J147" s="9">
        <v>3360</v>
      </c>
      <c r="K147" s="9">
        <v>1142</v>
      </c>
      <c r="L147" s="9">
        <v>78863</v>
      </c>
      <c r="M147" s="9">
        <v>26814</v>
      </c>
      <c r="N147" s="9">
        <v>107423</v>
      </c>
      <c r="O147" s="9">
        <v>28560</v>
      </c>
      <c r="P147" s="9">
        <v>78863</v>
      </c>
      <c r="Q147" s="9">
        <v>27957</v>
      </c>
      <c r="R147" s="9">
        <v>61320</v>
      </c>
      <c r="S147" s="9">
        <f t="shared" si="12"/>
        <v>196700</v>
      </c>
      <c r="T147" s="14">
        <f t="shared" si="13"/>
        <v>56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1" ht="63" x14ac:dyDescent="0.25">
      <c r="A148" s="9" t="s">
        <v>432</v>
      </c>
      <c r="B148" s="10" t="s">
        <v>433</v>
      </c>
      <c r="C148" s="9" t="s">
        <v>434</v>
      </c>
      <c r="D148" s="13">
        <v>61383872</v>
      </c>
      <c r="E148" s="9" t="s">
        <v>49</v>
      </c>
      <c r="F148" s="9">
        <v>238150</v>
      </c>
      <c r="G148" s="9">
        <v>223750</v>
      </c>
      <c r="H148" s="9">
        <v>206000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f t="shared" si="14"/>
        <v>206000</v>
      </c>
      <c r="O148" s="9">
        <f t="shared" si="15"/>
        <v>206000</v>
      </c>
      <c r="P148" s="9">
        <f t="shared" si="16"/>
        <v>0</v>
      </c>
      <c r="Q148" s="9">
        <f t="shared" si="17"/>
        <v>0</v>
      </c>
      <c r="R148" s="9">
        <v>16153</v>
      </c>
      <c r="S148" s="9">
        <f t="shared" si="12"/>
        <v>222153</v>
      </c>
      <c r="T148" s="14">
        <f t="shared" si="13"/>
        <v>93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78.75" x14ac:dyDescent="0.25">
      <c r="A149" s="9" t="s">
        <v>435</v>
      </c>
      <c r="B149" s="10" t="s">
        <v>436</v>
      </c>
      <c r="C149" s="9" t="s">
        <v>437</v>
      </c>
      <c r="D149" s="13" t="s">
        <v>484</v>
      </c>
      <c r="E149" s="9" t="s">
        <v>27</v>
      </c>
      <c r="F149" s="9">
        <v>185800</v>
      </c>
      <c r="G149" s="9">
        <v>185800</v>
      </c>
      <c r="H149" s="9">
        <v>48608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48608</v>
      </c>
      <c r="O149" s="9">
        <v>48608</v>
      </c>
      <c r="P149" s="9">
        <v>0</v>
      </c>
      <c r="Q149" s="9">
        <v>0</v>
      </c>
      <c r="R149" s="9">
        <v>55440</v>
      </c>
      <c r="S149" s="9">
        <f t="shared" si="12"/>
        <v>104048</v>
      </c>
      <c r="T149" s="14">
        <f t="shared" si="13"/>
        <v>56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45" x14ac:dyDescent="0.25">
      <c r="A150" s="9" t="s">
        <v>438</v>
      </c>
      <c r="B150" s="10" t="s">
        <v>439</v>
      </c>
      <c r="C150" s="9" t="s">
        <v>65</v>
      </c>
      <c r="D150" s="13">
        <v>70845387</v>
      </c>
      <c r="E150" s="9" t="s">
        <v>38</v>
      </c>
      <c r="F150" s="9">
        <v>243300</v>
      </c>
      <c r="G150" s="9">
        <v>170000</v>
      </c>
      <c r="H150" s="9">
        <v>81200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81200</v>
      </c>
      <c r="O150" s="9">
        <v>81200</v>
      </c>
      <c r="P150" s="9">
        <v>0</v>
      </c>
      <c r="Q150" s="9">
        <v>0</v>
      </c>
      <c r="R150" s="9">
        <v>54800</v>
      </c>
      <c r="S150" s="9">
        <f t="shared" si="12"/>
        <v>136000</v>
      </c>
      <c r="T150" s="14">
        <f t="shared" si="13"/>
        <v>56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9" t="s">
        <v>440</v>
      </c>
      <c r="B151" s="10" t="s">
        <v>441</v>
      </c>
      <c r="C151" s="9" t="s">
        <v>323</v>
      </c>
      <c r="D151" s="13">
        <v>26572702</v>
      </c>
      <c r="E151" s="9" t="s">
        <v>27</v>
      </c>
      <c r="F151" s="9">
        <v>212504</v>
      </c>
      <c r="G151" s="9">
        <v>132504</v>
      </c>
      <c r="H151" s="9">
        <v>33888</v>
      </c>
      <c r="I151" s="9">
        <v>0</v>
      </c>
      <c r="J151" s="9">
        <v>0</v>
      </c>
      <c r="K151" s="9">
        <v>0</v>
      </c>
      <c r="L151" s="9">
        <v>44838</v>
      </c>
      <c r="M151" s="9">
        <v>15244</v>
      </c>
      <c r="N151" s="9">
        <v>78726</v>
      </c>
      <c r="O151" s="9">
        <v>33888</v>
      </c>
      <c r="P151" s="9">
        <v>44838</v>
      </c>
      <c r="Q151" s="9">
        <v>15244</v>
      </c>
      <c r="R151" s="9">
        <v>26608</v>
      </c>
      <c r="S151" s="9">
        <f t="shared" si="12"/>
        <v>120578</v>
      </c>
      <c r="T151" s="14">
        <f t="shared" si="13"/>
        <v>57</v>
      </c>
    </row>
    <row r="152" spans="1:31" ht="45" x14ac:dyDescent="0.25">
      <c r="A152" s="9" t="s">
        <v>442</v>
      </c>
      <c r="B152" s="10" t="s">
        <v>443</v>
      </c>
      <c r="C152" s="9" t="s">
        <v>71</v>
      </c>
      <c r="D152" s="13">
        <v>70865574</v>
      </c>
      <c r="E152" s="9" t="s">
        <v>38</v>
      </c>
      <c r="F152" s="9">
        <v>169554</v>
      </c>
      <c r="G152" s="9">
        <v>114000</v>
      </c>
      <c r="H152" s="9">
        <v>36400</v>
      </c>
      <c r="I152" s="9">
        <v>0</v>
      </c>
      <c r="J152" s="9">
        <v>0</v>
      </c>
      <c r="K152" s="9">
        <v>0</v>
      </c>
      <c r="L152" s="9">
        <v>36400</v>
      </c>
      <c r="M152" s="9">
        <v>12740</v>
      </c>
      <c r="N152" s="9">
        <v>72800</v>
      </c>
      <c r="O152" s="9">
        <v>36400</v>
      </c>
      <c r="P152" s="9">
        <v>36400</v>
      </c>
      <c r="Q152" s="9">
        <v>12740</v>
      </c>
      <c r="R152" s="9">
        <v>18200</v>
      </c>
      <c r="S152" s="9">
        <f t="shared" si="12"/>
        <v>103740</v>
      </c>
      <c r="T152" s="14">
        <f t="shared" si="13"/>
        <v>61</v>
      </c>
    </row>
    <row r="153" spans="1:31" ht="90" x14ac:dyDescent="0.25">
      <c r="A153" s="9" t="s">
        <v>444</v>
      </c>
      <c r="B153" s="10" t="s">
        <v>445</v>
      </c>
      <c r="C153" s="9" t="s">
        <v>159</v>
      </c>
      <c r="D153" s="13">
        <v>22854771</v>
      </c>
      <c r="E153" s="9" t="s">
        <v>45</v>
      </c>
      <c r="F153" s="9">
        <v>409000</v>
      </c>
      <c r="G153" s="9">
        <v>104500</v>
      </c>
      <c r="H153" s="9">
        <v>4095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4095</v>
      </c>
      <c r="O153" s="9">
        <v>4095</v>
      </c>
      <c r="P153" s="9">
        <v>0</v>
      </c>
      <c r="Q153" s="9">
        <v>0</v>
      </c>
      <c r="R153" s="9">
        <v>91000</v>
      </c>
      <c r="S153" s="9">
        <f t="shared" si="12"/>
        <v>95095</v>
      </c>
      <c r="T153" s="14">
        <f t="shared" si="13"/>
        <v>23</v>
      </c>
    </row>
    <row r="154" spans="1:31" ht="47.25" x14ac:dyDescent="0.25">
      <c r="A154" s="9" t="s">
        <v>446</v>
      </c>
      <c r="B154" s="10" t="s">
        <v>447</v>
      </c>
      <c r="C154" s="9" t="s">
        <v>123</v>
      </c>
      <c r="D154" s="13">
        <v>45331154</v>
      </c>
      <c r="E154" s="9" t="s">
        <v>124</v>
      </c>
      <c r="F154" s="9">
        <v>111700</v>
      </c>
      <c r="G154" s="9">
        <v>77500</v>
      </c>
      <c r="H154" s="9">
        <v>23200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23200</v>
      </c>
      <c r="O154" s="9">
        <v>23200</v>
      </c>
      <c r="P154" s="9">
        <v>0</v>
      </c>
      <c r="Q154" s="9">
        <v>0</v>
      </c>
      <c r="R154" s="9">
        <v>38800</v>
      </c>
      <c r="S154" s="9">
        <f t="shared" si="12"/>
        <v>62000</v>
      </c>
      <c r="T154" s="14">
        <f t="shared" si="13"/>
        <v>56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47.25" x14ac:dyDescent="0.25">
      <c r="A155" s="9" t="s">
        <v>448</v>
      </c>
      <c r="B155" s="10" t="s">
        <v>449</v>
      </c>
      <c r="C155" s="9" t="s">
        <v>450</v>
      </c>
      <c r="D155" s="13">
        <v>26640007</v>
      </c>
      <c r="E155" s="9" t="s">
        <v>20</v>
      </c>
      <c r="F155" s="9">
        <v>71700</v>
      </c>
      <c r="G155" s="9">
        <v>50000</v>
      </c>
      <c r="H155" s="9">
        <v>35200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35200</v>
      </c>
      <c r="O155" s="9">
        <v>35200</v>
      </c>
      <c r="P155" s="9">
        <v>0</v>
      </c>
      <c r="Q155" s="9">
        <v>0</v>
      </c>
      <c r="R155" s="9">
        <v>4800</v>
      </c>
      <c r="S155" s="9">
        <f t="shared" si="12"/>
        <v>40000</v>
      </c>
      <c r="T155" s="14">
        <f t="shared" si="13"/>
        <v>56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47.25" x14ac:dyDescent="0.25">
      <c r="A156" s="9" t="s">
        <v>451</v>
      </c>
      <c r="B156" s="10" t="s">
        <v>452</v>
      </c>
      <c r="C156" s="9" t="s">
        <v>453</v>
      </c>
      <c r="D156" s="13">
        <v>68405316</v>
      </c>
      <c r="E156" s="9" t="s">
        <v>27</v>
      </c>
      <c r="F156" s="9">
        <v>233480</v>
      </c>
      <c r="G156" s="9">
        <v>233480</v>
      </c>
      <c r="H156" s="9">
        <v>36000</v>
      </c>
      <c r="I156" s="9">
        <v>0</v>
      </c>
      <c r="J156" s="9">
        <v>0</v>
      </c>
      <c r="K156" s="9">
        <v>0</v>
      </c>
      <c r="L156" s="9">
        <v>82675</v>
      </c>
      <c r="M156" s="9">
        <v>28109</v>
      </c>
      <c r="N156" s="9">
        <v>118675</v>
      </c>
      <c r="O156" s="9">
        <v>36000</v>
      </c>
      <c r="P156" s="9">
        <v>82675</v>
      </c>
      <c r="Q156" s="9">
        <v>28109</v>
      </c>
      <c r="R156" s="9">
        <v>40000</v>
      </c>
      <c r="S156" s="9">
        <f t="shared" si="12"/>
        <v>186784</v>
      </c>
      <c r="T156" s="14">
        <f t="shared" si="13"/>
        <v>80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9" t="s">
        <v>454</v>
      </c>
      <c r="B157" s="10" t="s">
        <v>455</v>
      </c>
      <c r="C157" s="9" t="s">
        <v>456</v>
      </c>
      <c r="D157" s="13">
        <v>26587084</v>
      </c>
      <c r="E157" s="9" t="s">
        <v>27</v>
      </c>
      <c r="F157" s="9">
        <v>349080</v>
      </c>
      <c r="G157" s="9">
        <v>349080</v>
      </c>
      <c r="H157" s="9">
        <v>146400</v>
      </c>
      <c r="I157" s="9">
        <v>30464</v>
      </c>
      <c r="J157" s="9">
        <v>0</v>
      </c>
      <c r="K157" s="9">
        <v>0</v>
      </c>
      <c r="L157" s="9">
        <v>0</v>
      </c>
      <c r="M157" s="9">
        <v>0</v>
      </c>
      <c r="N157" s="9">
        <v>146400</v>
      </c>
      <c r="O157" s="9">
        <v>146400</v>
      </c>
      <c r="P157" s="9">
        <v>0</v>
      </c>
      <c r="Q157" s="9">
        <v>30464</v>
      </c>
      <c r="R157" s="9">
        <v>102400</v>
      </c>
      <c r="S157" s="9">
        <f t="shared" si="12"/>
        <v>279264</v>
      </c>
      <c r="T157" s="14">
        <f t="shared" si="13"/>
        <v>80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9" t="s">
        <v>457</v>
      </c>
      <c r="B158" s="10" t="s">
        <v>458</v>
      </c>
      <c r="C158" s="9" t="s">
        <v>13</v>
      </c>
      <c r="D158" s="13">
        <v>26515431</v>
      </c>
      <c r="E158" s="9" t="s">
        <v>27</v>
      </c>
      <c r="F158" s="9">
        <v>1237183</v>
      </c>
      <c r="G158" s="9">
        <v>330400</v>
      </c>
      <c r="H158" s="9">
        <v>100400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100400</v>
      </c>
      <c r="O158" s="9">
        <v>100400</v>
      </c>
      <c r="P158" s="9">
        <v>0</v>
      </c>
      <c r="Q158" s="9">
        <v>0</v>
      </c>
      <c r="R158" s="9">
        <v>107920</v>
      </c>
      <c r="S158" s="9">
        <f t="shared" si="12"/>
        <v>208320</v>
      </c>
      <c r="T158" s="14">
        <f t="shared" si="13"/>
        <v>17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47.25" x14ac:dyDescent="0.25">
      <c r="A159" s="9" t="s">
        <v>459</v>
      </c>
      <c r="B159" s="10" t="s">
        <v>460</v>
      </c>
      <c r="C159" s="9" t="s">
        <v>461</v>
      </c>
      <c r="D159" s="13">
        <v>49778064</v>
      </c>
      <c r="E159" s="9" t="s">
        <v>34</v>
      </c>
      <c r="F159" s="9">
        <v>298000</v>
      </c>
      <c r="G159" s="9">
        <v>277000</v>
      </c>
      <c r="H159" s="9">
        <v>128050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f t="shared" si="14"/>
        <v>128050</v>
      </c>
      <c r="O159" s="9">
        <f t="shared" si="15"/>
        <v>128050</v>
      </c>
      <c r="P159" s="9">
        <f t="shared" si="16"/>
        <v>0</v>
      </c>
      <c r="Q159" s="9">
        <f t="shared" si="17"/>
        <v>0</v>
      </c>
      <c r="R159" s="9">
        <v>0</v>
      </c>
      <c r="S159" s="9">
        <f t="shared" si="12"/>
        <v>128050</v>
      </c>
      <c r="T159" s="14">
        <f t="shared" si="13"/>
        <v>43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60" x14ac:dyDescent="0.25">
      <c r="A160" s="9" t="s">
        <v>462</v>
      </c>
      <c r="B160" s="10" t="s">
        <v>463</v>
      </c>
      <c r="C160" s="9" t="s">
        <v>173</v>
      </c>
      <c r="D160" s="13">
        <v>60459131</v>
      </c>
      <c r="E160" s="9" t="s">
        <v>27</v>
      </c>
      <c r="F160" s="9">
        <v>290700</v>
      </c>
      <c r="G160" s="9">
        <v>184600</v>
      </c>
      <c r="H160" s="9">
        <v>88998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88998</v>
      </c>
      <c r="O160" s="9">
        <v>88998</v>
      </c>
      <c r="P160" s="9">
        <v>0</v>
      </c>
      <c r="Q160" s="9">
        <v>0</v>
      </c>
      <c r="R160" s="9">
        <v>62608</v>
      </c>
      <c r="S160" s="9">
        <f t="shared" si="12"/>
        <v>151606</v>
      </c>
      <c r="T160" s="14">
        <f t="shared" si="13"/>
        <v>52</v>
      </c>
    </row>
    <row r="161" spans="1:31" ht="30" x14ac:dyDescent="0.25">
      <c r="A161" s="9" t="s">
        <v>464</v>
      </c>
      <c r="B161" s="10" t="s">
        <v>465</v>
      </c>
      <c r="C161" s="9" t="s">
        <v>251</v>
      </c>
      <c r="D161" s="13">
        <v>73928178</v>
      </c>
      <c r="E161" s="9" t="s">
        <v>252</v>
      </c>
      <c r="F161" s="9">
        <v>522000</v>
      </c>
      <c r="G161" s="9">
        <v>350000</v>
      </c>
      <c r="H161" s="9">
        <v>91200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91200</v>
      </c>
      <c r="O161" s="9">
        <v>91200</v>
      </c>
      <c r="P161" s="9">
        <v>0</v>
      </c>
      <c r="Q161" s="9">
        <v>0</v>
      </c>
      <c r="R161" s="9">
        <v>135200</v>
      </c>
      <c r="S161" s="9">
        <f t="shared" si="12"/>
        <v>226400</v>
      </c>
      <c r="T161" s="14">
        <f t="shared" si="13"/>
        <v>43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47.25" x14ac:dyDescent="0.25">
      <c r="A162" s="9" t="s">
        <v>466</v>
      </c>
      <c r="B162" s="10" t="s">
        <v>467</v>
      </c>
      <c r="C162" s="9" t="s">
        <v>468</v>
      </c>
      <c r="D162" s="13">
        <v>24763683</v>
      </c>
      <c r="E162" s="9" t="s">
        <v>371</v>
      </c>
      <c r="F162" s="9">
        <v>211500</v>
      </c>
      <c r="G162" s="9">
        <v>146650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f t="shared" si="14"/>
        <v>0</v>
      </c>
      <c r="O162" s="9">
        <f t="shared" si="15"/>
        <v>0</v>
      </c>
      <c r="P162" s="9">
        <f t="shared" si="16"/>
        <v>0</v>
      </c>
      <c r="Q162" s="9">
        <f t="shared" si="17"/>
        <v>0</v>
      </c>
      <c r="R162" s="9">
        <v>0</v>
      </c>
      <c r="S162" s="9">
        <f t="shared" si="12"/>
        <v>0</v>
      </c>
      <c r="T162" s="14">
        <f t="shared" si="13"/>
        <v>0</v>
      </c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63" x14ac:dyDescent="0.25">
      <c r="A163" s="9" t="s">
        <v>469</v>
      </c>
      <c r="B163" s="10" t="s">
        <v>470</v>
      </c>
      <c r="C163" s="9" t="s">
        <v>471</v>
      </c>
      <c r="D163" s="13">
        <v>68407441</v>
      </c>
      <c r="E163" s="9" t="s">
        <v>34</v>
      </c>
      <c r="F163" s="9">
        <v>300000</v>
      </c>
      <c r="G163" s="9">
        <v>164000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f t="shared" si="14"/>
        <v>0</v>
      </c>
      <c r="O163" s="9">
        <f t="shared" si="15"/>
        <v>0</v>
      </c>
      <c r="P163" s="9">
        <f t="shared" si="16"/>
        <v>0</v>
      </c>
      <c r="Q163" s="9">
        <f t="shared" si="17"/>
        <v>0</v>
      </c>
      <c r="R163" s="9">
        <v>0</v>
      </c>
      <c r="S163" s="9">
        <f t="shared" si="12"/>
        <v>0</v>
      </c>
      <c r="T163" s="14">
        <f t="shared" si="13"/>
        <v>0</v>
      </c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31.5" x14ac:dyDescent="0.25">
      <c r="A164" s="9" t="s">
        <v>472</v>
      </c>
      <c r="B164" s="10" t="s">
        <v>473</v>
      </c>
      <c r="C164" s="9" t="s">
        <v>258</v>
      </c>
      <c r="D164" s="13">
        <v>27002896</v>
      </c>
      <c r="E164" s="9" t="s">
        <v>27</v>
      </c>
      <c r="F164" s="9">
        <v>349000</v>
      </c>
      <c r="G164" s="9">
        <v>349000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f t="shared" si="14"/>
        <v>0</v>
      </c>
      <c r="O164" s="9">
        <f t="shared" si="15"/>
        <v>0</v>
      </c>
      <c r="P164" s="9">
        <f t="shared" si="16"/>
        <v>0</v>
      </c>
      <c r="Q164" s="9">
        <f t="shared" si="17"/>
        <v>0</v>
      </c>
      <c r="R164" s="9">
        <v>0</v>
      </c>
      <c r="S164" s="9">
        <f t="shared" si="12"/>
        <v>0</v>
      </c>
      <c r="T164" s="14">
        <f t="shared" si="13"/>
        <v>0</v>
      </c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94.5" x14ac:dyDescent="0.25">
      <c r="A165" s="9" t="s">
        <v>474</v>
      </c>
      <c r="B165" s="10" t="s">
        <v>475</v>
      </c>
      <c r="C165" s="9" t="s">
        <v>52</v>
      </c>
      <c r="D165" s="13">
        <v>70847142</v>
      </c>
      <c r="E165" s="9" t="s">
        <v>34</v>
      </c>
      <c r="F165" s="9">
        <v>130000</v>
      </c>
      <c r="G165" s="9">
        <v>130000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f t="shared" si="14"/>
        <v>0</v>
      </c>
      <c r="O165" s="9">
        <f t="shared" si="15"/>
        <v>0</v>
      </c>
      <c r="P165" s="9">
        <f t="shared" si="16"/>
        <v>0</v>
      </c>
      <c r="Q165" s="9">
        <f t="shared" si="17"/>
        <v>0</v>
      </c>
      <c r="R165" s="9">
        <v>0</v>
      </c>
      <c r="S165" s="9">
        <f t="shared" si="12"/>
        <v>0</v>
      </c>
      <c r="T165" s="14">
        <f t="shared" si="13"/>
        <v>0</v>
      </c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60" x14ac:dyDescent="0.25">
      <c r="A166" s="9" t="s">
        <v>476</v>
      </c>
      <c r="B166" s="10" t="s">
        <v>477</v>
      </c>
      <c r="C166" s="9" t="s">
        <v>181</v>
      </c>
      <c r="D166" s="13">
        <v>60557621</v>
      </c>
      <c r="E166" s="9" t="s">
        <v>20</v>
      </c>
      <c r="F166" s="9">
        <v>443000</v>
      </c>
      <c r="G166" s="9">
        <v>310000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f t="shared" si="14"/>
        <v>0</v>
      </c>
      <c r="O166" s="9">
        <f t="shared" si="15"/>
        <v>0</v>
      </c>
      <c r="P166" s="9">
        <f t="shared" si="16"/>
        <v>0</v>
      </c>
      <c r="Q166" s="9">
        <f t="shared" si="17"/>
        <v>0</v>
      </c>
      <c r="R166" s="9">
        <v>0</v>
      </c>
      <c r="S166" s="9">
        <f t="shared" si="12"/>
        <v>0</v>
      </c>
      <c r="T166" s="14">
        <f t="shared" si="13"/>
        <v>0</v>
      </c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45" x14ac:dyDescent="0.25">
      <c r="A167" s="9" t="s">
        <v>478</v>
      </c>
      <c r="B167" s="10" t="s">
        <v>479</v>
      </c>
      <c r="C167" s="9" t="s">
        <v>480</v>
      </c>
      <c r="D167" s="13">
        <v>22753974</v>
      </c>
      <c r="E167" s="9" t="s">
        <v>38</v>
      </c>
      <c r="F167" s="9">
        <v>712256</v>
      </c>
      <c r="G167" s="9">
        <v>348952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f t="shared" si="14"/>
        <v>0</v>
      </c>
      <c r="O167" s="9">
        <f t="shared" si="15"/>
        <v>0</v>
      </c>
      <c r="P167" s="9">
        <f t="shared" si="16"/>
        <v>0</v>
      </c>
      <c r="Q167" s="9">
        <f t="shared" si="17"/>
        <v>0</v>
      </c>
      <c r="R167" s="9">
        <v>0</v>
      </c>
      <c r="S167" s="9">
        <f t="shared" si="12"/>
        <v>0</v>
      </c>
      <c r="T167" s="14">
        <f t="shared" si="13"/>
        <v>0</v>
      </c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30" x14ac:dyDescent="0.25">
      <c r="A168" s="9" t="s">
        <v>481</v>
      </c>
      <c r="B168" s="10" t="s">
        <v>482</v>
      </c>
      <c r="C168" s="9" t="s">
        <v>153</v>
      </c>
      <c r="D168" s="13">
        <v>69092028</v>
      </c>
      <c r="E168" s="9" t="s">
        <v>27</v>
      </c>
      <c r="F168" s="9">
        <v>334189</v>
      </c>
      <c r="G168" s="9">
        <v>213300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f t="shared" si="14"/>
        <v>0</v>
      </c>
      <c r="O168" s="9">
        <f t="shared" si="15"/>
        <v>0</v>
      </c>
      <c r="P168" s="9">
        <f t="shared" si="16"/>
        <v>0</v>
      </c>
      <c r="Q168" s="9">
        <f t="shared" si="17"/>
        <v>0</v>
      </c>
      <c r="R168" s="9">
        <v>0</v>
      </c>
      <c r="S168" s="9">
        <f t="shared" si="12"/>
        <v>0</v>
      </c>
      <c r="T168" s="14">
        <f t="shared" si="13"/>
        <v>0</v>
      </c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94.5" x14ac:dyDescent="0.25">
      <c r="A169" s="14" t="s">
        <v>488</v>
      </c>
      <c r="B169" s="15" t="s">
        <v>489</v>
      </c>
      <c r="C169" s="14" t="s">
        <v>52</v>
      </c>
      <c r="D169" s="13">
        <v>70847142</v>
      </c>
      <c r="E169" s="9" t="s">
        <v>34</v>
      </c>
      <c r="F169" s="9">
        <v>241000</v>
      </c>
      <c r="G169" s="9">
        <v>241000</v>
      </c>
      <c r="H169" s="9">
        <v>102700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f t="shared" si="14"/>
        <v>102700</v>
      </c>
      <c r="O169" s="9">
        <f t="shared" si="15"/>
        <v>102700</v>
      </c>
      <c r="P169" s="9">
        <f t="shared" si="16"/>
        <v>0</v>
      </c>
      <c r="Q169" s="9">
        <f t="shared" si="17"/>
        <v>0</v>
      </c>
      <c r="R169" s="9">
        <v>66400</v>
      </c>
      <c r="S169" s="9">
        <f t="shared" si="12"/>
        <v>169100</v>
      </c>
      <c r="T169" s="14">
        <f t="shared" si="13"/>
        <v>70</v>
      </c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75" x14ac:dyDescent="0.25">
      <c r="A170" s="14" t="s">
        <v>490</v>
      </c>
      <c r="B170" s="15" t="s">
        <v>491</v>
      </c>
      <c r="C170" s="14" t="s">
        <v>492</v>
      </c>
      <c r="D170" s="13">
        <v>75050072</v>
      </c>
      <c r="E170" s="9" t="s">
        <v>34</v>
      </c>
      <c r="F170" s="9">
        <v>300000</v>
      </c>
      <c r="G170" s="9">
        <v>300000</v>
      </c>
      <c r="H170" s="9">
        <v>159900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f t="shared" si="14"/>
        <v>159900</v>
      </c>
      <c r="O170" s="9">
        <f t="shared" si="15"/>
        <v>159900</v>
      </c>
      <c r="P170" s="9">
        <f t="shared" si="16"/>
        <v>0</v>
      </c>
      <c r="Q170" s="9">
        <f t="shared" si="17"/>
        <v>0</v>
      </c>
      <c r="R170" s="9">
        <v>43200</v>
      </c>
      <c r="S170" s="9">
        <f t="shared" si="12"/>
        <v>203100</v>
      </c>
      <c r="T170" s="14">
        <f t="shared" si="13"/>
        <v>68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73.25" x14ac:dyDescent="0.25">
      <c r="A171" s="14" t="s">
        <v>493</v>
      </c>
      <c r="B171" s="15" t="s">
        <v>494</v>
      </c>
      <c r="C171" s="14" t="s">
        <v>495</v>
      </c>
      <c r="D171" s="13">
        <v>75140349</v>
      </c>
      <c r="E171" s="9" t="s">
        <v>34</v>
      </c>
      <c r="F171" s="9">
        <v>292900</v>
      </c>
      <c r="G171" s="9">
        <v>292900</v>
      </c>
      <c r="H171" s="9">
        <v>95225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f t="shared" si="14"/>
        <v>95225</v>
      </c>
      <c r="O171" s="9">
        <f t="shared" si="15"/>
        <v>95225</v>
      </c>
      <c r="P171" s="9">
        <f t="shared" si="16"/>
        <v>0</v>
      </c>
      <c r="Q171" s="9">
        <f t="shared" si="17"/>
        <v>0</v>
      </c>
      <c r="R171" s="9">
        <v>75520</v>
      </c>
      <c r="S171" s="9">
        <f t="shared" si="12"/>
        <v>170745</v>
      </c>
      <c r="T171" s="14">
        <f t="shared" si="13"/>
        <v>58</v>
      </c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6" x14ac:dyDescent="0.25">
      <c r="A172" s="14" t="s">
        <v>496</v>
      </c>
      <c r="B172" s="15" t="s">
        <v>497</v>
      </c>
      <c r="C172" s="14" t="s">
        <v>498</v>
      </c>
      <c r="D172" s="13">
        <v>60338911</v>
      </c>
      <c r="E172" s="9" t="s">
        <v>34</v>
      </c>
      <c r="F172" s="9">
        <v>270000</v>
      </c>
      <c r="G172" s="9">
        <v>270000</v>
      </c>
      <c r="H172" s="9">
        <v>120861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f t="shared" si="14"/>
        <v>120861</v>
      </c>
      <c r="O172" s="9">
        <f t="shared" si="15"/>
        <v>120861</v>
      </c>
      <c r="P172" s="9">
        <f t="shared" si="16"/>
        <v>0</v>
      </c>
      <c r="Q172" s="9">
        <f t="shared" si="17"/>
        <v>0</v>
      </c>
      <c r="R172" s="9">
        <v>67248</v>
      </c>
      <c r="S172" s="9">
        <f t="shared" si="12"/>
        <v>188109</v>
      </c>
      <c r="T172" s="14">
        <f t="shared" si="13"/>
        <v>70</v>
      </c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73.25" x14ac:dyDescent="0.25">
      <c r="A173" s="14" t="s">
        <v>499</v>
      </c>
      <c r="B173" s="15" t="s">
        <v>500</v>
      </c>
      <c r="C173" s="14" t="s">
        <v>501</v>
      </c>
      <c r="D173" s="13">
        <v>61515809</v>
      </c>
      <c r="E173" s="9" t="s">
        <v>34</v>
      </c>
      <c r="F173" s="9">
        <v>256950</v>
      </c>
      <c r="G173" s="9">
        <v>250000</v>
      </c>
      <c r="H173" s="9">
        <v>61100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f t="shared" si="14"/>
        <v>61100</v>
      </c>
      <c r="O173" s="9">
        <f t="shared" si="15"/>
        <v>61100</v>
      </c>
      <c r="P173" s="9">
        <f t="shared" si="16"/>
        <v>0</v>
      </c>
      <c r="Q173" s="9">
        <f t="shared" si="17"/>
        <v>0</v>
      </c>
      <c r="R173" s="9">
        <v>124800</v>
      </c>
      <c r="S173" s="9">
        <f t="shared" si="12"/>
        <v>185900</v>
      </c>
      <c r="T173" s="14">
        <f t="shared" si="13"/>
        <v>72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31.5" x14ac:dyDescent="0.25">
      <c r="A174" s="14" t="s">
        <v>502</v>
      </c>
      <c r="B174" s="15" t="s">
        <v>503</v>
      </c>
      <c r="C174" s="14" t="s">
        <v>92</v>
      </c>
      <c r="D174" s="13">
        <v>70890692</v>
      </c>
      <c r="E174" s="9" t="s">
        <v>542</v>
      </c>
      <c r="F174" s="9">
        <v>300000</v>
      </c>
      <c r="G174" s="9">
        <v>300000</v>
      </c>
      <c r="H174" s="9">
        <v>23200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23200</v>
      </c>
      <c r="O174" s="9">
        <v>23200</v>
      </c>
      <c r="P174" s="9">
        <v>0</v>
      </c>
      <c r="Q174" s="9">
        <v>0</v>
      </c>
      <c r="R174" s="9">
        <v>216800</v>
      </c>
      <c r="S174" s="9">
        <f t="shared" si="12"/>
        <v>240000</v>
      </c>
      <c r="T174" s="14">
        <f t="shared" si="13"/>
        <v>80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6" x14ac:dyDescent="0.25">
      <c r="A175" s="14" t="s">
        <v>504</v>
      </c>
      <c r="B175" s="15" t="s">
        <v>505</v>
      </c>
      <c r="C175" s="14" t="s">
        <v>506</v>
      </c>
      <c r="D175" s="13">
        <v>61716456</v>
      </c>
      <c r="E175" s="9" t="s">
        <v>34</v>
      </c>
      <c r="F175" s="9">
        <v>300000</v>
      </c>
      <c r="G175" s="9">
        <v>300000</v>
      </c>
      <c r="H175" s="9">
        <v>4550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f t="shared" si="14"/>
        <v>4550</v>
      </c>
      <c r="O175" s="9">
        <f t="shared" si="15"/>
        <v>4550</v>
      </c>
      <c r="P175" s="9">
        <f t="shared" si="16"/>
        <v>0</v>
      </c>
      <c r="Q175" s="9">
        <f t="shared" si="17"/>
        <v>0</v>
      </c>
      <c r="R175" s="9">
        <v>234400</v>
      </c>
      <c r="S175" s="9">
        <f t="shared" si="12"/>
        <v>238950</v>
      </c>
      <c r="T175" s="14">
        <f t="shared" si="13"/>
        <v>80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1.75" x14ac:dyDescent="0.25">
      <c r="A176" s="14" t="s">
        <v>507</v>
      </c>
      <c r="B176" s="15" t="s">
        <v>508</v>
      </c>
      <c r="C176" s="14" t="s">
        <v>509</v>
      </c>
      <c r="D176" s="13">
        <v>71229230</v>
      </c>
      <c r="E176" s="9" t="s">
        <v>34</v>
      </c>
      <c r="F176" s="9">
        <v>250000</v>
      </c>
      <c r="G176" s="9">
        <v>250000</v>
      </c>
      <c r="H176" s="9">
        <v>127660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f t="shared" si="14"/>
        <v>127660</v>
      </c>
      <c r="O176" s="9">
        <f t="shared" si="15"/>
        <v>127660</v>
      </c>
      <c r="P176" s="9">
        <f t="shared" si="16"/>
        <v>0</v>
      </c>
      <c r="Q176" s="9">
        <f t="shared" si="17"/>
        <v>0</v>
      </c>
      <c r="R176" s="9">
        <v>42880</v>
      </c>
      <c r="S176" s="9">
        <f t="shared" si="12"/>
        <v>170540</v>
      </c>
      <c r="T176" s="14">
        <f t="shared" si="13"/>
        <v>68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10.25" x14ac:dyDescent="0.25">
      <c r="A177" s="14" t="s">
        <v>510</v>
      </c>
      <c r="B177" s="15" t="s">
        <v>511</v>
      </c>
      <c r="C177" s="14" t="s">
        <v>316</v>
      </c>
      <c r="D177" s="13">
        <v>70843155</v>
      </c>
      <c r="E177" s="9" t="s">
        <v>34</v>
      </c>
      <c r="F177" s="9">
        <v>289200</v>
      </c>
      <c r="G177" s="9">
        <v>289200</v>
      </c>
      <c r="H177" s="9">
        <v>122200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f t="shared" si="14"/>
        <v>122200</v>
      </c>
      <c r="O177" s="9">
        <f t="shared" si="15"/>
        <v>122200</v>
      </c>
      <c r="P177" s="9">
        <f t="shared" si="16"/>
        <v>0</v>
      </c>
      <c r="Q177" s="9">
        <f t="shared" si="17"/>
        <v>0</v>
      </c>
      <c r="R177" s="9">
        <v>80960</v>
      </c>
      <c r="S177" s="9">
        <f t="shared" si="12"/>
        <v>203160</v>
      </c>
      <c r="T177" s="14">
        <f t="shared" si="13"/>
        <v>70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30" x14ac:dyDescent="0.25">
      <c r="A178" s="14" t="s">
        <v>512</v>
      </c>
      <c r="B178" s="15" t="s">
        <v>513</v>
      </c>
      <c r="C178" s="14" t="s">
        <v>88</v>
      </c>
      <c r="D178" s="13">
        <v>70891168</v>
      </c>
      <c r="E178" s="9" t="s">
        <v>542</v>
      </c>
      <c r="F178" s="9">
        <v>205400</v>
      </c>
      <c r="G178" s="9">
        <v>205400</v>
      </c>
      <c r="H178" s="9">
        <v>20800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20800</v>
      </c>
      <c r="O178" s="9">
        <v>20800</v>
      </c>
      <c r="P178" s="9">
        <v>0</v>
      </c>
      <c r="Q178" s="9">
        <v>0</v>
      </c>
      <c r="R178" s="9">
        <v>116320</v>
      </c>
      <c r="S178" s="9">
        <f t="shared" si="12"/>
        <v>137120</v>
      </c>
      <c r="T178" s="14">
        <f t="shared" si="13"/>
        <v>67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6" x14ac:dyDescent="0.25">
      <c r="A179" s="14" t="s">
        <v>514</v>
      </c>
      <c r="B179" s="15" t="s">
        <v>515</v>
      </c>
      <c r="C179" s="14" t="s">
        <v>516</v>
      </c>
      <c r="D179" s="13" t="s">
        <v>517</v>
      </c>
      <c r="E179" s="9" t="s">
        <v>34</v>
      </c>
      <c r="F179" s="9">
        <v>269700</v>
      </c>
      <c r="G179" s="9">
        <v>269700</v>
      </c>
      <c r="H179" s="9">
        <v>51350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f t="shared" si="14"/>
        <v>51350</v>
      </c>
      <c r="O179" s="9">
        <f t="shared" si="15"/>
        <v>51350</v>
      </c>
      <c r="P179" s="9">
        <f t="shared" si="16"/>
        <v>0</v>
      </c>
      <c r="Q179" s="9">
        <f t="shared" si="17"/>
        <v>0</v>
      </c>
      <c r="R179" s="9">
        <v>152560</v>
      </c>
      <c r="S179" s="9">
        <f t="shared" si="12"/>
        <v>203910</v>
      </c>
      <c r="T179" s="14">
        <f t="shared" si="13"/>
        <v>76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1.75" x14ac:dyDescent="0.25">
      <c r="A180" s="14" t="s">
        <v>518</v>
      </c>
      <c r="B180" s="15" t="s">
        <v>519</v>
      </c>
      <c r="C180" s="14" t="s">
        <v>520</v>
      </c>
      <c r="D180" s="13">
        <v>62731882</v>
      </c>
      <c r="E180" s="9" t="s">
        <v>34</v>
      </c>
      <c r="F180" s="9">
        <v>436900</v>
      </c>
      <c r="G180" s="9">
        <v>235000</v>
      </c>
      <c r="H180" s="9">
        <v>18000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f t="shared" si="14"/>
        <v>18000</v>
      </c>
      <c r="O180" s="9">
        <f t="shared" si="15"/>
        <v>18000</v>
      </c>
      <c r="P180" s="9">
        <f t="shared" si="16"/>
        <v>0</v>
      </c>
      <c r="Q180" s="9">
        <f t="shared" si="17"/>
        <v>0</v>
      </c>
      <c r="R180" s="9">
        <v>197470</v>
      </c>
      <c r="S180" s="9">
        <f t="shared" si="12"/>
        <v>215470</v>
      </c>
      <c r="T180" s="14">
        <f t="shared" si="13"/>
        <v>49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47.25" x14ac:dyDescent="0.25">
      <c r="A181" s="14" t="s">
        <v>521</v>
      </c>
      <c r="B181" s="15" t="s">
        <v>522</v>
      </c>
      <c r="C181" s="14" t="s">
        <v>523</v>
      </c>
      <c r="D181" s="13">
        <v>70878277</v>
      </c>
      <c r="E181" s="9" t="s">
        <v>34</v>
      </c>
      <c r="F181" s="9">
        <v>318500</v>
      </c>
      <c r="G181" s="9">
        <v>298500</v>
      </c>
      <c r="H181" s="9">
        <v>51025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f t="shared" si="14"/>
        <v>51025</v>
      </c>
      <c r="O181" s="9">
        <f t="shared" si="15"/>
        <v>51025</v>
      </c>
      <c r="P181" s="9">
        <f t="shared" si="16"/>
        <v>0</v>
      </c>
      <c r="Q181" s="9">
        <f t="shared" si="17"/>
        <v>0</v>
      </c>
      <c r="R181" s="9">
        <v>176000</v>
      </c>
      <c r="S181" s="9">
        <f t="shared" si="12"/>
        <v>227025</v>
      </c>
      <c r="T181" s="14">
        <f t="shared" si="13"/>
        <v>71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63" x14ac:dyDescent="0.25">
      <c r="A182" s="14" t="s">
        <v>524</v>
      </c>
      <c r="B182" s="15" t="s">
        <v>525</v>
      </c>
      <c r="C182" s="14" t="s">
        <v>526</v>
      </c>
      <c r="D182" s="13">
        <v>49777564</v>
      </c>
      <c r="E182" s="9" t="s">
        <v>34</v>
      </c>
      <c r="F182" s="9">
        <v>297074</v>
      </c>
      <c r="G182" s="9">
        <v>297074</v>
      </c>
      <c r="H182" s="9">
        <v>30225</v>
      </c>
      <c r="I182" s="9">
        <v>0</v>
      </c>
      <c r="J182" s="9">
        <v>0</v>
      </c>
      <c r="K182" s="9">
        <v>0</v>
      </c>
      <c r="L182" s="9">
        <v>82891</v>
      </c>
      <c r="M182" s="9">
        <v>28183</v>
      </c>
      <c r="N182" s="9">
        <f t="shared" si="14"/>
        <v>113116</v>
      </c>
      <c r="O182" s="9">
        <f t="shared" si="15"/>
        <v>30225</v>
      </c>
      <c r="P182" s="9">
        <f t="shared" si="16"/>
        <v>82891</v>
      </c>
      <c r="Q182" s="9">
        <f t="shared" si="17"/>
        <v>28183</v>
      </c>
      <c r="R182" s="9">
        <v>111600</v>
      </c>
      <c r="S182" s="9">
        <f t="shared" si="12"/>
        <v>252899</v>
      </c>
      <c r="T182" s="14">
        <f t="shared" si="13"/>
        <v>85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9" t="s">
        <v>543</v>
      </c>
      <c r="B183" s="1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>
        <f>SUM(S2:S182)</f>
        <v>19644262</v>
      </c>
      <c r="T183" s="14"/>
    </row>
    <row r="184" spans="1:31" x14ac:dyDescent="0.25">
      <c r="A184" s="1"/>
      <c r="B184" s="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31" ht="273.75" customHeight="1" x14ac:dyDescent="0.25">
      <c r="A185" s="1"/>
      <c r="B185" s="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31" x14ac:dyDescent="0.25">
      <c r="A186" s="1"/>
      <c r="B186" s="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31" x14ac:dyDescent="0.25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31" x14ac:dyDescent="0.25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31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31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31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31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6:19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6:19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6:19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6:19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6"/>
      <c r="P196" s="6"/>
      <c r="Q196" s="6"/>
      <c r="R196" s="6"/>
      <c r="S196" s="6"/>
    </row>
    <row r="197" spans="6:19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6"/>
      <c r="P197" s="6"/>
      <c r="Q197" s="6"/>
      <c r="R197" s="6"/>
      <c r="S197" s="6"/>
    </row>
    <row r="198" spans="6:19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6"/>
      <c r="P198" s="6"/>
      <c r="Q198" s="6"/>
      <c r="R198" s="6"/>
      <c r="S198" s="6"/>
    </row>
    <row r="199" spans="6:19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6:19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6:19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6:19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6:19" x14ac:dyDescent="0.25">
      <c r="S203" s="1">
        <f>SUBTOTAL(9,S169:S182)</f>
        <v>2806028</v>
      </c>
    </row>
  </sheetData>
  <autoFilter ref="A1:T202"/>
  <pageMargins left="0.70866141732283472" right="0.70866141732283472" top="0.78740157480314965" bottom="0.78740157480314965" header="0.31496062992125984" footer="0.31496062992125984"/>
  <pageSetup paperSize="8" scale="52" fitToHeight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IP_a_KP vše</vt:lpstr>
      <vt:lpstr>'IP_a_KP vše'!Oblast_tisku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Maca</dc:creator>
  <cp:lastModifiedBy>Heřmánková Radka</cp:lastModifiedBy>
  <cp:lastPrinted>2017-01-02T08:35:03Z</cp:lastPrinted>
  <dcterms:created xsi:type="dcterms:W3CDTF">2016-11-22T22:25:19Z</dcterms:created>
  <dcterms:modified xsi:type="dcterms:W3CDTF">2017-01-10T10:27:33Z</dcterms:modified>
</cp:coreProperties>
</file>