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17\KN_2017\krajske_normativy_upr_2017\_KN 2017\"/>
    </mc:Choice>
  </mc:AlternateContent>
  <bookViews>
    <workbookView xWindow="120" yWindow="120" windowWidth="18960" windowHeight="11835"/>
  </bookViews>
  <sheets>
    <sheet name="titul" sheetId="3" r:id="rId1"/>
    <sheet name="Graf č. 1" sheetId="4" r:id="rId2"/>
    <sheet name="Graf č. 2" sheetId="13" r:id="rId3"/>
    <sheet name="Graf č. 3" sheetId="14" r:id="rId4"/>
    <sheet name="Graf č. 4" sheetId="11" r:id="rId5"/>
    <sheet name="Graf č. 5" sheetId="15" r:id="rId6"/>
    <sheet name="Tabulka č. 1" sheetId="8" r:id="rId7"/>
    <sheet name="Tabulka č. 2" sheetId="18" r:id="rId8"/>
    <sheet name="KN 2017" sheetId="1" r:id="rId9"/>
    <sheet name="KN 2016" sheetId="17" r:id="rId10"/>
  </sheets>
  <calcPr calcId="152511"/>
</workbook>
</file>

<file path=xl/calcChain.xml><?xml version="1.0" encoding="utf-8"?>
<calcChain xmlns="http://schemas.openxmlformats.org/spreadsheetml/2006/main">
  <c r="I8" i="8" l="1"/>
  <c r="I11" i="8"/>
  <c r="I10" i="8"/>
  <c r="I9" i="8"/>
  <c r="I7" i="8"/>
  <c r="I6" i="8"/>
  <c r="A33" i="18" l="1"/>
  <c r="A26" i="18"/>
  <c r="A19" i="18"/>
  <c r="A12" i="18"/>
  <c r="A5" i="18"/>
  <c r="P39" i="8" l="1"/>
  <c r="O39" i="8"/>
  <c r="O39" i="18" s="1"/>
  <c r="N39" i="8"/>
  <c r="N39" i="18" s="1"/>
  <c r="M39" i="8"/>
  <c r="M39" i="18" s="1"/>
  <c r="L39" i="8"/>
  <c r="L39" i="18" s="1"/>
  <c r="K39" i="8"/>
  <c r="K39" i="18" s="1"/>
  <c r="J39" i="8"/>
  <c r="J39" i="18" s="1"/>
  <c r="I39" i="8"/>
  <c r="I39" i="18" s="1"/>
  <c r="H39" i="8"/>
  <c r="H39" i="18" s="1"/>
  <c r="G39" i="8"/>
  <c r="G39" i="18" s="1"/>
  <c r="F39" i="8"/>
  <c r="F39" i="18" s="1"/>
  <c r="E39" i="8"/>
  <c r="E39" i="18" s="1"/>
  <c r="D39" i="8"/>
  <c r="D39" i="18" s="1"/>
  <c r="C39" i="8"/>
  <c r="C39" i="18" s="1"/>
  <c r="P38" i="8"/>
  <c r="O38" i="8"/>
  <c r="O38" i="18" s="1"/>
  <c r="N38" i="8"/>
  <c r="N38" i="18" s="1"/>
  <c r="M38" i="8"/>
  <c r="M38" i="18" s="1"/>
  <c r="L38" i="8"/>
  <c r="L38" i="18" s="1"/>
  <c r="K38" i="8"/>
  <c r="K38" i="18" s="1"/>
  <c r="J38" i="8"/>
  <c r="J38" i="18" s="1"/>
  <c r="I38" i="8"/>
  <c r="I38" i="18" s="1"/>
  <c r="H38" i="8"/>
  <c r="H38" i="18" s="1"/>
  <c r="G38" i="8"/>
  <c r="G38" i="18" s="1"/>
  <c r="F38" i="8"/>
  <c r="F38" i="18" s="1"/>
  <c r="E38" i="8"/>
  <c r="E38" i="18" s="1"/>
  <c r="D38" i="8"/>
  <c r="D38" i="18" s="1"/>
  <c r="C38" i="8"/>
  <c r="C38" i="18" s="1"/>
  <c r="P37" i="8"/>
  <c r="O37" i="8"/>
  <c r="O37" i="18" s="1"/>
  <c r="N37" i="8"/>
  <c r="N37" i="18" s="1"/>
  <c r="M37" i="8"/>
  <c r="M37" i="18" s="1"/>
  <c r="L37" i="8"/>
  <c r="L37" i="18" s="1"/>
  <c r="K37" i="8"/>
  <c r="K37" i="18" s="1"/>
  <c r="J37" i="8"/>
  <c r="J37" i="18" s="1"/>
  <c r="I37" i="8"/>
  <c r="I37" i="18" s="1"/>
  <c r="H37" i="8"/>
  <c r="H37" i="18" s="1"/>
  <c r="G37" i="8"/>
  <c r="G37" i="18" s="1"/>
  <c r="F37" i="8"/>
  <c r="F37" i="18" s="1"/>
  <c r="E37" i="8"/>
  <c r="E37" i="18" s="1"/>
  <c r="D37" i="8"/>
  <c r="D37" i="18" s="1"/>
  <c r="C37" i="8"/>
  <c r="C37" i="18" s="1"/>
  <c r="P36" i="8"/>
  <c r="O36" i="8"/>
  <c r="O36" i="18" s="1"/>
  <c r="N36" i="8"/>
  <c r="N36" i="18" s="1"/>
  <c r="M36" i="8"/>
  <c r="M36" i="18" s="1"/>
  <c r="L36" i="8"/>
  <c r="L36" i="18" s="1"/>
  <c r="K36" i="8"/>
  <c r="K36" i="18" s="1"/>
  <c r="J36" i="8"/>
  <c r="J36" i="18" s="1"/>
  <c r="I36" i="8"/>
  <c r="I36" i="18" s="1"/>
  <c r="H36" i="8"/>
  <c r="H36" i="18" s="1"/>
  <c r="G36" i="8"/>
  <c r="G36" i="18" s="1"/>
  <c r="F36" i="8"/>
  <c r="F36" i="18" s="1"/>
  <c r="E36" i="8"/>
  <c r="E36" i="18" s="1"/>
  <c r="D36" i="8"/>
  <c r="D36" i="18" s="1"/>
  <c r="C36" i="8"/>
  <c r="C36" i="18" s="1"/>
  <c r="P35" i="8"/>
  <c r="O35" i="8"/>
  <c r="O35" i="18" s="1"/>
  <c r="N35" i="8"/>
  <c r="N35" i="18" s="1"/>
  <c r="M35" i="8"/>
  <c r="M35" i="18" s="1"/>
  <c r="L35" i="8"/>
  <c r="L35" i="18" s="1"/>
  <c r="K35" i="8"/>
  <c r="K35" i="18" s="1"/>
  <c r="J35" i="8"/>
  <c r="J35" i="18" s="1"/>
  <c r="I35" i="8"/>
  <c r="I35" i="18" s="1"/>
  <c r="H35" i="8"/>
  <c r="H35" i="18" s="1"/>
  <c r="G35" i="8"/>
  <c r="G35" i="18" s="1"/>
  <c r="F35" i="8"/>
  <c r="F35" i="18" s="1"/>
  <c r="E35" i="8"/>
  <c r="E35" i="18" s="1"/>
  <c r="D35" i="8"/>
  <c r="D35" i="18" s="1"/>
  <c r="C35" i="8"/>
  <c r="C35" i="18" s="1"/>
  <c r="P34" i="8"/>
  <c r="O34" i="8"/>
  <c r="O34" i="18" s="1"/>
  <c r="N34" i="8"/>
  <c r="N34" i="18" s="1"/>
  <c r="M34" i="8"/>
  <c r="M34" i="18" s="1"/>
  <c r="L34" i="8"/>
  <c r="L34" i="18" s="1"/>
  <c r="K34" i="8"/>
  <c r="K34" i="18" s="1"/>
  <c r="J34" i="8"/>
  <c r="J34" i="18" s="1"/>
  <c r="I34" i="8"/>
  <c r="I34" i="18" s="1"/>
  <c r="H34" i="8"/>
  <c r="H34" i="18" s="1"/>
  <c r="G34" i="8"/>
  <c r="G34" i="18" s="1"/>
  <c r="F34" i="8"/>
  <c r="F34" i="18" s="1"/>
  <c r="E34" i="8"/>
  <c r="E34" i="18" s="1"/>
  <c r="D34" i="8"/>
  <c r="D34" i="18" s="1"/>
  <c r="C34" i="8"/>
  <c r="C34" i="18" s="1"/>
  <c r="B39" i="8"/>
  <c r="B39" i="18" s="1"/>
  <c r="B38" i="8"/>
  <c r="B38" i="18" s="1"/>
  <c r="B37" i="8"/>
  <c r="B37" i="18" s="1"/>
  <c r="B36" i="8"/>
  <c r="B36" i="18" s="1"/>
  <c r="B35" i="8"/>
  <c r="B35" i="18" s="1"/>
  <c r="B34" i="8"/>
  <c r="B34" i="18" s="1"/>
  <c r="P32" i="8"/>
  <c r="O32" i="8"/>
  <c r="O32" i="18" s="1"/>
  <c r="N32" i="8"/>
  <c r="N32" i="18" s="1"/>
  <c r="M32" i="8"/>
  <c r="M32" i="18" s="1"/>
  <c r="L32" i="8"/>
  <c r="L32" i="18" s="1"/>
  <c r="K32" i="8"/>
  <c r="K32" i="18" s="1"/>
  <c r="J32" i="8"/>
  <c r="J32" i="18" s="1"/>
  <c r="I32" i="8"/>
  <c r="I32" i="18" s="1"/>
  <c r="H32" i="8"/>
  <c r="H32" i="18" s="1"/>
  <c r="G32" i="8"/>
  <c r="G32" i="18" s="1"/>
  <c r="F32" i="8"/>
  <c r="F32" i="18" s="1"/>
  <c r="E32" i="8"/>
  <c r="E32" i="18" s="1"/>
  <c r="D32" i="8"/>
  <c r="D32" i="18" s="1"/>
  <c r="C32" i="8"/>
  <c r="C32" i="18" s="1"/>
  <c r="P31" i="8"/>
  <c r="O31" i="8"/>
  <c r="O31" i="18" s="1"/>
  <c r="N31" i="8"/>
  <c r="N31" i="18" s="1"/>
  <c r="M31" i="8"/>
  <c r="M31" i="18" s="1"/>
  <c r="L31" i="8"/>
  <c r="L31" i="18" s="1"/>
  <c r="K31" i="8"/>
  <c r="K31" i="18" s="1"/>
  <c r="J31" i="8"/>
  <c r="J31" i="18" s="1"/>
  <c r="I31" i="8"/>
  <c r="I31" i="18" s="1"/>
  <c r="H31" i="8"/>
  <c r="H31" i="18" s="1"/>
  <c r="G31" i="8"/>
  <c r="G31" i="18" s="1"/>
  <c r="F31" i="8"/>
  <c r="F31" i="18" s="1"/>
  <c r="E31" i="8"/>
  <c r="E31" i="18" s="1"/>
  <c r="D31" i="8"/>
  <c r="D31" i="18" s="1"/>
  <c r="C31" i="8"/>
  <c r="C31" i="18" s="1"/>
  <c r="P30" i="8"/>
  <c r="O30" i="8"/>
  <c r="O30" i="18" s="1"/>
  <c r="N30" i="8"/>
  <c r="N30" i="18" s="1"/>
  <c r="M30" i="8"/>
  <c r="M30" i="18" s="1"/>
  <c r="L30" i="8"/>
  <c r="L30" i="18" s="1"/>
  <c r="K30" i="8"/>
  <c r="K30" i="18" s="1"/>
  <c r="J30" i="8"/>
  <c r="J30" i="18" s="1"/>
  <c r="I30" i="8"/>
  <c r="I30" i="18" s="1"/>
  <c r="H30" i="8"/>
  <c r="H30" i="18" s="1"/>
  <c r="G30" i="8"/>
  <c r="G30" i="18" s="1"/>
  <c r="F30" i="8"/>
  <c r="F30" i="18" s="1"/>
  <c r="E30" i="8"/>
  <c r="E30" i="18" s="1"/>
  <c r="D30" i="8"/>
  <c r="D30" i="18" s="1"/>
  <c r="C30" i="8"/>
  <c r="C30" i="18" s="1"/>
  <c r="P29" i="8"/>
  <c r="O29" i="8"/>
  <c r="O29" i="18" s="1"/>
  <c r="N29" i="8"/>
  <c r="N29" i="18" s="1"/>
  <c r="M29" i="8"/>
  <c r="M29" i="18" s="1"/>
  <c r="L29" i="8"/>
  <c r="L29" i="18" s="1"/>
  <c r="K29" i="8"/>
  <c r="K29" i="18" s="1"/>
  <c r="J29" i="8"/>
  <c r="J29" i="18" s="1"/>
  <c r="I29" i="8"/>
  <c r="I29" i="18" s="1"/>
  <c r="H29" i="8"/>
  <c r="H29" i="18" s="1"/>
  <c r="G29" i="8"/>
  <c r="G29" i="18" s="1"/>
  <c r="F29" i="8"/>
  <c r="F29" i="18" s="1"/>
  <c r="E29" i="8"/>
  <c r="E29" i="18" s="1"/>
  <c r="D29" i="8"/>
  <c r="D29" i="18" s="1"/>
  <c r="C29" i="8"/>
  <c r="C29" i="18" s="1"/>
  <c r="P28" i="8"/>
  <c r="O28" i="8"/>
  <c r="O28" i="18" s="1"/>
  <c r="N28" i="8"/>
  <c r="N28" i="18" s="1"/>
  <c r="M28" i="8"/>
  <c r="M28" i="18" s="1"/>
  <c r="L28" i="8"/>
  <c r="L28" i="18" s="1"/>
  <c r="K28" i="8"/>
  <c r="K28" i="18" s="1"/>
  <c r="J28" i="8"/>
  <c r="J28" i="18" s="1"/>
  <c r="I28" i="8"/>
  <c r="I28" i="18" s="1"/>
  <c r="H28" i="8"/>
  <c r="H28" i="18" s="1"/>
  <c r="G28" i="8"/>
  <c r="G28" i="18" s="1"/>
  <c r="F28" i="8"/>
  <c r="F28" i="18" s="1"/>
  <c r="E28" i="8"/>
  <c r="E28" i="18" s="1"/>
  <c r="D28" i="8"/>
  <c r="D28" i="18" s="1"/>
  <c r="C28" i="8"/>
  <c r="C28" i="18" s="1"/>
  <c r="P27" i="8"/>
  <c r="O27" i="8"/>
  <c r="O27" i="18" s="1"/>
  <c r="N27" i="8"/>
  <c r="N27" i="18" s="1"/>
  <c r="M27" i="8"/>
  <c r="M27" i="18" s="1"/>
  <c r="L27" i="8"/>
  <c r="L27" i="18" s="1"/>
  <c r="K27" i="8"/>
  <c r="K27" i="18" s="1"/>
  <c r="J27" i="8"/>
  <c r="J27" i="18" s="1"/>
  <c r="I27" i="8"/>
  <c r="I27" i="18" s="1"/>
  <c r="H27" i="8"/>
  <c r="H27" i="18" s="1"/>
  <c r="G27" i="8"/>
  <c r="G27" i="18" s="1"/>
  <c r="F27" i="8"/>
  <c r="F27" i="18" s="1"/>
  <c r="E27" i="8"/>
  <c r="E27" i="18" s="1"/>
  <c r="D27" i="8"/>
  <c r="D27" i="18" s="1"/>
  <c r="C27" i="8"/>
  <c r="C27" i="18" s="1"/>
  <c r="B32" i="8"/>
  <c r="B32" i="18" s="1"/>
  <c r="B31" i="8"/>
  <c r="B31" i="18" s="1"/>
  <c r="B30" i="8"/>
  <c r="B30" i="18" s="1"/>
  <c r="B29" i="8"/>
  <c r="B29" i="18" s="1"/>
  <c r="B28" i="8"/>
  <c r="B28" i="18" s="1"/>
  <c r="B27" i="8"/>
  <c r="B27" i="18" s="1"/>
  <c r="P25" i="8"/>
  <c r="O25" i="8"/>
  <c r="O25" i="18" s="1"/>
  <c r="N25" i="8"/>
  <c r="N25" i="18" s="1"/>
  <c r="M25" i="8"/>
  <c r="M25" i="18" s="1"/>
  <c r="L25" i="8"/>
  <c r="L25" i="18" s="1"/>
  <c r="K25" i="8"/>
  <c r="K25" i="18" s="1"/>
  <c r="J25" i="8"/>
  <c r="J25" i="18" s="1"/>
  <c r="I25" i="8"/>
  <c r="I25" i="18" s="1"/>
  <c r="H25" i="8"/>
  <c r="H25" i="18" s="1"/>
  <c r="G25" i="8"/>
  <c r="G25" i="18" s="1"/>
  <c r="F25" i="8"/>
  <c r="F25" i="18" s="1"/>
  <c r="E25" i="8"/>
  <c r="E25" i="18" s="1"/>
  <c r="D25" i="8"/>
  <c r="D25" i="18" s="1"/>
  <c r="C25" i="8"/>
  <c r="C25" i="18" s="1"/>
  <c r="P24" i="8"/>
  <c r="O24" i="8"/>
  <c r="O24" i="18" s="1"/>
  <c r="N24" i="8"/>
  <c r="N24" i="18" s="1"/>
  <c r="M24" i="8"/>
  <c r="M24" i="18" s="1"/>
  <c r="L24" i="8"/>
  <c r="L24" i="18" s="1"/>
  <c r="K24" i="8"/>
  <c r="K24" i="18" s="1"/>
  <c r="J24" i="8"/>
  <c r="J24" i="18" s="1"/>
  <c r="I24" i="8"/>
  <c r="I24" i="18" s="1"/>
  <c r="H24" i="8"/>
  <c r="H24" i="18" s="1"/>
  <c r="G24" i="8"/>
  <c r="G24" i="18" s="1"/>
  <c r="F24" i="8"/>
  <c r="F24" i="18" s="1"/>
  <c r="E24" i="8"/>
  <c r="E24" i="18" s="1"/>
  <c r="D24" i="8"/>
  <c r="D24" i="18" s="1"/>
  <c r="C24" i="8"/>
  <c r="C24" i="18" s="1"/>
  <c r="P23" i="8"/>
  <c r="O23" i="8"/>
  <c r="O23" i="18" s="1"/>
  <c r="N23" i="8"/>
  <c r="N23" i="18" s="1"/>
  <c r="M23" i="8"/>
  <c r="M23" i="18" s="1"/>
  <c r="L23" i="8"/>
  <c r="L23" i="18" s="1"/>
  <c r="K23" i="8"/>
  <c r="K23" i="18" s="1"/>
  <c r="J23" i="8"/>
  <c r="J23" i="18" s="1"/>
  <c r="I23" i="8"/>
  <c r="I23" i="18" s="1"/>
  <c r="H23" i="8"/>
  <c r="H23" i="18" s="1"/>
  <c r="G23" i="8"/>
  <c r="G23" i="18" s="1"/>
  <c r="F23" i="8"/>
  <c r="F23" i="18" s="1"/>
  <c r="E23" i="8"/>
  <c r="E23" i="18" s="1"/>
  <c r="D23" i="8"/>
  <c r="D23" i="18" s="1"/>
  <c r="C23" i="8"/>
  <c r="C23" i="18" s="1"/>
  <c r="P22" i="8"/>
  <c r="O22" i="8"/>
  <c r="O22" i="18" s="1"/>
  <c r="N22" i="8"/>
  <c r="N22" i="18" s="1"/>
  <c r="M22" i="8"/>
  <c r="M22" i="18" s="1"/>
  <c r="L22" i="8"/>
  <c r="L22" i="18" s="1"/>
  <c r="K22" i="8"/>
  <c r="K22" i="18" s="1"/>
  <c r="J22" i="8"/>
  <c r="J22" i="18" s="1"/>
  <c r="I22" i="8"/>
  <c r="I22" i="18" s="1"/>
  <c r="H22" i="8"/>
  <c r="H22" i="18" s="1"/>
  <c r="G22" i="8"/>
  <c r="G22" i="18" s="1"/>
  <c r="F22" i="8"/>
  <c r="F22" i="18" s="1"/>
  <c r="E22" i="8"/>
  <c r="E22" i="18" s="1"/>
  <c r="D22" i="8"/>
  <c r="D22" i="18" s="1"/>
  <c r="C22" i="8"/>
  <c r="C22" i="18" s="1"/>
  <c r="P21" i="8"/>
  <c r="O21" i="8"/>
  <c r="O21" i="18" s="1"/>
  <c r="N21" i="8"/>
  <c r="N21" i="18" s="1"/>
  <c r="M21" i="8"/>
  <c r="M21" i="18" s="1"/>
  <c r="L21" i="8"/>
  <c r="L21" i="18" s="1"/>
  <c r="K21" i="8"/>
  <c r="K21" i="18" s="1"/>
  <c r="J21" i="8"/>
  <c r="J21" i="18" s="1"/>
  <c r="I21" i="8"/>
  <c r="I21" i="18" s="1"/>
  <c r="H21" i="8"/>
  <c r="H21" i="18" s="1"/>
  <c r="G21" i="8"/>
  <c r="G21" i="18" s="1"/>
  <c r="F21" i="8"/>
  <c r="F21" i="18" s="1"/>
  <c r="E21" i="8"/>
  <c r="E21" i="18" s="1"/>
  <c r="D21" i="8"/>
  <c r="D21" i="18" s="1"/>
  <c r="C21" i="8"/>
  <c r="C21" i="18" s="1"/>
  <c r="P20" i="8"/>
  <c r="O20" i="8"/>
  <c r="O20" i="18" s="1"/>
  <c r="N20" i="8"/>
  <c r="N20" i="18" s="1"/>
  <c r="M20" i="8"/>
  <c r="M20" i="18" s="1"/>
  <c r="L20" i="8"/>
  <c r="L20" i="18" s="1"/>
  <c r="K20" i="8"/>
  <c r="K20" i="18" s="1"/>
  <c r="J20" i="8"/>
  <c r="J20" i="18" s="1"/>
  <c r="I20" i="8"/>
  <c r="I20" i="18" s="1"/>
  <c r="H20" i="8"/>
  <c r="H20" i="18" s="1"/>
  <c r="G20" i="8"/>
  <c r="G20" i="18" s="1"/>
  <c r="F20" i="8"/>
  <c r="F20" i="18" s="1"/>
  <c r="E20" i="8"/>
  <c r="E20" i="18" s="1"/>
  <c r="D20" i="8"/>
  <c r="D20" i="18" s="1"/>
  <c r="C20" i="8"/>
  <c r="C20" i="18" s="1"/>
  <c r="B25" i="8"/>
  <c r="B25" i="18" s="1"/>
  <c r="B24" i="8"/>
  <c r="B24" i="18" s="1"/>
  <c r="B23" i="8"/>
  <c r="B23" i="18" s="1"/>
  <c r="B22" i="8"/>
  <c r="B22" i="18" s="1"/>
  <c r="B21" i="8"/>
  <c r="B21" i="18" s="1"/>
  <c r="B20" i="8"/>
  <c r="B20" i="18" s="1"/>
  <c r="P18" i="8"/>
  <c r="O18" i="8"/>
  <c r="O18" i="18" s="1"/>
  <c r="N18" i="8"/>
  <c r="N18" i="18" s="1"/>
  <c r="M18" i="8"/>
  <c r="M18" i="18" s="1"/>
  <c r="L18" i="8"/>
  <c r="L18" i="18" s="1"/>
  <c r="K18" i="8"/>
  <c r="K18" i="18" s="1"/>
  <c r="J18" i="8"/>
  <c r="J18" i="18" s="1"/>
  <c r="I18" i="8"/>
  <c r="I18" i="18" s="1"/>
  <c r="H18" i="8"/>
  <c r="H18" i="18" s="1"/>
  <c r="G18" i="8"/>
  <c r="G18" i="18" s="1"/>
  <c r="F18" i="8"/>
  <c r="F18" i="18" s="1"/>
  <c r="E18" i="8"/>
  <c r="E18" i="18" s="1"/>
  <c r="D18" i="8"/>
  <c r="D18" i="18" s="1"/>
  <c r="C18" i="8"/>
  <c r="C18" i="18" s="1"/>
  <c r="P17" i="8"/>
  <c r="O17" i="8"/>
  <c r="O17" i="18" s="1"/>
  <c r="N17" i="8"/>
  <c r="N17" i="18" s="1"/>
  <c r="M17" i="8"/>
  <c r="M17" i="18" s="1"/>
  <c r="L17" i="8"/>
  <c r="L17" i="18" s="1"/>
  <c r="K17" i="8"/>
  <c r="K17" i="18" s="1"/>
  <c r="J17" i="8"/>
  <c r="J17" i="18" s="1"/>
  <c r="I17" i="8"/>
  <c r="I17" i="18" s="1"/>
  <c r="H17" i="8"/>
  <c r="H17" i="18" s="1"/>
  <c r="G17" i="8"/>
  <c r="G17" i="18" s="1"/>
  <c r="F17" i="8"/>
  <c r="F17" i="18" s="1"/>
  <c r="E17" i="8"/>
  <c r="E17" i="18" s="1"/>
  <c r="D17" i="8"/>
  <c r="D17" i="18" s="1"/>
  <c r="C17" i="8"/>
  <c r="C17" i="18" s="1"/>
  <c r="P16" i="8"/>
  <c r="O16" i="8"/>
  <c r="O16" i="18" s="1"/>
  <c r="N16" i="8"/>
  <c r="N16" i="18" s="1"/>
  <c r="M16" i="8"/>
  <c r="M16" i="18" s="1"/>
  <c r="L16" i="8"/>
  <c r="L16" i="18" s="1"/>
  <c r="K16" i="8"/>
  <c r="K16" i="18" s="1"/>
  <c r="J16" i="8"/>
  <c r="J16" i="18" s="1"/>
  <c r="I16" i="8"/>
  <c r="I16" i="18" s="1"/>
  <c r="H16" i="8"/>
  <c r="H16" i="18" s="1"/>
  <c r="G16" i="8"/>
  <c r="G16" i="18" s="1"/>
  <c r="F16" i="8"/>
  <c r="F16" i="18" s="1"/>
  <c r="E16" i="8"/>
  <c r="E16" i="18" s="1"/>
  <c r="D16" i="8"/>
  <c r="D16" i="18" s="1"/>
  <c r="C16" i="8"/>
  <c r="C16" i="18" s="1"/>
  <c r="P15" i="8"/>
  <c r="O15" i="8"/>
  <c r="O15" i="18" s="1"/>
  <c r="N15" i="8"/>
  <c r="N15" i="18" s="1"/>
  <c r="M15" i="8"/>
  <c r="M15" i="18" s="1"/>
  <c r="L15" i="8"/>
  <c r="L15" i="18" s="1"/>
  <c r="K15" i="8"/>
  <c r="K15" i="18" s="1"/>
  <c r="J15" i="8"/>
  <c r="J15" i="18" s="1"/>
  <c r="I15" i="8"/>
  <c r="I15" i="18" s="1"/>
  <c r="H15" i="8"/>
  <c r="H15" i="18" s="1"/>
  <c r="G15" i="8"/>
  <c r="G15" i="18" s="1"/>
  <c r="F15" i="8"/>
  <c r="F15" i="18" s="1"/>
  <c r="E15" i="8"/>
  <c r="E15" i="18" s="1"/>
  <c r="D15" i="8"/>
  <c r="D15" i="18" s="1"/>
  <c r="C15" i="8"/>
  <c r="C15" i="18" s="1"/>
  <c r="P14" i="8"/>
  <c r="O14" i="8"/>
  <c r="O14" i="18" s="1"/>
  <c r="N14" i="8"/>
  <c r="N14" i="18" s="1"/>
  <c r="M14" i="8"/>
  <c r="M14" i="18" s="1"/>
  <c r="L14" i="8"/>
  <c r="L14" i="18" s="1"/>
  <c r="K14" i="8"/>
  <c r="K14" i="18" s="1"/>
  <c r="J14" i="8"/>
  <c r="J14" i="18" s="1"/>
  <c r="I14" i="8"/>
  <c r="I14" i="18" s="1"/>
  <c r="H14" i="8"/>
  <c r="H14" i="18" s="1"/>
  <c r="G14" i="8"/>
  <c r="G14" i="18" s="1"/>
  <c r="F14" i="8"/>
  <c r="F14" i="18" s="1"/>
  <c r="E14" i="8"/>
  <c r="E14" i="18" s="1"/>
  <c r="D14" i="8"/>
  <c r="D14" i="18" s="1"/>
  <c r="C14" i="8"/>
  <c r="C14" i="18" s="1"/>
  <c r="P13" i="8"/>
  <c r="O13" i="8"/>
  <c r="O13" i="18" s="1"/>
  <c r="N13" i="8"/>
  <c r="N13" i="18" s="1"/>
  <c r="M13" i="8"/>
  <c r="M13" i="18" s="1"/>
  <c r="L13" i="8"/>
  <c r="L13" i="18" s="1"/>
  <c r="K13" i="8"/>
  <c r="K13" i="18" s="1"/>
  <c r="J13" i="8"/>
  <c r="J13" i="18" s="1"/>
  <c r="I13" i="8"/>
  <c r="I13" i="18" s="1"/>
  <c r="H13" i="8"/>
  <c r="H13" i="18" s="1"/>
  <c r="G13" i="8"/>
  <c r="G13" i="18" s="1"/>
  <c r="F13" i="8"/>
  <c r="F13" i="18" s="1"/>
  <c r="E13" i="8"/>
  <c r="E13" i="18" s="1"/>
  <c r="D13" i="8"/>
  <c r="D13" i="18" s="1"/>
  <c r="C13" i="8"/>
  <c r="C13" i="18" s="1"/>
  <c r="B18" i="8"/>
  <c r="B18" i="18" s="1"/>
  <c r="B17" i="8"/>
  <c r="B17" i="18" s="1"/>
  <c r="B16" i="8"/>
  <c r="B16" i="18" s="1"/>
  <c r="B15" i="8"/>
  <c r="B15" i="18" s="1"/>
  <c r="B14" i="8"/>
  <c r="B14" i="18" s="1"/>
  <c r="A33" i="8"/>
  <c r="A26" i="8"/>
  <c r="A19" i="8"/>
  <c r="A12" i="8"/>
  <c r="A5" i="8"/>
  <c r="B13" i="8"/>
  <c r="B13" i="18" s="1"/>
  <c r="P11" i="8"/>
  <c r="O11" i="8"/>
  <c r="O11" i="18" s="1"/>
  <c r="N11" i="8"/>
  <c r="N11" i="18" s="1"/>
  <c r="M11" i="8"/>
  <c r="M11" i="18" s="1"/>
  <c r="L11" i="8"/>
  <c r="L11" i="18" s="1"/>
  <c r="K11" i="8"/>
  <c r="K11" i="18" s="1"/>
  <c r="J11" i="8"/>
  <c r="J11" i="18" s="1"/>
  <c r="I11" i="18"/>
  <c r="H11" i="8"/>
  <c r="H11" i="18" s="1"/>
  <c r="G11" i="8"/>
  <c r="G11" i="18" s="1"/>
  <c r="F11" i="8"/>
  <c r="F11" i="18" s="1"/>
  <c r="E11" i="8"/>
  <c r="E11" i="18" s="1"/>
  <c r="D11" i="8"/>
  <c r="D11" i="18" s="1"/>
  <c r="C11" i="8"/>
  <c r="C11" i="18" s="1"/>
  <c r="P10" i="8"/>
  <c r="O10" i="8"/>
  <c r="O10" i="18" s="1"/>
  <c r="N10" i="8"/>
  <c r="N10" i="18" s="1"/>
  <c r="M10" i="8"/>
  <c r="M10" i="18" s="1"/>
  <c r="L10" i="8"/>
  <c r="L10" i="18" s="1"/>
  <c r="K10" i="8"/>
  <c r="K10" i="18" s="1"/>
  <c r="J10" i="8"/>
  <c r="J10" i="18" s="1"/>
  <c r="I10" i="18"/>
  <c r="H10" i="8"/>
  <c r="H10" i="18" s="1"/>
  <c r="G10" i="8"/>
  <c r="G10" i="18" s="1"/>
  <c r="F10" i="8"/>
  <c r="F10" i="18" s="1"/>
  <c r="E10" i="8"/>
  <c r="E10" i="18" s="1"/>
  <c r="D10" i="8"/>
  <c r="D10" i="18" s="1"/>
  <c r="C10" i="8"/>
  <c r="C10" i="18" s="1"/>
  <c r="P9" i="8"/>
  <c r="O9" i="8"/>
  <c r="O9" i="18" s="1"/>
  <c r="N9" i="8"/>
  <c r="N9" i="18" s="1"/>
  <c r="M9" i="8"/>
  <c r="M9" i="18" s="1"/>
  <c r="L9" i="8"/>
  <c r="L9" i="18" s="1"/>
  <c r="K9" i="8"/>
  <c r="K9" i="18" s="1"/>
  <c r="J9" i="8"/>
  <c r="J9" i="18" s="1"/>
  <c r="I9" i="18"/>
  <c r="H9" i="8"/>
  <c r="H9" i="18" s="1"/>
  <c r="G9" i="8"/>
  <c r="G9" i="18" s="1"/>
  <c r="F9" i="8"/>
  <c r="F9" i="18" s="1"/>
  <c r="E9" i="8"/>
  <c r="E9" i="18" s="1"/>
  <c r="D9" i="8"/>
  <c r="D9" i="18" s="1"/>
  <c r="C9" i="8"/>
  <c r="C9" i="18" s="1"/>
  <c r="P8" i="8"/>
  <c r="O8" i="8"/>
  <c r="O8" i="18" s="1"/>
  <c r="N8" i="8"/>
  <c r="N8" i="18" s="1"/>
  <c r="M8" i="8"/>
  <c r="M8" i="18" s="1"/>
  <c r="L8" i="8"/>
  <c r="L8" i="18" s="1"/>
  <c r="K8" i="8"/>
  <c r="K8" i="18" s="1"/>
  <c r="J8" i="8"/>
  <c r="J8" i="18" s="1"/>
  <c r="I8" i="18"/>
  <c r="H8" i="8"/>
  <c r="H8" i="18" s="1"/>
  <c r="G8" i="8"/>
  <c r="G8" i="18" s="1"/>
  <c r="F8" i="8"/>
  <c r="F8" i="18" s="1"/>
  <c r="E8" i="8"/>
  <c r="E8" i="18" s="1"/>
  <c r="D8" i="8"/>
  <c r="D8" i="18" s="1"/>
  <c r="C8" i="8"/>
  <c r="C8" i="18" s="1"/>
  <c r="P7" i="8"/>
  <c r="O7" i="8"/>
  <c r="O7" i="18" s="1"/>
  <c r="N7" i="8"/>
  <c r="N7" i="18" s="1"/>
  <c r="M7" i="8"/>
  <c r="M7" i="18" s="1"/>
  <c r="L7" i="8"/>
  <c r="L7" i="18" s="1"/>
  <c r="K7" i="8"/>
  <c r="K7" i="18" s="1"/>
  <c r="J7" i="8"/>
  <c r="J7" i="18" s="1"/>
  <c r="I7" i="18"/>
  <c r="H7" i="8"/>
  <c r="H7" i="18" s="1"/>
  <c r="G7" i="8"/>
  <c r="G7" i="18" s="1"/>
  <c r="F7" i="8"/>
  <c r="F7" i="18" s="1"/>
  <c r="E7" i="8"/>
  <c r="E7" i="18" s="1"/>
  <c r="D7" i="8"/>
  <c r="D7" i="18" s="1"/>
  <c r="C7" i="8"/>
  <c r="C7" i="18" s="1"/>
  <c r="P6" i="8"/>
  <c r="O6" i="8"/>
  <c r="O6" i="18" s="1"/>
  <c r="N6" i="8"/>
  <c r="N6" i="18" s="1"/>
  <c r="M6" i="8"/>
  <c r="M6" i="18" s="1"/>
  <c r="L6" i="8"/>
  <c r="L6" i="18" s="1"/>
  <c r="K6" i="8"/>
  <c r="K6" i="18" s="1"/>
  <c r="J6" i="8"/>
  <c r="J6" i="18" s="1"/>
  <c r="I6" i="18"/>
  <c r="H6" i="8"/>
  <c r="H6" i="18" s="1"/>
  <c r="G6" i="8"/>
  <c r="G6" i="18" s="1"/>
  <c r="F6" i="8"/>
  <c r="F6" i="18" s="1"/>
  <c r="E6" i="8"/>
  <c r="E6" i="18" s="1"/>
  <c r="D6" i="8"/>
  <c r="D6" i="18" s="1"/>
  <c r="C6" i="8"/>
  <c r="C6" i="18" s="1"/>
  <c r="B11" i="8"/>
  <c r="B11" i="18" s="1"/>
  <c r="B10" i="8"/>
  <c r="B10" i="18" s="1"/>
  <c r="B9" i="8"/>
  <c r="B9" i="18" s="1"/>
  <c r="B8" i="8"/>
  <c r="B8" i="18" s="1"/>
  <c r="B7" i="8"/>
  <c r="B7" i="18" s="1"/>
  <c r="P18" i="18" l="1"/>
  <c r="P9" i="18"/>
  <c r="P22" i="18"/>
  <c r="P21" i="18"/>
  <c r="P27" i="18"/>
  <c r="P30" i="18"/>
  <c r="P36" i="18"/>
  <c r="P35" i="18"/>
  <c r="P20" i="18"/>
  <c r="P23" i="18"/>
  <c r="P24" i="18"/>
  <c r="P25" i="18"/>
  <c r="P11" i="18"/>
  <c r="P10" i="18"/>
  <c r="P8" i="18"/>
  <c r="P7" i="18"/>
  <c r="P34" i="18"/>
  <c r="P37" i="18"/>
  <c r="P38" i="18"/>
  <c r="P39" i="18"/>
  <c r="P29" i="18"/>
  <c r="P28" i="18"/>
  <c r="P32" i="18"/>
  <c r="P31" i="18"/>
  <c r="P14" i="18"/>
  <c r="P16" i="18"/>
  <c r="P15" i="18"/>
  <c r="P13" i="18"/>
  <c r="P17" i="18"/>
  <c r="B6" i="8"/>
  <c r="B6" i="18" s="1"/>
  <c r="P6" i="18" s="1"/>
  <c r="DJ1" i="1" l="1"/>
  <c r="CT1" i="1"/>
  <c r="BN1" i="1"/>
  <c r="AX1" i="1"/>
  <c r="AH1" i="1"/>
  <c r="R1" i="1"/>
  <c r="CQ12" i="1" l="1"/>
  <c r="DW12" i="1"/>
  <c r="DJ12" i="1" l="1"/>
  <c r="DL12" i="1"/>
  <c r="DN12" i="1"/>
  <c r="DP12" i="1"/>
  <c r="DR12" i="1"/>
  <c r="DT12" i="1"/>
  <c r="DV12" i="1"/>
  <c r="DK12" i="1"/>
  <c r="DM12" i="1"/>
  <c r="DO12" i="1"/>
  <c r="DQ12" i="1"/>
  <c r="DS12" i="1"/>
  <c r="DU12" i="1"/>
  <c r="CD12" i="1"/>
  <c r="CF12" i="1"/>
  <c r="CH12" i="1"/>
  <c r="CJ12" i="1"/>
  <c r="CL12" i="1"/>
  <c r="CN12" i="1"/>
  <c r="CP12" i="1"/>
  <c r="CE12" i="1"/>
  <c r="CG12" i="1"/>
  <c r="CI12" i="1"/>
  <c r="CK12" i="1"/>
  <c r="CM12" i="1"/>
  <c r="CO12" i="1"/>
</calcChain>
</file>

<file path=xl/sharedStrings.xml><?xml version="1.0" encoding="utf-8"?>
<sst xmlns="http://schemas.openxmlformats.org/spreadsheetml/2006/main" count="425" uniqueCount="51">
  <si>
    <t>Jihočeský</t>
  </si>
  <si>
    <t>Plzeňský</t>
  </si>
  <si>
    <t>Hl. m. Praha</t>
  </si>
  <si>
    <t>Středočeský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</si>
  <si>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</si>
  <si>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</si>
  <si>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</si>
  <si>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</si>
  <si>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</si>
  <si>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</si>
  <si>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</si>
  <si>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</si>
  <si>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</si>
  <si>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</si>
  <si>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Průměr ČR</t>
  </si>
  <si>
    <t xml:space="preserve">Normativ MP v jednotlivých krajích </t>
  </si>
  <si>
    <t xml:space="preserve">Normativ ONIV v jednotlivých krajích </t>
  </si>
  <si>
    <t xml:space="preserve">Ukazatel Np v jednotlivých krajích </t>
  </si>
  <si>
    <t xml:space="preserve">Ukazatel Pp v jednotlivých krajích </t>
  </si>
  <si>
    <t xml:space="preserve">Normativ MPP v jednotlivých krajích </t>
  </si>
  <si>
    <t xml:space="preserve">Normativ MPN v jednotlivých krajích </t>
  </si>
  <si>
    <t xml:space="preserve">Ukazatel No v jednotlivých krajích </t>
  </si>
  <si>
    <t xml:space="preserve">Ukazatel Po v jednotlivých krajích </t>
  </si>
  <si>
    <t>(v Kč)</t>
  </si>
  <si>
    <t>Porovnání krajských normativů mzdových prostředků a ostatních neinvestičních výdajů</t>
  </si>
  <si>
    <r>
      <t>N</t>
    </r>
    <r>
      <rPr>
        <b/>
        <sz val="9"/>
        <color indexed="8"/>
        <rFont val="Calibri"/>
        <family val="2"/>
        <charset val="238"/>
      </rPr>
      <t>p</t>
    </r>
  </si>
  <si>
    <r>
      <t>P</t>
    </r>
    <r>
      <rPr>
        <b/>
        <sz val="9"/>
        <color indexed="8"/>
        <rFont val="Calibri"/>
        <family val="2"/>
        <charset val="238"/>
      </rPr>
      <t>p v Kč</t>
    </r>
  </si>
  <si>
    <r>
      <t>N</t>
    </r>
    <r>
      <rPr>
        <b/>
        <sz val="9"/>
        <color indexed="8"/>
        <rFont val="Calibri"/>
        <family val="2"/>
        <charset val="238"/>
      </rPr>
      <t>o</t>
    </r>
  </si>
  <si>
    <r>
      <t>P</t>
    </r>
    <r>
      <rPr>
        <b/>
        <sz val="9"/>
        <color indexed="8"/>
        <rFont val="Calibri"/>
        <family val="2"/>
        <charset val="238"/>
      </rPr>
      <t>o v Kč</t>
    </r>
  </si>
  <si>
    <t>STŘEDNÍ VZDĚLÁVÁNÍ</t>
  </si>
  <si>
    <t>Obory:</t>
  </si>
  <si>
    <t>Příloha č. 8c</t>
  </si>
  <si>
    <t>64-41-L/51 Podnikání</t>
  </si>
  <si>
    <t>23-43-L/51 Provozní technika</t>
  </si>
  <si>
    <t>65-41-L/51 Gastronomie</t>
  </si>
  <si>
    <t>26-41-L/52 Provozní elektrotechnika</t>
  </si>
  <si>
    <t>36-44-L/51 Stavební provoz</t>
  </si>
  <si>
    <t>MP v Kč/žáka</t>
  </si>
  <si>
    <t>ONIV v Kč/žáka</t>
  </si>
  <si>
    <t>(v Kč/žáka)</t>
  </si>
  <si>
    <t>Střední vzdělání s maturitní zkouškou - kategorie oborů L5</t>
  </si>
  <si>
    <t>Střední vzdělávání - střední vzdělání s maturitní zkouškou (kategorie oborů L5)</t>
  </si>
  <si>
    <t>Krajské normativy a ukazatele pro stanovení krajských normativů v roce 2016</t>
  </si>
  <si>
    <t>stanovených jednotlivými krajskými úřady pro krajské a obecní školství v roce 2017</t>
  </si>
  <si>
    <t>Krajské normativy a ukazatele pro stanovení krajských normativů v roce 2017</t>
  </si>
  <si>
    <t>Porovnání krajských normativů a ukazatelů pro stanovení krajských normativů v letech 2016 a 2017</t>
  </si>
  <si>
    <t>Krajské normativy Střední vzdělávání v roce 2017</t>
  </si>
  <si>
    <t>x</t>
  </si>
  <si>
    <t xml:space="preserve"> </t>
  </si>
  <si>
    <t>změna roku 2017 oproti roku 2016</t>
  </si>
  <si>
    <t>Č.j.: MSMT-16809/2017-1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</si>
</sst>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116">
    <xf numFmtId="0" fontId="0" fillId="0" borderId="0" xfId="0"/>
    <xf numFmtId="0" fontId="0" fillId="0" borderId="0" xfId="0" applyFont="1"/>
    <xf numFmtId="0" fontId="4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2" fontId="7" fillId="5" borderId="1" xfId="0" applyNumberFormat="1" applyFont="1" applyFill="1" applyBorder="1" applyAlignment="1">
      <alignment horizontal="center" vertical="center" textRotation="90" wrapText="1"/>
    </xf>
    <xf numFmtId="2" fontId="8" fillId="5" borderId="1" xfId="0" applyNumberFormat="1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2" fontId="7" fillId="8" borderId="1" xfId="0" applyNumberFormat="1" applyFont="1" applyFill="1" applyBorder="1" applyAlignment="1">
      <alignment horizontal="center" vertical="center" textRotation="90" wrapText="1"/>
    </xf>
    <xf numFmtId="2" fontId="8" fillId="8" borderId="1" xfId="0" applyNumberFormat="1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/>
    <xf numFmtId="3" fontId="0" fillId="0" borderId="0" xfId="0" applyNumberFormat="1" applyFont="1"/>
    <xf numFmtId="0" fontId="12" fillId="0" borderId="0" xfId="0" applyFont="1" applyBorder="1"/>
    <xf numFmtId="3" fontId="2" fillId="0" borderId="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/>
    <xf numFmtId="3" fontId="0" fillId="9" borderId="9" xfId="0" applyNumberFormat="1" applyFont="1" applyFill="1" applyBorder="1"/>
    <xf numFmtId="3" fontId="0" fillId="9" borderId="10" xfId="0" applyNumberFormat="1" applyFont="1" applyFill="1" applyBorder="1"/>
    <xf numFmtId="4" fontId="5" fillId="9" borderId="10" xfId="0" applyNumberFormat="1" applyFont="1" applyFill="1" applyBorder="1" applyAlignment="1"/>
    <xf numFmtId="3" fontId="5" fillId="9" borderId="10" xfId="0" applyNumberFormat="1" applyFont="1" applyFill="1" applyBorder="1" applyAlignment="1"/>
    <xf numFmtId="3" fontId="5" fillId="9" borderId="11" xfId="0" applyNumberFormat="1" applyFont="1" applyFill="1" applyBorder="1" applyAlignment="1"/>
    <xf numFmtId="3" fontId="2" fillId="0" borderId="12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center"/>
    </xf>
    <xf numFmtId="0" fontId="5" fillId="0" borderId="0" xfId="0" applyFont="1"/>
    <xf numFmtId="0" fontId="14" fillId="0" borderId="0" xfId="0" applyFont="1"/>
    <xf numFmtId="0" fontId="13" fillId="0" borderId="18" xfId="0" applyFont="1" applyFill="1" applyBorder="1" applyAlignment="1">
      <alignment horizontal="center" vertical="center" textRotation="90" wrapText="1"/>
    </xf>
    <xf numFmtId="0" fontId="13" fillId="0" borderId="19" xfId="0" applyFont="1" applyFill="1" applyBorder="1" applyAlignment="1">
      <alignment horizontal="center" vertical="center" textRotation="90" wrapText="1"/>
    </xf>
    <xf numFmtId="0" fontId="13" fillId="0" borderId="20" xfId="0" applyFont="1" applyFill="1" applyBorder="1" applyAlignment="1">
      <alignment horizontal="center" vertical="center" textRotation="90" wrapText="1"/>
    </xf>
    <xf numFmtId="0" fontId="15" fillId="9" borderId="14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8"/>
    </xf>
    <xf numFmtId="0" fontId="3" fillId="0" borderId="0" xfId="0" applyFont="1"/>
    <xf numFmtId="3" fontId="3" fillId="0" borderId="0" xfId="0" applyNumberFormat="1" applyFont="1"/>
    <xf numFmtId="0" fontId="0" fillId="0" borderId="1" xfId="0" applyBorder="1" applyAlignment="1">
      <alignment horizontal="left"/>
    </xf>
    <xf numFmtId="0" fontId="19" fillId="0" borderId="0" xfId="0" applyFont="1" applyAlignment="1">
      <alignment horizontal="center"/>
    </xf>
    <xf numFmtId="0" fontId="4" fillId="0" borderId="0" xfId="0" applyFont="1" applyBorder="1" applyAlignment="1"/>
    <xf numFmtId="3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 wrapText="1"/>
    </xf>
    <xf numFmtId="3" fontId="5" fillId="0" borderId="6" xfId="0" applyNumberFormat="1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3" fontId="0" fillId="0" borderId="13" xfId="0" applyNumberFormat="1" applyFont="1" applyBorder="1"/>
    <xf numFmtId="3" fontId="0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0" fontId="6" fillId="0" borderId="23" xfId="0" applyFont="1" applyBorder="1" applyAlignment="1"/>
    <xf numFmtId="164" fontId="0" fillId="0" borderId="13" xfId="0" applyNumberFormat="1" applyFont="1" applyBorder="1"/>
    <xf numFmtId="164" fontId="0" fillId="0" borderId="24" xfId="0" applyNumberFormat="1" applyFont="1" applyBorder="1"/>
    <xf numFmtId="164" fontId="0" fillId="0" borderId="1" xfId="0" applyNumberFormat="1" applyFont="1" applyBorder="1"/>
    <xf numFmtId="164" fontId="0" fillId="0" borderId="21" xfId="0" applyNumberFormat="1" applyFont="1" applyBorder="1"/>
    <xf numFmtId="165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/>
    <xf numFmtId="165" fontId="5" fillId="0" borderId="2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/>
    <xf numFmtId="164" fontId="5" fillId="0" borderId="21" xfId="0" applyNumberFormat="1" applyFont="1" applyBorder="1" applyAlignment="1">
      <alignment wrapText="1"/>
    </xf>
    <xf numFmtId="164" fontId="5" fillId="0" borderId="6" xfId="0" applyNumberFormat="1" applyFont="1" applyBorder="1" applyAlignment="1">
      <alignment wrapText="1"/>
    </xf>
    <xf numFmtId="164" fontId="5" fillId="0" borderId="6" xfId="0" applyNumberFormat="1" applyFont="1" applyBorder="1" applyAlignment="1"/>
    <xf numFmtId="164" fontId="5" fillId="0" borderId="22" xfId="0" applyNumberFormat="1" applyFont="1" applyBorder="1" applyAlignment="1">
      <alignment wrapText="1"/>
    </xf>
    <xf numFmtId="3" fontId="0" fillId="9" borderId="9" xfId="0" applyNumberFormat="1" applyFont="1" applyFill="1" applyBorder="1" applyAlignment="1">
      <alignment horizontal="right"/>
    </xf>
    <xf numFmtId="3" fontId="0" fillId="9" borderId="10" xfId="0" applyNumberFormat="1" applyFont="1" applyFill="1" applyBorder="1" applyAlignment="1">
      <alignment horizontal="right"/>
    </xf>
    <xf numFmtId="4" fontId="5" fillId="9" borderId="10" xfId="0" applyNumberFormat="1" applyFont="1" applyFill="1" applyBorder="1" applyAlignment="1">
      <alignment horizontal="right"/>
    </xf>
    <xf numFmtId="3" fontId="5" fillId="9" borderId="10" xfId="0" applyNumberFormat="1" applyFont="1" applyFill="1" applyBorder="1" applyAlignment="1">
      <alignment horizontal="right"/>
    </xf>
    <xf numFmtId="3" fontId="5" fillId="9" borderId="1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wrapText="1"/>
    </xf>
    <xf numFmtId="3" fontId="0" fillId="0" borderId="25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12" fillId="0" borderId="15" xfId="0" applyNumberFormat="1" applyFont="1" applyBorder="1" applyAlignment="1">
      <alignment horizontal="center" vertical="center"/>
    </xf>
    <xf numFmtId="4" fontId="12" fillId="0" borderId="16" xfId="0" applyNumberFormat="1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pedagogů v roce 2017</a:t>
            </a:r>
          </a:p>
          <a:p>
            <a:pPr>
              <a:defRPr/>
            </a:pPr>
            <a:r>
              <a:rPr lang="cs-CZ" baseline="0"/>
              <a:t>Střední vzdělávání - kategorie oborů L5 (v Kč/žáka)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2017'!$A$6</c:f>
              <c:strCache>
                <c:ptCount val="1"/>
                <c:pt idx="0">
                  <c:v>64-41-L/51 Podnikání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2017'!$AH$6:$AU$6</c:f>
              <c:numCache>
                <c:formatCode>#,##0</c:formatCode>
                <c:ptCount val="14"/>
                <c:pt idx="0">
                  <c:v>31576.271186440677</c:v>
                </c:pt>
                <c:pt idx="1">
                  <c:v>32397.861403636362</c:v>
                </c:pt>
                <c:pt idx="2">
                  <c:v>29907.843526495642</c:v>
                </c:pt>
                <c:pt idx="3">
                  <c:v>33112.099644128117</c:v>
                </c:pt>
                <c:pt idx="4">
                  <c:v>33779.527559055117</c:v>
                </c:pt>
                <c:pt idx="5">
                  <c:v>28923.308270676691</c:v>
                </c:pt>
                <c:pt idx="6">
                  <c:v>39967.191851623626</c:v>
                </c:pt>
                <c:pt idx="7">
                  <c:v>27437.788018433181</c:v>
                </c:pt>
                <c:pt idx="8">
                  <c:v>31023.002633889377</c:v>
                </c:pt>
                <c:pt idx="9">
                  <c:v>30668.597716817178</c:v>
                </c:pt>
                <c:pt idx="10">
                  <c:v>33602.638394603957</c:v>
                </c:pt>
                <c:pt idx="11">
                  <c:v>30371.593724194881</c:v>
                </c:pt>
                <c:pt idx="12">
                  <c:v>32507.428571428572</c:v>
                </c:pt>
                <c:pt idx="13">
                  <c:v>28420.091324200912</c:v>
                </c:pt>
              </c:numCache>
            </c:numRef>
          </c:val>
        </c:ser>
        <c:ser>
          <c:idx val="1"/>
          <c:order val="1"/>
          <c:tx>
            <c:strRef>
              <c:f>'KN 2017'!$A$7</c:f>
              <c:strCache>
                <c:ptCount val="1"/>
                <c:pt idx="0">
                  <c:v>23-43-L/51 Provozní technika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2017'!$AH$7:$AU$7</c:f>
              <c:numCache>
                <c:formatCode>#,##0</c:formatCode>
                <c:ptCount val="14"/>
                <c:pt idx="0">
                  <c:v>28227.272727272728</c:v>
                </c:pt>
                <c:pt idx="1">
                  <c:v>29151.297468000001</c:v>
                </c:pt>
                <c:pt idx="2">
                  <c:v>29959.136212624588</c:v>
                </c:pt>
                <c:pt idx="3">
                  <c:v>38890.282131661443</c:v>
                </c:pt>
                <c:pt idx="4">
                  <c:v>0</c:v>
                </c:pt>
                <c:pt idx="5">
                  <c:v>31078.276481149012</c:v>
                </c:pt>
                <c:pt idx="6">
                  <c:v>0</c:v>
                </c:pt>
                <c:pt idx="7">
                  <c:v>24791.117279666898</c:v>
                </c:pt>
                <c:pt idx="8">
                  <c:v>26911.805026656511</c:v>
                </c:pt>
                <c:pt idx="9">
                  <c:v>27566.276131403632</c:v>
                </c:pt>
                <c:pt idx="10">
                  <c:v>36752.118027728859</c:v>
                </c:pt>
                <c:pt idx="11">
                  <c:v>27447.761194029848</c:v>
                </c:pt>
                <c:pt idx="12">
                  <c:v>31029.81818181818</c:v>
                </c:pt>
                <c:pt idx="13">
                  <c:v>28792.598303777948</c:v>
                </c:pt>
              </c:numCache>
            </c:numRef>
          </c:val>
        </c:ser>
        <c:ser>
          <c:idx val="2"/>
          <c:order val="2"/>
          <c:tx>
            <c:strRef>
              <c:f>'KN 2017'!$A$8</c:f>
              <c:strCache>
                <c:ptCount val="1"/>
                <c:pt idx="0">
                  <c:v>65-41-L/51 Gastronomie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2017'!$AH$8:$AU$8</c:f>
              <c:numCache>
                <c:formatCode>#,##0</c:formatCode>
                <c:ptCount val="14"/>
                <c:pt idx="0">
                  <c:v>27805.970149253732</c:v>
                </c:pt>
                <c:pt idx="1">
                  <c:v>31345.550258275867</c:v>
                </c:pt>
                <c:pt idx="2">
                  <c:v>33487.764476415483</c:v>
                </c:pt>
                <c:pt idx="3">
                  <c:v>34397.412199630315</c:v>
                </c:pt>
                <c:pt idx="4">
                  <c:v>41151.079136690649</c:v>
                </c:pt>
                <c:pt idx="5">
                  <c:v>32356.261682242992</c:v>
                </c:pt>
                <c:pt idx="6">
                  <c:v>42890.662699999964</c:v>
                </c:pt>
                <c:pt idx="7">
                  <c:v>21276.950565812986</c:v>
                </c:pt>
                <c:pt idx="8">
                  <c:v>0</c:v>
                </c:pt>
                <c:pt idx="9">
                  <c:v>31012.060647829083</c:v>
                </c:pt>
                <c:pt idx="10">
                  <c:v>0</c:v>
                </c:pt>
                <c:pt idx="11">
                  <c:v>30778.24267782427</c:v>
                </c:pt>
                <c:pt idx="12">
                  <c:v>29680.695652173912</c:v>
                </c:pt>
                <c:pt idx="13">
                  <c:v>30761.120263591431</c:v>
                </c:pt>
              </c:numCache>
            </c:numRef>
          </c:val>
        </c:ser>
        <c:ser>
          <c:idx val="3"/>
          <c:order val="3"/>
          <c:tx>
            <c:strRef>
              <c:f>'KN 2017'!$A$9</c:f>
              <c:strCache>
                <c:ptCount val="1"/>
                <c:pt idx="0">
                  <c:v>26-41-L/52 Provozní elektrotechnika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2017'!$AH$9:$AU$9</c:f>
              <c:numCache>
                <c:formatCode>#,##0</c:formatCode>
                <c:ptCount val="14"/>
                <c:pt idx="0">
                  <c:v>31576.271186440677</c:v>
                </c:pt>
                <c:pt idx="1">
                  <c:v>30909.570525000003</c:v>
                </c:pt>
                <c:pt idx="2">
                  <c:v>29959.136212624588</c:v>
                </c:pt>
                <c:pt idx="3">
                  <c:v>34397.412199630315</c:v>
                </c:pt>
                <c:pt idx="4">
                  <c:v>0</c:v>
                </c:pt>
                <c:pt idx="5">
                  <c:v>31078.276481149012</c:v>
                </c:pt>
                <c:pt idx="6">
                  <c:v>0</c:v>
                </c:pt>
                <c:pt idx="7">
                  <c:v>24791.117279666898</c:v>
                </c:pt>
                <c:pt idx="8">
                  <c:v>26911.805026656511</c:v>
                </c:pt>
                <c:pt idx="9">
                  <c:v>28256.514913657771</c:v>
                </c:pt>
                <c:pt idx="10">
                  <c:v>32316.13738178198</c:v>
                </c:pt>
                <c:pt idx="11">
                  <c:v>0</c:v>
                </c:pt>
                <c:pt idx="12">
                  <c:v>22755.200000000001</c:v>
                </c:pt>
                <c:pt idx="13">
                  <c:v>29220.657276995305</c:v>
                </c:pt>
              </c:numCache>
            </c:numRef>
          </c:val>
        </c:ser>
        <c:ser>
          <c:idx val="4"/>
          <c:order val="4"/>
          <c:tx>
            <c:strRef>
              <c:f>'KN 2017'!$A$10</c:f>
              <c:strCache>
                <c:ptCount val="1"/>
                <c:pt idx="0">
                  <c:v>36-44-L/51 Stavební provoz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2017'!$AH$5:$AU$5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2017'!$AH$10:$AU$10</c:f>
              <c:numCache>
                <c:formatCode>#,##0</c:formatCode>
                <c:ptCount val="14"/>
                <c:pt idx="0">
                  <c:v>29041.309431021044</c:v>
                </c:pt>
                <c:pt idx="1">
                  <c:v>30300.698583000001</c:v>
                </c:pt>
                <c:pt idx="2">
                  <c:v>29959.136212624588</c:v>
                </c:pt>
                <c:pt idx="3">
                  <c:v>38890.282131661443</c:v>
                </c:pt>
                <c:pt idx="4">
                  <c:v>0</c:v>
                </c:pt>
                <c:pt idx="5">
                  <c:v>31078.276481149012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32047.360455799873</c:v>
                </c:pt>
                <c:pt idx="10">
                  <c:v>35142.844434089151</c:v>
                </c:pt>
                <c:pt idx="11">
                  <c:v>28097.784568372805</c:v>
                </c:pt>
                <c:pt idx="12">
                  <c:v>28444</c:v>
                </c:pt>
                <c:pt idx="13">
                  <c:v>32388.551604509976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54008"/>
        <c:axId val="278054400"/>
      </c:barChart>
      <c:catAx>
        <c:axId val="278054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78054400"/>
        <c:crosses val="autoZero"/>
        <c:auto val="1"/>
        <c:lblAlgn val="ctr"/>
        <c:lblOffset val="100"/>
        <c:noMultiLvlLbl val="0"/>
      </c:catAx>
      <c:valAx>
        <c:axId val="278054400"/>
        <c:scaling>
          <c:orientation val="minMax"/>
          <c:max val="4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78054008"/>
        <c:crosses val="autoZero"/>
        <c:crossBetween val="between"/>
        <c:majorUnit val="4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28E-2"/>
          <c:y val="0.12158054711246201"/>
          <c:w val="0.9677006407718588"/>
          <c:h val="6.4333819974630946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mzdových</a:t>
            </a:r>
            <a:r>
              <a:rPr lang="cs-CZ" baseline="0"/>
              <a:t> prostředků nepedagogů v roce 2017</a:t>
            </a:r>
          </a:p>
          <a:p>
            <a:pPr>
              <a:defRPr/>
            </a:pPr>
            <a:r>
              <a:rPr lang="cs-CZ" baseline="0"/>
              <a:t>Střední vzdělávání - kategorie oborů </a:t>
            </a:r>
            <a:r>
              <a:rPr lang="cs-CZ" sz="1800" b="1" i="0" u="none" strike="noStrike" baseline="0"/>
              <a:t>L5</a:t>
            </a:r>
            <a:r>
              <a:rPr lang="cs-CZ" baseline="0"/>
              <a:t>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2017'!$A$6</c:f>
              <c:strCache>
                <c:ptCount val="1"/>
                <c:pt idx="0">
                  <c:v>64-41-L/51 Podnikání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2017'!$AX$6:$BK$6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3921.5490727986057</c:v>
                </c:pt>
                <c:pt idx="2">
                  <c:v>3398.1513186982093</c:v>
                </c:pt>
                <c:pt idx="3">
                  <c:v>3024.5454545454545</c:v>
                </c:pt>
                <c:pt idx="4">
                  <c:v>7198.1424148606811</c:v>
                </c:pt>
                <c:pt idx="5">
                  <c:v>4548.0488388795784</c:v>
                </c:pt>
                <c:pt idx="6">
                  <c:v>3716.9541919795552</c:v>
                </c:pt>
                <c:pt idx="7">
                  <c:v>3943.0659898477156</c:v>
                </c:pt>
                <c:pt idx="8">
                  <c:v>4194.2307692307695</c:v>
                </c:pt>
                <c:pt idx="9">
                  <c:v>4379.7160243407707</c:v>
                </c:pt>
                <c:pt idx="10">
                  <c:v>4230.1270417422866</c:v>
                </c:pt>
                <c:pt idx="11">
                  <c:v>4309.9712580145924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1"/>
          <c:order val="1"/>
          <c:tx>
            <c:strRef>
              <c:f>'KN 2017'!$A$7</c:f>
              <c:strCache>
                <c:ptCount val="1"/>
                <c:pt idx="0">
                  <c:v>23-43-L/51 Provozní technika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2017'!$AX$7:$BK$7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5171.7209994332588</c:v>
                </c:pt>
                <c:pt idx="2">
                  <c:v>4426.0553790285967</c:v>
                </c:pt>
                <c:pt idx="3">
                  <c:v>3024.5454545454545</c:v>
                </c:pt>
                <c:pt idx="4">
                  <c:v>0</c:v>
                </c:pt>
                <c:pt idx="5">
                  <c:v>5923.6669784845653</c:v>
                </c:pt>
                <c:pt idx="6">
                  <c:v>0</c:v>
                </c:pt>
                <c:pt idx="7">
                  <c:v>3066.8982943777637</c:v>
                </c:pt>
                <c:pt idx="8">
                  <c:v>5894.594594594595</c:v>
                </c:pt>
                <c:pt idx="9">
                  <c:v>5446.4125560538114</c:v>
                </c:pt>
                <c:pt idx="10">
                  <c:v>5168.070953436807</c:v>
                </c:pt>
                <c:pt idx="11">
                  <c:v>5241.7316482925517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2"/>
          <c:order val="2"/>
          <c:tx>
            <c:strRef>
              <c:f>'KN 2017'!$A$8</c:f>
              <c:strCache>
                <c:ptCount val="1"/>
                <c:pt idx="0">
                  <c:v>65-41-L/51 Gastronomie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2017'!$AX$8:$BK$8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5171.7209994332588</c:v>
                </c:pt>
                <c:pt idx="2">
                  <c:v>4426.1423611150485</c:v>
                </c:pt>
                <c:pt idx="3">
                  <c:v>3024.5454545454545</c:v>
                </c:pt>
                <c:pt idx="4">
                  <c:v>9300</c:v>
                </c:pt>
                <c:pt idx="5">
                  <c:v>5923.6669784845653</c:v>
                </c:pt>
                <c:pt idx="6">
                  <c:v>4513.7368376715813</c:v>
                </c:pt>
                <c:pt idx="7">
                  <c:v>3066.8982943777637</c:v>
                </c:pt>
                <c:pt idx="8">
                  <c:v>0</c:v>
                </c:pt>
                <c:pt idx="9">
                  <c:v>4379.7160243407707</c:v>
                </c:pt>
                <c:pt idx="10">
                  <c:v>0</c:v>
                </c:pt>
                <c:pt idx="11">
                  <c:v>4849.253731343284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3"/>
          <c:order val="3"/>
          <c:tx>
            <c:strRef>
              <c:f>'KN 2017'!$A$9</c:f>
              <c:strCache>
                <c:ptCount val="1"/>
                <c:pt idx="0">
                  <c:v>26-41-L/52 Provozní elektrotechnika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2017'!$AX$9:$BK$9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5171.2095807930182</c:v>
                </c:pt>
                <c:pt idx="2">
                  <c:v>4426.0553790285967</c:v>
                </c:pt>
                <c:pt idx="3">
                  <c:v>3024.5454545454545</c:v>
                </c:pt>
                <c:pt idx="4">
                  <c:v>0</c:v>
                </c:pt>
                <c:pt idx="5">
                  <c:v>5923.6669784845653</c:v>
                </c:pt>
                <c:pt idx="6">
                  <c:v>0</c:v>
                </c:pt>
                <c:pt idx="7">
                  <c:v>3066.8982943777637</c:v>
                </c:pt>
                <c:pt idx="8">
                  <c:v>5894.594594594595</c:v>
                </c:pt>
                <c:pt idx="9">
                  <c:v>5446.4125560538114</c:v>
                </c:pt>
                <c:pt idx="10">
                  <c:v>5168.070953436807</c:v>
                </c:pt>
                <c:pt idx="11">
                  <c:v>0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ser>
          <c:idx val="4"/>
          <c:order val="4"/>
          <c:tx>
            <c:strRef>
              <c:f>'KN 2017'!$A$10</c:f>
              <c:strCache>
                <c:ptCount val="1"/>
                <c:pt idx="0">
                  <c:v>36-44-L/51 Stavební provoz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2017'!$AX$5:$BK$5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2017'!$AX$10:$BK$10</c:f>
              <c:numCache>
                <c:formatCode>#,##0</c:formatCode>
                <c:ptCount val="14"/>
                <c:pt idx="0">
                  <c:v>6673.4328358208959</c:v>
                </c:pt>
                <c:pt idx="1">
                  <c:v>5171.2095807930182</c:v>
                </c:pt>
                <c:pt idx="2">
                  <c:v>4426.0553790285967</c:v>
                </c:pt>
                <c:pt idx="3">
                  <c:v>3024.5454545454545</c:v>
                </c:pt>
                <c:pt idx="4">
                  <c:v>0</c:v>
                </c:pt>
                <c:pt idx="5">
                  <c:v>5923.6669784845653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5446.4125560538114</c:v>
                </c:pt>
                <c:pt idx="10">
                  <c:v>5066.9565217391309</c:v>
                </c:pt>
                <c:pt idx="11">
                  <c:v>5241.7316482925517</c:v>
                </c:pt>
                <c:pt idx="12">
                  <c:v>4092</c:v>
                </c:pt>
                <c:pt idx="13">
                  <c:v>4918.2801106361576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54792"/>
        <c:axId val="277318728"/>
      </c:barChart>
      <c:catAx>
        <c:axId val="278054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77318728"/>
        <c:crosses val="autoZero"/>
        <c:auto val="1"/>
        <c:lblAlgn val="ctr"/>
        <c:lblOffset val="100"/>
        <c:noMultiLvlLbl val="0"/>
      </c:catAx>
      <c:valAx>
        <c:axId val="277318728"/>
        <c:scaling>
          <c:orientation val="minMax"/>
          <c:max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nepedagogů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78054792"/>
        <c:crosses val="autoZero"/>
        <c:crossBetween val="between"/>
        <c:majorUnit val="1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33E-2"/>
          <c:y val="0.12158054711246201"/>
          <c:w val="0.9677006407718588"/>
          <c:h val="6.4333819974630974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Krajské normativy ONIV</a:t>
            </a:r>
            <a:r>
              <a:rPr lang="cs-CZ" baseline="0"/>
              <a:t> v roce 2017</a:t>
            </a:r>
          </a:p>
          <a:p>
            <a:pPr>
              <a:defRPr/>
            </a:pPr>
            <a:r>
              <a:rPr lang="cs-CZ" baseline="0"/>
              <a:t>Střední vzdělávání - kategorie oborů </a:t>
            </a:r>
            <a:r>
              <a:rPr lang="cs-CZ" sz="1800" b="1" i="0" u="none" strike="noStrike" baseline="0"/>
              <a:t>L5</a:t>
            </a:r>
            <a:r>
              <a:rPr lang="cs-CZ" baseline="0"/>
              <a:t> (v Kč/</a:t>
            </a:r>
            <a:r>
              <a:rPr lang="cs-CZ" sz="1800" b="1" i="0" u="none" strike="noStrike" baseline="0"/>
              <a:t>žáka</a:t>
            </a:r>
            <a:r>
              <a:rPr lang="cs-CZ" baseline="0"/>
              <a:t>)</a:t>
            </a:r>
            <a:endParaRPr lang="cs-CZ"/>
          </a:p>
        </c:rich>
      </c:tx>
      <c:layout>
        <c:manualLayout>
          <c:xMode val="edge"/>
          <c:yMode val="edge"/>
          <c:x val="0.21736306983973369"/>
          <c:y val="1.21580547112462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'KN 2017'!$A$6</c:f>
              <c:strCache>
                <c:ptCount val="1"/>
                <c:pt idx="0">
                  <c:v>64-41-L/51 Podnikání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2017'!$R$6:$AE$6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542</c:v>
                </c:pt>
                <c:pt idx="4">
                  <c:v>770</c:v>
                </c:pt>
                <c:pt idx="5">
                  <c:v>591</c:v>
                </c:pt>
                <c:pt idx="6">
                  <c:v>700</c:v>
                </c:pt>
                <c:pt idx="7">
                  <c:v>689.2</c:v>
                </c:pt>
                <c:pt idx="8">
                  <c:v>639</c:v>
                </c:pt>
                <c:pt idx="9">
                  <c:v>647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1"/>
          <c:order val="1"/>
          <c:tx>
            <c:strRef>
              <c:f>'KN 2017'!$A$7</c:f>
              <c:strCache>
                <c:ptCount val="1"/>
                <c:pt idx="0">
                  <c:v>23-43-L/51 Provozní technika</c:v>
                </c:pt>
              </c:strCache>
            </c:strRef>
          </c:tx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2017'!$R$7:$AE$7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542</c:v>
                </c:pt>
                <c:pt idx="4">
                  <c:v>0</c:v>
                </c:pt>
                <c:pt idx="5">
                  <c:v>605</c:v>
                </c:pt>
                <c:pt idx="6">
                  <c:v>0</c:v>
                </c:pt>
                <c:pt idx="7">
                  <c:v>757.9</c:v>
                </c:pt>
                <c:pt idx="8">
                  <c:v>629</c:v>
                </c:pt>
                <c:pt idx="9">
                  <c:v>635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2"/>
          <c:order val="2"/>
          <c:tx>
            <c:strRef>
              <c:f>'KN 2017'!$A$8</c:f>
              <c:strCache>
                <c:ptCount val="1"/>
                <c:pt idx="0">
                  <c:v>65-41-L/51 Gastronomie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2017'!$R$8:$AE$8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542</c:v>
                </c:pt>
                <c:pt idx="4">
                  <c:v>770</c:v>
                </c:pt>
                <c:pt idx="5">
                  <c:v>611</c:v>
                </c:pt>
                <c:pt idx="6">
                  <c:v>700</c:v>
                </c:pt>
                <c:pt idx="7">
                  <c:v>742.5</c:v>
                </c:pt>
                <c:pt idx="8">
                  <c:v>0</c:v>
                </c:pt>
                <c:pt idx="9">
                  <c:v>649</c:v>
                </c:pt>
                <c:pt idx="10">
                  <c:v>0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3"/>
          <c:order val="3"/>
          <c:tx>
            <c:strRef>
              <c:f>'KN 2017'!$A$9</c:f>
              <c:strCache>
                <c:ptCount val="1"/>
                <c:pt idx="0">
                  <c:v>26-41-L/52 Provozní elektrotechnika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2017'!$R$9:$AE$9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542</c:v>
                </c:pt>
                <c:pt idx="4">
                  <c:v>0</c:v>
                </c:pt>
                <c:pt idx="5">
                  <c:v>605</c:v>
                </c:pt>
                <c:pt idx="6">
                  <c:v>0</c:v>
                </c:pt>
                <c:pt idx="7">
                  <c:v>756.9</c:v>
                </c:pt>
                <c:pt idx="8">
                  <c:v>629</c:v>
                </c:pt>
                <c:pt idx="9">
                  <c:v>639</c:v>
                </c:pt>
                <c:pt idx="10">
                  <c:v>606</c:v>
                </c:pt>
                <c:pt idx="11">
                  <c:v>0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ser>
          <c:idx val="4"/>
          <c:order val="4"/>
          <c:tx>
            <c:strRef>
              <c:f>'KN 2017'!$A$10</c:f>
              <c:strCache>
                <c:ptCount val="1"/>
                <c:pt idx="0">
                  <c:v>36-44-L/51 Stavební provoz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strRef>
              <c:f>'KN 2017'!$R$5:$AE$5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2017'!$R$10:$AE$10</c:f>
              <c:numCache>
                <c:formatCode>#,##0</c:formatCode>
                <c:ptCount val="14"/>
                <c:pt idx="0">
                  <c:v>790</c:v>
                </c:pt>
                <c:pt idx="1">
                  <c:v>590.85179999999991</c:v>
                </c:pt>
                <c:pt idx="2">
                  <c:v>700</c:v>
                </c:pt>
                <c:pt idx="3">
                  <c:v>542</c:v>
                </c:pt>
                <c:pt idx="4">
                  <c:v>0</c:v>
                </c:pt>
                <c:pt idx="5">
                  <c:v>605</c:v>
                </c:pt>
                <c:pt idx="6">
                  <c:v>0</c:v>
                </c:pt>
                <c:pt idx="8">
                  <c:v>0</c:v>
                </c:pt>
                <c:pt idx="9">
                  <c:v>661</c:v>
                </c:pt>
                <c:pt idx="10">
                  <c:v>606</c:v>
                </c:pt>
                <c:pt idx="11">
                  <c:v>712</c:v>
                </c:pt>
                <c:pt idx="12">
                  <c:v>542</c:v>
                </c:pt>
                <c:pt idx="13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222248"/>
        <c:axId val="272222640"/>
      </c:barChart>
      <c:catAx>
        <c:axId val="27222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72222640"/>
        <c:crosses val="autoZero"/>
        <c:auto val="1"/>
        <c:lblAlgn val="ctr"/>
        <c:lblOffset val="100"/>
        <c:noMultiLvlLbl val="0"/>
      </c:catAx>
      <c:valAx>
        <c:axId val="272222640"/>
        <c:scaling>
          <c:orientation val="minMax"/>
          <c:max val="8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</a:t>
                </a:r>
                <a:r>
                  <a:rPr lang="cs-CZ"/>
                  <a:t>ONIV </a:t>
                </a:r>
                <a:r>
                  <a:rPr lang="en-US"/>
                  <a:t>v Kč/</a:t>
                </a:r>
                <a:r>
                  <a:rPr lang="cs-CZ" sz="1000" b="1" i="0" u="none" strike="noStrike" baseline="0"/>
                  <a:t>žáka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72222248"/>
        <c:crosses val="autoZero"/>
        <c:crossBetween val="between"/>
        <c:majorUnit val="1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3915042742562238E-2"/>
          <c:y val="0.12158054711246201"/>
          <c:w val="0.9677006407718588"/>
          <c:h val="6.4333819974631001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Ukazatel P</a:t>
            </a:r>
            <a:r>
              <a:rPr lang="cs-CZ" sz="1400"/>
              <a:t>p</a:t>
            </a:r>
            <a:r>
              <a:rPr lang="cs-CZ"/>
              <a:t> pro stanovení krajského normativu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baseline="0"/>
              <a:t>Střední vzdělávání - kategorie oborů </a:t>
            </a:r>
            <a:r>
              <a:rPr lang="cs-CZ" sz="1800" b="1" i="0" u="none" strike="noStrike" baseline="0"/>
              <a:t>L5</a:t>
            </a:r>
            <a:r>
              <a:rPr lang="cs-CZ" sz="1800" b="1" i="0" baseline="0"/>
              <a:t> </a:t>
            </a:r>
            <a:r>
              <a:rPr lang="cs-CZ"/>
              <a:t>(v Kč)</a:t>
            </a:r>
          </a:p>
        </c:rich>
      </c:tx>
      <c:layout>
        <c:manualLayout>
          <c:xMode val="edge"/>
          <c:yMode val="edge"/>
          <c:x val="0.16829419786213873"/>
          <c:y val="1.21580547112462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'KN 2017'!$CD$5:$CQ$5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2017'!$CD$11:$CQ$11</c:f>
              <c:numCache>
                <c:formatCode>General</c:formatCode>
                <c:ptCount val="14"/>
                <c:pt idx="0">
                  <c:v>31050</c:v>
                </c:pt>
                <c:pt idx="1">
                  <c:v>31221</c:v>
                </c:pt>
                <c:pt idx="2">
                  <c:v>30059</c:v>
                </c:pt>
                <c:pt idx="3">
                  <c:v>31015</c:v>
                </c:pt>
                <c:pt idx="4">
                  <c:v>28600</c:v>
                </c:pt>
                <c:pt idx="5">
                  <c:v>28851</c:v>
                </c:pt>
                <c:pt idx="6">
                  <c:v>30970</c:v>
                </c:pt>
                <c:pt idx="7">
                  <c:v>29770</c:v>
                </c:pt>
                <c:pt idx="8">
                  <c:v>29446</c:v>
                </c:pt>
                <c:pt idx="9">
                  <c:v>29999</c:v>
                </c:pt>
                <c:pt idx="10">
                  <c:v>30057</c:v>
                </c:pt>
                <c:pt idx="11">
                  <c:v>30650</c:v>
                </c:pt>
                <c:pt idx="12">
                  <c:v>28444</c:v>
                </c:pt>
                <c:pt idx="13">
                  <c:v>31120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223424"/>
        <c:axId val="277306920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'KN 2017'!$CD$5:$CQ$5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2017'!$CD$12:$CQ$12</c:f>
              <c:numCache>
                <c:formatCode>#,##0</c:formatCode>
                <c:ptCount val="14"/>
                <c:pt idx="0">
                  <c:v>30089.428571428572</c:v>
                </c:pt>
                <c:pt idx="1">
                  <c:v>30089.428571428572</c:v>
                </c:pt>
                <c:pt idx="2">
                  <c:v>30089.428571428572</c:v>
                </c:pt>
                <c:pt idx="3">
                  <c:v>30089.428571428572</c:v>
                </c:pt>
                <c:pt idx="4">
                  <c:v>30089.428571428572</c:v>
                </c:pt>
                <c:pt idx="5">
                  <c:v>30089.428571428572</c:v>
                </c:pt>
                <c:pt idx="6">
                  <c:v>30089.428571428572</c:v>
                </c:pt>
                <c:pt idx="7">
                  <c:v>30089.428571428572</c:v>
                </c:pt>
                <c:pt idx="8">
                  <c:v>30089.428571428572</c:v>
                </c:pt>
                <c:pt idx="9">
                  <c:v>30089.428571428572</c:v>
                </c:pt>
                <c:pt idx="10">
                  <c:v>30089.428571428572</c:v>
                </c:pt>
                <c:pt idx="11">
                  <c:v>30089.428571428572</c:v>
                </c:pt>
                <c:pt idx="12">
                  <c:v>30089.428571428572</c:v>
                </c:pt>
                <c:pt idx="13">
                  <c:v>30089.428571428572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23424"/>
        <c:axId val="277306920"/>
      </c:lineChart>
      <c:catAx>
        <c:axId val="27222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77306920"/>
        <c:crosses val="autoZero"/>
        <c:auto val="1"/>
        <c:lblAlgn val="ctr"/>
        <c:lblOffset val="100"/>
        <c:noMultiLvlLbl val="0"/>
      </c:catAx>
      <c:valAx>
        <c:axId val="277306920"/>
        <c:scaling>
          <c:orientation val="minMax"/>
          <c:max val="32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223424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Ukazatel P</a:t>
            </a:r>
            <a:r>
              <a:rPr lang="cs-CZ" sz="1400"/>
              <a:t>o</a:t>
            </a:r>
            <a:r>
              <a:rPr lang="cs-CZ"/>
              <a:t> pro stanovení krajského normativu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baseline="0"/>
              <a:t>Střední vzdělávání - kategorie oborů </a:t>
            </a:r>
            <a:r>
              <a:rPr lang="cs-CZ" sz="1800" b="1" i="0" u="none" strike="noStrike" baseline="0"/>
              <a:t>L5</a:t>
            </a:r>
            <a:r>
              <a:rPr lang="cs-CZ" sz="1800" b="1" i="0" baseline="0"/>
              <a:t> </a:t>
            </a:r>
            <a:r>
              <a:rPr lang="cs-CZ"/>
              <a:t>(v Kč)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'KN 2017'!$DJ$5:$DW$5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2017'!$DJ$11:$DW$11</c:f>
              <c:numCache>
                <c:formatCode>General</c:formatCode>
                <c:ptCount val="14"/>
                <c:pt idx="0">
                  <c:v>18630</c:v>
                </c:pt>
                <c:pt idx="1">
                  <c:v>17431.285628589801</c:v>
                </c:pt>
                <c:pt idx="2">
                  <c:v>16251</c:v>
                </c:pt>
                <c:pt idx="3">
                  <c:v>16635</c:v>
                </c:pt>
                <c:pt idx="4">
                  <c:v>15500</c:v>
                </c:pt>
                <c:pt idx="5">
                  <c:v>15831</c:v>
                </c:pt>
                <c:pt idx="6">
                  <c:v>18390</c:v>
                </c:pt>
                <c:pt idx="7">
                  <c:v>16183</c:v>
                </c:pt>
                <c:pt idx="8">
                  <c:v>18175</c:v>
                </c:pt>
                <c:pt idx="9">
                  <c:v>16194</c:v>
                </c:pt>
                <c:pt idx="10">
                  <c:v>17481</c:v>
                </c:pt>
                <c:pt idx="11">
                  <c:v>16245</c:v>
                </c:pt>
                <c:pt idx="12">
                  <c:v>17050</c:v>
                </c:pt>
                <c:pt idx="13">
                  <c:v>16300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308096"/>
        <c:axId val="277308488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'KN 2017'!$DJ$5:$DW$5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'KN 2017'!$DJ$12:$DW$12</c:f>
              <c:numCache>
                <c:formatCode>#,##0</c:formatCode>
                <c:ptCount val="14"/>
                <c:pt idx="0">
                  <c:v>16878.306116327843</c:v>
                </c:pt>
                <c:pt idx="1">
                  <c:v>16878.306116327843</c:v>
                </c:pt>
                <c:pt idx="2">
                  <c:v>16878.306116327843</c:v>
                </c:pt>
                <c:pt idx="3">
                  <c:v>16878.306116327843</c:v>
                </c:pt>
                <c:pt idx="4">
                  <c:v>16878.306116327843</c:v>
                </c:pt>
                <c:pt idx="5">
                  <c:v>16878.306116327843</c:v>
                </c:pt>
                <c:pt idx="6">
                  <c:v>16878.306116327843</c:v>
                </c:pt>
                <c:pt idx="7">
                  <c:v>16878.306116327843</c:v>
                </c:pt>
                <c:pt idx="8">
                  <c:v>16878.306116327843</c:v>
                </c:pt>
                <c:pt idx="9">
                  <c:v>16878.306116327843</c:v>
                </c:pt>
                <c:pt idx="10">
                  <c:v>16878.306116327843</c:v>
                </c:pt>
                <c:pt idx="11">
                  <c:v>16878.306116327843</c:v>
                </c:pt>
                <c:pt idx="12">
                  <c:v>16878.306116327843</c:v>
                </c:pt>
                <c:pt idx="13">
                  <c:v>16878.306116327843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308096"/>
        <c:axId val="277308488"/>
      </c:lineChart>
      <c:catAx>
        <c:axId val="2773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77308488"/>
        <c:crosses val="autoZero"/>
        <c:auto val="1"/>
        <c:lblAlgn val="ctr"/>
        <c:lblOffset val="100"/>
        <c:noMultiLvlLbl val="0"/>
      </c:catAx>
      <c:valAx>
        <c:axId val="277308488"/>
        <c:scaling>
          <c:orientation val="minMax"/>
          <c:max val="2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308096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1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13</xdr:col>
      <xdr:colOff>600075</xdr:colOff>
      <xdr:row>32</xdr:row>
      <xdr:rowOff>180975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13</xdr:col>
      <xdr:colOff>600075</xdr:colOff>
      <xdr:row>33</xdr:row>
      <xdr:rowOff>0</xdr:rowOff>
    </xdr:to>
    <xdr:graphicFrame macro="">
      <xdr:nvGraphicFramePr>
        <xdr:cNvPr id="4199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2</xdr:row>
      <xdr:rowOff>104774</xdr:rowOff>
    </xdr:from>
    <xdr:to>
      <xdr:col>13</xdr:col>
      <xdr:colOff>371475</xdr:colOff>
      <xdr:row>3</xdr:row>
      <xdr:rowOff>133349</xdr:rowOff>
    </xdr:to>
    <xdr:sp macro="" textlink="">
      <xdr:nvSpPr>
        <xdr:cNvPr id="3" name="TextovéPole 2"/>
        <xdr:cNvSpPr txBox="1"/>
      </xdr:nvSpPr>
      <xdr:spPr>
        <a:xfrm>
          <a:off x="6657975" y="485774"/>
          <a:ext cx="16383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0.86369</cdr:x>
      <cdr:y>0.09878</cdr:y>
    </cdr:from>
    <cdr:to>
      <cdr:x>0.88492</cdr:x>
      <cdr:y>0.16413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 flipV="1">
          <a:off x="7248525" y="733408"/>
          <a:ext cx="409578" cy="18098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600075</xdr:colOff>
      <xdr:row>32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600075</xdr:colOff>
      <xdr:row>2</xdr:row>
      <xdr:rowOff>123824</xdr:rowOff>
    </xdr:from>
    <xdr:to>
      <xdr:col>13</xdr:col>
      <xdr:colOff>409575</xdr:colOff>
      <xdr:row>3</xdr:row>
      <xdr:rowOff>152399</xdr:rowOff>
    </xdr:to>
    <xdr:sp macro="" textlink="">
      <xdr:nvSpPr>
        <xdr:cNvPr id="3" name="TextovéPole 2"/>
        <xdr:cNvSpPr txBox="1"/>
      </xdr:nvSpPr>
      <xdr:spPr>
        <a:xfrm>
          <a:off x="6696075" y="504824"/>
          <a:ext cx="16383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0.81899</cdr:x>
      <cdr:y>0.10486</cdr:y>
    </cdr:from>
    <cdr:to>
      <cdr:x>0.87039</cdr:x>
      <cdr:y>0.23252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>
          <a:off x="6800835" y="838179"/>
          <a:ext cx="800103" cy="43817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46"/>
  <sheetViews>
    <sheetView tabSelected="1" zoomScale="80" zoomScaleNormal="80" workbookViewId="0"/>
  </sheetViews>
  <sheetFormatPr defaultRowHeight="15" x14ac:dyDescent="0.25"/>
  <cols>
    <col min="1" max="1" width="89.85546875" customWidth="1"/>
  </cols>
  <sheetData>
    <row r="1" spans="1:1" x14ac:dyDescent="0.25">
      <c r="A1" s="57"/>
    </row>
    <row r="2" spans="1:1" x14ac:dyDescent="0.25">
      <c r="A2" s="57" t="s">
        <v>50</v>
      </c>
    </row>
    <row r="3" spans="1:1" x14ac:dyDescent="0.25">
      <c r="A3" s="33"/>
    </row>
    <row r="4" spans="1:1" x14ac:dyDescent="0.25">
      <c r="A4" s="33"/>
    </row>
    <row r="5" spans="1:1" x14ac:dyDescent="0.25">
      <c r="A5" s="33"/>
    </row>
    <row r="6" spans="1:1" x14ac:dyDescent="0.25">
      <c r="A6" s="33"/>
    </row>
    <row r="7" spans="1:1" x14ac:dyDescent="0.25">
      <c r="A7" s="33"/>
    </row>
    <row r="8" spans="1:1" x14ac:dyDescent="0.25">
      <c r="A8" s="33"/>
    </row>
    <row r="9" spans="1:1" x14ac:dyDescent="0.25">
      <c r="A9" s="33"/>
    </row>
    <row r="10" spans="1:1" x14ac:dyDescent="0.25">
      <c r="A10" s="33"/>
    </row>
    <row r="11" spans="1:1" x14ac:dyDescent="0.25">
      <c r="A11" s="33"/>
    </row>
    <row r="12" spans="1:1" x14ac:dyDescent="0.25">
      <c r="A12" s="33"/>
    </row>
    <row r="13" spans="1:1" x14ac:dyDescent="0.25">
      <c r="A13" s="33"/>
    </row>
    <row r="14" spans="1:1" ht="36" x14ac:dyDescent="0.55000000000000004">
      <c r="A14" s="34" t="s">
        <v>29</v>
      </c>
    </row>
    <row r="15" spans="1:1" x14ac:dyDescent="0.25">
      <c r="A15" s="33"/>
    </row>
    <row r="16" spans="1:1" x14ac:dyDescent="0.25">
      <c r="A16" s="33"/>
    </row>
    <row r="17" spans="1:1" x14ac:dyDescent="0.25">
      <c r="A17" s="33"/>
    </row>
    <row r="18" spans="1:1" ht="18.75" x14ac:dyDescent="0.3">
      <c r="A18" s="35" t="s">
        <v>40</v>
      </c>
    </row>
    <row r="19" spans="1:1" x14ac:dyDescent="0.25">
      <c r="A19" s="33"/>
    </row>
    <row r="20" spans="1:1" ht="18.75" x14ac:dyDescent="0.3">
      <c r="A20" s="35" t="s">
        <v>31</v>
      </c>
    </row>
    <row r="21" spans="1:1" x14ac:dyDescent="0.25">
      <c r="A21" s="33"/>
    </row>
    <row r="22" spans="1:1" x14ac:dyDescent="0.25">
      <c r="A22" s="33"/>
    </row>
    <row r="23" spans="1:1" x14ac:dyDescent="0.25">
      <c r="A23" s="33"/>
    </row>
    <row r="24" spans="1:1" x14ac:dyDescent="0.25">
      <c r="A24" s="58" t="s">
        <v>30</v>
      </c>
    </row>
    <row r="25" spans="1:1" x14ac:dyDescent="0.25">
      <c r="A25" s="57"/>
    </row>
    <row r="26" spans="1:1" x14ac:dyDescent="0.25">
      <c r="A26" s="58" t="s">
        <v>32</v>
      </c>
    </row>
    <row r="27" spans="1:1" x14ac:dyDescent="0.25">
      <c r="A27" s="58" t="s">
        <v>33</v>
      </c>
    </row>
    <row r="28" spans="1:1" x14ac:dyDescent="0.25">
      <c r="A28" s="58" t="s">
        <v>34</v>
      </c>
    </row>
    <row r="29" spans="1:1" x14ac:dyDescent="0.25">
      <c r="A29" s="58" t="s">
        <v>35</v>
      </c>
    </row>
    <row r="30" spans="1:1" x14ac:dyDescent="0.25">
      <c r="A30" s="58" t="s">
        <v>36</v>
      </c>
    </row>
    <row r="31" spans="1:1" x14ac:dyDescent="0.25">
      <c r="A31" s="33"/>
    </row>
    <row r="32" spans="1:1" x14ac:dyDescent="0.25">
      <c r="A32" s="62"/>
    </row>
    <row r="33" spans="1:1" x14ac:dyDescent="0.25">
      <c r="A33" s="33"/>
    </row>
    <row r="34" spans="1:1" x14ac:dyDescent="0.25">
      <c r="A34" s="33"/>
    </row>
    <row r="35" spans="1:1" x14ac:dyDescent="0.25">
      <c r="A35" s="33"/>
    </row>
    <row r="36" spans="1:1" x14ac:dyDescent="0.25">
      <c r="A36" s="33"/>
    </row>
    <row r="37" spans="1:1" x14ac:dyDescent="0.25">
      <c r="A37" s="33"/>
    </row>
    <row r="38" spans="1:1" x14ac:dyDescent="0.25">
      <c r="A38" s="33"/>
    </row>
    <row r="39" spans="1:1" x14ac:dyDescent="0.25">
      <c r="A39" s="33"/>
    </row>
    <row r="40" spans="1:1" x14ac:dyDescent="0.25">
      <c r="A40" s="33"/>
    </row>
    <row r="41" spans="1:1" x14ac:dyDescent="0.25">
      <c r="A41" s="33"/>
    </row>
    <row r="42" spans="1:1" x14ac:dyDescent="0.25">
      <c r="A42" s="33"/>
    </row>
    <row r="43" spans="1:1" x14ac:dyDescent="0.25">
      <c r="A43" s="33"/>
    </row>
    <row r="44" spans="1:1" x14ac:dyDescent="0.25">
      <c r="A44" s="33"/>
    </row>
    <row r="45" spans="1:1" x14ac:dyDescent="0.25">
      <c r="A45" s="36" t="s">
        <v>24</v>
      </c>
    </row>
    <row r="46" spans="1:1" x14ac:dyDescent="0.25">
      <c r="A46" s="33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2"/>
  <sheetViews>
    <sheetView zoomScaleNormal="100" workbookViewId="0">
      <selection activeCell="S26" sqref="S26"/>
    </sheetView>
  </sheetViews>
  <sheetFormatPr defaultRowHeight="15" x14ac:dyDescent="0.25"/>
  <cols>
    <col min="1" max="1" width="18.42578125" style="43" customWidth="1"/>
    <col min="2" max="16" width="7.140625" style="1" customWidth="1"/>
    <col min="17" max="16384" width="9.140625" style="1"/>
  </cols>
  <sheetData>
    <row r="1" spans="1:31" ht="21" x14ac:dyDescent="0.35">
      <c r="A1" s="98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ht="21" x14ac:dyDescent="0.35">
      <c r="A2" s="99" t="s">
        <v>41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19.5" thickBot="1" x14ac:dyDescent="0.3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84.75" customHeight="1" thickBot="1" x14ac:dyDescent="0.3">
      <c r="A4" s="50"/>
      <c r="B4" s="53" t="s">
        <v>2</v>
      </c>
      <c r="C4" s="54" t="s">
        <v>3</v>
      </c>
      <c r="D4" s="54" t="s">
        <v>0</v>
      </c>
      <c r="E4" s="54" t="s">
        <v>1</v>
      </c>
      <c r="F4" s="54" t="s">
        <v>4</v>
      </c>
      <c r="G4" s="54" t="s">
        <v>5</v>
      </c>
      <c r="H4" s="54" t="s">
        <v>6</v>
      </c>
      <c r="I4" s="54" t="s">
        <v>7</v>
      </c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5" t="s">
        <v>13</v>
      </c>
      <c r="P4" s="56" t="s">
        <v>14</v>
      </c>
    </row>
    <row r="5" spans="1:31" s="39" customFormat="1" ht="19.5" thickBot="1" x14ac:dyDescent="0.35">
      <c r="A5" s="100" t="s">
        <v>32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31" s="38" customFormat="1" x14ac:dyDescent="0.25">
      <c r="A6" s="49" t="s">
        <v>37</v>
      </c>
      <c r="B6" s="73">
        <v>35227.088287376675</v>
      </c>
      <c r="C6" s="73">
        <v>33991.228514981085</v>
      </c>
      <c r="D6" s="73">
        <v>30953.586484722229</v>
      </c>
      <c r="E6" s="73">
        <v>33178.481397605952</v>
      </c>
      <c r="F6" s="73">
        <v>37639.239299239845</v>
      </c>
      <c r="G6" s="73">
        <v>31363.012990940362</v>
      </c>
      <c r="H6" s="73">
        <v>42424.37885662818</v>
      </c>
      <c r="I6" s="73">
        <v>29496.221946712205</v>
      </c>
      <c r="J6" s="73">
        <v>33312.160464645101</v>
      </c>
      <c r="K6" s="73">
        <v>32666.659708342537</v>
      </c>
      <c r="L6" s="73">
        <v>34675.710694708665</v>
      </c>
      <c r="M6" s="73">
        <v>32226.83387395335</v>
      </c>
      <c r="N6" s="73">
        <v>33717.38285714286</v>
      </c>
      <c r="O6" s="73">
        <v>30978.342363567681</v>
      </c>
      <c r="P6" s="44">
        <v>33703.594838611905</v>
      </c>
    </row>
    <row r="7" spans="1:31" s="38" customFormat="1" x14ac:dyDescent="0.25">
      <c r="A7" s="40" t="s">
        <v>38</v>
      </c>
      <c r="B7" s="74">
        <v>790</v>
      </c>
      <c r="C7" s="74">
        <v>590.85179999999991</v>
      </c>
      <c r="D7" s="74">
        <v>715</v>
      </c>
      <c r="E7" s="74">
        <v>542</v>
      </c>
      <c r="F7" s="74">
        <v>770</v>
      </c>
      <c r="G7" s="74">
        <v>582</v>
      </c>
      <c r="H7" s="74">
        <v>700</v>
      </c>
      <c r="I7" s="74">
        <v>688</v>
      </c>
      <c r="J7" s="74">
        <v>653</v>
      </c>
      <c r="K7" s="74">
        <v>651</v>
      </c>
      <c r="L7" s="74">
        <v>618</v>
      </c>
      <c r="M7" s="74">
        <v>712</v>
      </c>
      <c r="N7" s="74">
        <v>550</v>
      </c>
      <c r="O7" s="74">
        <v>650</v>
      </c>
      <c r="P7" s="45">
        <v>657.98941428571436</v>
      </c>
    </row>
    <row r="8" spans="1:31" x14ac:dyDescent="0.25">
      <c r="A8" s="41" t="s">
        <v>25</v>
      </c>
      <c r="B8" s="75">
        <v>11.8</v>
      </c>
      <c r="C8" s="75">
        <v>11.506276150627615</v>
      </c>
      <c r="D8" s="75">
        <v>12.06</v>
      </c>
      <c r="E8" s="75">
        <v>11.24</v>
      </c>
      <c r="F8" s="75">
        <v>10.16</v>
      </c>
      <c r="G8" s="75">
        <v>11.97</v>
      </c>
      <c r="H8" s="75">
        <v>8.8469691434942686</v>
      </c>
      <c r="I8" s="75">
        <v>13.02</v>
      </c>
      <c r="J8" s="75">
        <v>11.39</v>
      </c>
      <c r="K8" s="75">
        <v>11.738</v>
      </c>
      <c r="L8" s="75">
        <v>10.9634</v>
      </c>
      <c r="M8" s="75">
        <v>12.11</v>
      </c>
      <c r="N8" s="75">
        <v>10.5</v>
      </c>
      <c r="O8" s="75">
        <v>13.14</v>
      </c>
      <c r="P8" s="46">
        <v>11.460331806722991</v>
      </c>
    </row>
    <row r="9" spans="1:31" s="38" customFormat="1" x14ac:dyDescent="0.25">
      <c r="A9" s="40" t="s">
        <v>26</v>
      </c>
      <c r="B9" s="3">
        <v>28430</v>
      </c>
      <c r="C9" s="3">
        <v>29006</v>
      </c>
      <c r="D9" s="3">
        <v>27856</v>
      </c>
      <c r="E9" s="3">
        <v>28454</v>
      </c>
      <c r="F9" s="3">
        <v>26700</v>
      </c>
      <c r="G9" s="3">
        <v>26964</v>
      </c>
      <c r="H9" s="3">
        <v>28680</v>
      </c>
      <c r="I9" s="3">
        <v>27929</v>
      </c>
      <c r="J9" s="3">
        <v>27790</v>
      </c>
      <c r="K9" s="3">
        <v>27854</v>
      </c>
      <c r="L9" s="3">
        <v>28038</v>
      </c>
      <c r="M9" s="3">
        <v>28380</v>
      </c>
      <c r="N9" s="3">
        <v>26090</v>
      </c>
      <c r="O9" s="3">
        <v>28810</v>
      </c>
      <c r="P9" s="47">
        <v>27927.214285714286</v>
      </c>
    </row>
    <row r="10" spans="1:31" x14ac:dyDescent="0.25">
      <c r="A10" s="41" t="s">
        <v>27</v>
      </c>
      <c r="B10" s="75">
        <v>33.5</v>
      </c>
      <c r="C10" s="75">
        <v>53.339999999999996</v>
      </c>
      <c r="D10" s="75">
        <v>57.39</v>
      </c>
      <c r="E10" s="75">
        <v>66</v>
      </c>
      <c r="F10" s="75">
        <v>28.9</v>
      </c>
      <c r="G10" s="75">
        <v>41.77</v>
      </c>
      <c r="H10" s="75">
        <v>59.3711917344</v>
      </c>
      <c r="I10" s="75">
        <v>49.25</v>
      </c>
      <c r="J10" s="75">
        <v>52</v>
      </c>
      <c r="K10" s="75">
        <v>44.37</v>
      </c>
      <c r="L10" s="75">
        <v>49.59</v>
      </c>
      <c r="M10" s="75">
        <v>45.23</v>
      </c>
      <c r="N10" s="75">
        <v>50</v>
      </c>
      <c r="O10" s="75">
        <v>39.770000000000003</v>
      </c>
      <c r="P10" s="46">
        <v>47.891513695314288</v>
      </c>
    </row>
    <row r="11" spans="1:31" s="38" customFormat="1" ht="15.75" thickBot="1" x14ac:dyDescent="0.3">
      <c r="A11" s="42" t="s">
        <v>28</v>
      </c>
      <c r="B11" s="76">
        <v>17630</v>
      </c>
      <c r="C11" s="76">
        <v>16627</v>
      </c>
      <c r="D11" s="76">
        <v>15477</v>
      </c>
      <c r="E11" s="76">
        <v>15403</v>
      </c>
      <c r="F11" s="76">
        <v>14700</v>
      </c>
      <c r="G11" s="76">
        <v>15077</v>
      </c>
      <c r="H11" s="76">
        <v>17430</v>
      </c>
      <c r="I11" s="76">
        <v>15412</v>
      </c>
      <c r="J11" s="76">
        <v>17480</v>
      </c>
      <c r="K11" s="76">
        <v>15496</v>
      </c>
      <c r="L11" s="76">
        <v>16475</v>
      </c>
      <c r="M11" s="76">
        <v>15471</v>
      </c>
      <c r="N11" s="76">
        <v>16251</v>
      </c>
      <c r="O11" s="76">
        <v>15470</v>
      </c>
      <c r="P11" s="48">
        <v>16028.5</v>
      </c>
    </row>
    <row r="12" spans="1:31" s="39" customFormat="1" ht="19.5" thickBot="1" x14ac:dyDescent="0.35">
      <c r="A12" s="100" t="s">
        <v>33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</row>
    <row r="13" spans="1:31" s="38" customFormat="1" x14ac:dyDescent="0.25">
      <c r="A13" s="49" t="s">
        <v>37</v>
      </c>
      <c r="B13" s="68">
        <v>32160.678426051563</v>
      </c>
      <c r="C13" s="68">
        <v>32152.326379824954</v>
      </c>
      <c r="D13" s="68">
        <v>31978.707078689135</v>
      </c>
      <c r="E13" s="68">
        <v>38479.54231974922</v>
      </c>
      <c r="F13" s="68" t="s">
        <v>47</v>
      </c>
      <c r="G13" s="68">
        <v>34687.135580325579</v>
      </c>
      <c r="H13" s="68">
        <v>35558.342556956675</v>
      </c>
      <c r="I13" s="68">
        <v>29496.221946712205</v>
      </c>
      <c r="J13" s="68">
        <v>31067.513637018586</v>
      </c>
      <c r="K13" s="68">
        <v>30806.880879018543</v>
      </c>
      <c r="L13" s="68">
        <v>39326.67232658367</v>
      </c>
      <c r="M13" s="68">
        <v>30406.912466438978</v>
      </c>
      <c r="N13" s="68">
        <v>35208.239999999998</v>
      </c>
      <c r="O13" s="68">
        <v>31323.198600123411</v>
      </c>
      <c r="P13" s="91">
        <v>33280.951707499422</v>
      </c>
    </row>
    <row r="14" spans="1:31" s="38" customFormat="1" x14ac:dyDescent="0.25">
      <c r="A14" s="40" t="s">
        <v>38</v>
      </c>
      <c r="B14" s="69">
        <v>790</v>
      </c>
      <c r="C14" s="69">
        <v>590.85179999999991</v>
      </c>
      <c r="D14" s="69">
        <v>715</v>
      </c>
      <c r="E14" s="69">
        <v>542</v>
      </c>
      <c r="F14" s="69" t="s">
        <v>48</v>
      </c>
      <c r="G14" s="69">
        <v>596</v>
      </c>
      <c r="H14" s="69">
        <v>700</v>
      </c>
      <c r="I14" s="69">
        <v>688</v>
      </c>
      <c r="J14" s="69">
        <v>643</v>
      </c>
      <c r="K14" s="69">
        <v>639</v>
      </c>
      <c r="L14" s="69">
        <v>618</v>
      </c>
      <c r="M14" s="69">
        <v>712</v>
      </c>
      <c r="N14" s="69">
        <v>550</v>
      </c>
      <c r="O14" s="69">
        <v>650</v>
      </c>
      <c r="P14" s="92">
        <v>648.75783076923085</v>
      </c>
    </row>
    <row r="15" spans="1:31" x14ac:dyDescent="0.25">
      <c r="A15" s="41" t="s">
        <v>25</v>
      </c>
      <c r="B15" s="70">
        <v>13.2</v>
      </c>
      <c r="C15" s="70">
        <v>12.787723785166239</v>
      </c>
      <c r="D15" s="70">
        <v>12.04</v>
      </c>
      <c r="E15" s="70">
        <v>9.57</v>
      </c>
      <c r="F15" s="70" t="s">
        <v>48</v>
      </c>
      <c r="G15" s="70">
        <v>11.14</v>
      </c>
      <c r="H15" s="70">
        <v>11.002475557000338</v>
      </c>
      <c r="I15" s="70">
        <v>13.02</v>
      </c>
      <c r="J15" s="70">
        <v>13.13</v>
      </c>
      <c r="K15" s="70">
        <v>13.058999999999999</v>
      </c>
      <c r="L15" s="70">
        <v>9.7647973684210516</v>
      </c>
      <c r="M15" s="70">
        <v>13.4</v>
      </c>
      <c r="N15" s="70">
        <v>10</v>
      </c>
      <c r="O15" s="70">
        <v>12.97</v>
      </c>
      <c r="P15" s="93">
        <v>11.92953820850674</v>
      </c>
    </row>
    <row r="16" spans="1:31" s="38" customFormat="1" x14ac:dyDescent="0.25">
      <c r="A16" s="40" t="s">
        <v>26</v>
      </c>
      <c r="B16" s="64">
        <v>28430</v>
      </c>
      <c r="C16" s="64">
        <v>29006</v>
      </c>
      <c r="D16" s="64">
        <v>27856</v>
      </c>
      <c r="E16" s="64">
        <v>28454</v>
      </c>
      <c r="F16" s="64" t="s">
        <v>48</v>
      </c>
      <c r="G16" s="64">
        <v>26964</v>
      </c>
      <c r="H16" s="64">
        <v>28680</v>
      </c>
      <c r="I16" s="64">
        <v>27929</v>
      </c>
      <c r="J16" s="64">
        <v>27790</v>
      </c>
      <c r="K16" s="64">
        <v>27854</v>
      </c>
      <c r="L16" s="64">
        <v>28038</v>
      </c>
      <c r="M16" s="64">
        <v>28380</v>
      </c>
      <c r="N16" s="64">
        <v>26090</v>
      </c>
      <c r="O16" s="64">
        <v>28810</v>
      </c>
      <c r="P16" s="94">
        <v>28021.615384615383</v>
      </c>
    </row>
    <row r="17" spans="1:16" x14ac:dyDescent="0.25">
      <c r="A17" s="41" t="s">
        <v>27</v>
      </c>
      <c r="B17" s="70">
        <v>33.5</v>
      </c>
      <c r="C17" s="70">
        <v>40.446000000000005</v>
      </c>
      <c r="D17" s="70">
        <v>44.06</v>
      </c>
      <c r="E17" s="70">
        <v>66</v>
      </c>
      <c r="F17" s="70" t="s">
        <v>48</v>
      </c>
      <c r="G17" s="70">
        <v>32.07</v>
      </c>
      <c r="H17" s="70">
        <v>48.8907545868</v>
      </c>
      <c r="I17" s="70">
        <v>49.25</v>
      </c>
      <c r="J17" s="70">
        <v>37</v>
      </c>
      <c r="K17" s="70">
        <v>35.68</v>
      </c>
      <c r="L17" s="70">
        <v>40.590000000000003</v>
      </c>
      <c r="M17" s="70">
        <v>37.19</v>
      </c>
      <c r="N17" s="70">
        <v>50</v>
      </c>
      <c r="O17" s="70">
        <v>39.770000000000003</v>
      </c>
      <c r="P17" s="93">
        <v>42.649750352830765</v>
      </c>
    </row>
    <row r="18" spans="1:16" s="38" customFormat="1" ht="15.75" thickBot="1" x14ac:dyDescent="0.3">
      <c r="A18" s="42" t="s">
        <v>28</v>
      </c>
      <c r="B18" s="71">
        <v>17630</v>
      </c>
      <c r="C18" s="71">
        <v>16627</v>
      </c>
      <c r="D18" s="71">
        <v>15477</v>
      </c>
      <c r="E18" s="71">
        <v>15403</v>
      </c>
      <c r="F18" s="71" t="s">
        <v>48</v>
      </c>
      <c r="G18" s="71">
        <v>15077</v>
      </c>
      <c r="H18" s="71">
        <v>17430</v>
      </c>
      <c r="I18" s="71">
        <v>15412</v>
      </c>
      <c r="J18" s="71">
        <v>17480</v>
      </c>
      <c r="K18" s="71">
        <v>15496</v>
      </c>
      <c r="L18" s="71">
        <v>16475</v>
      </c>
      <c r="M18" s="71">
        <v>15471</v>
      </c>
      <c r="N18" s="71">
        <v>16251</v>
      </c>
      <c r="O18" s="71">
        <v>15470</v>
      </c>
      <c r="P18" s="95">
        <v>16130.692307692309</v>
      </c>
    </row>
    <row r="19" spans="1:16" s="39" customFormat="1" ht="19.5" thickBot="1" x14ac:dyDescent="0.35">
      <c r="A19" s="100" t="s">
        <v>34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2"/>
    </row>
    <row r="20" spans="1:16" s="38" customFormat="1" x14ac:dyDescent="0.25">
      <c r="A20" s="49" t="s">
        <v>37</v>
      </c>
      <c r="B20" s="68">
        <v>31774.925373134327</v>
      </c>
      <c r="C20" s="68">
        <v>34201.150186721505</v>
      </c>
      <c r="D20" s="68">
        <v>35252.577834479955</v>
      </c>
      <c r="E20" s="68">
        <v>34357.66190556209</v>
      </c>
      <c r="F20" s="68">
        <v>34835.099230380423</v>
      </c>
      <c r="G20" s="68">
        <v>38128.281132011674</v>
      </c>
      <c r="H20" s="68">
        <v>27273.446666047595</v>
      </c>
      <c r="I20" s="68">
        <v>22881.950684329517</v>
      </c>
      <c r="J20" s="68">
        <v>29432.170601675549</v>
      </c>
      <c r="K20" s="68">
        <v>32985.564221173154</v>
      </c>
      <c r="L20" s="68" t="s">
        <v>47</v>
      </c>
      <c r="M20" s="68">
        <v>33116.953725098363</v>
      </c>
      <c r="N20" s="68">
        <v>31124.587826086958</v>
      </c>
      <c r="O20" s="68">
        <v>33145.59955327979</v>
      </c>
      <c r="P20" s="91">
        <v>32193.07453384469</v>
      </c>
    </row>
    <row r="21" spans="1:16" s="38" customFormat="1" x14ac:dyDescent="0.25">
      <c r="A21" s="40" t="s">
        <v>38</v>
      </c>
      <c r="B21" s="69">
        <v>790</v>
      </c>
      <c r="C21" s="69">
        <v>590.85179999999991</v>
      </c>
      <c r="D21" s="69">
        <v>715</v>
      </c>
      <c r="E21" s="69">
        <v>542</v>
      </c>
      <c r="F21" s="69">
        <v>770</v>
      </c>
      <c r="G21" s="69">
        <v>610</v>
      </c>
      <c r="H21" s="69">
        <v>700</v>
      </c>
      <c r="I21" s="69">
        <v>741.5</v>
      </c>
      <c r="J21" s="69">
        <v>635</v>
      </c>
      <c r="K21" s="69">
        <v>653</v>
      </c>
      <c r="L21" s="69" t="s">
        <v>48</v>
      </c>
      <c r="M21" s="69">
        <v>712</v>
      </c>
      <c r="N21" s="69">
        <v>550</v>
      </c>
      <c r="O21" s="69">
        <v>650</v>
      </c>
      <c r="P21" s="92">
        <v>666.10398461538466</v>
      </c>
    </row>
    <row r="22" spans="1:16" x14ac:dyDescent="0.25">
      <c r="A22" s="41" t="s">
        <v>25</v>
      </c>
      <c r="B22" s="70">
        <v>13.4</v>
      </c>
      <c r="C22" s="70">
        <v>11.892556899733442</v>
      </c>
      <c r="D22" s="70">
        <v>10.77</v>
      </c>
      <c r="E22" s="70">
        <v>10.82</v>
      </c>
      <c r="F22" s="70">
        <v>10.81</v>
      </c>
      <c r="G22" s="70">
        <v>9.9600000000000009</v>
      </c>
      <c r="H22" s="70">
        <v>14.966512428441376</v>
      </c>
      <c r="I22" s="70">
        <v>16.79</v>
      </c>
      <c r="J22" s="70">
        <v>13.13</v>
      </c>
      <c r="K22" s="70">
        <v>11.608000000000001</v>
      </c>
      <c r="L22" s="70" t="s">
        <v>48</v>
      </c>
      <c r="M22" s="70">
        <v>11.95</v>
      </c>
      <c r="N22" s="70">
        <v>11.5</v>
      </c>
      <c r="O22" s="70">
        <v>12.14</v>
      </c>
      <c r="P22" s="93">
        <v>12.287466871398063</v>
      </c>
    </row>
    <row r="23" spans="1:16" s="38" customFormat="1" x14ac:dyDescent="0.25">
      <c r="A23" s="40" t="s">
        <v>26</v>
      </c>
      <c r="B23" s="64">
        <v>28430</v>
      </c>
      <c r="C23" s="64">
        <v>29006</v>
      </c>
      <c r="D23" s="64">
        <v>27856</v>
      </c>
      <c r="E23" s="64">
        <v>28454</v>
      </c>
      <c r="F23" s="64">
        <v>26700</v>
      </c>
      <c r="G23" s="64">
        <v>26964</v>
      </c>
      <c r="H23" s="64">
        <v>28680</v>
      </c>
      <c r="I23" s="64">
        <v>27929</v>
      </c>
      <c r="J23" s="64">
        <v>27790</v>
      </c>
      <c r="K23" s="64">
        <v>27854</v>
      </c>
      <c r="L23" s="64" t="s">
        <v>48</v>
      </c>
      <c r="M23" s="64">
        <v>28380</v>
      </c>
      <c r="N23" s="64">
        <v>26090</v>
      </c>
      <c r="O23" s="64">
        <v>28810</v>
      </c>
      <c r="P23" s="94">
        <v>27918.692307692309</v>
      </c>
    </row>
    <row r="24" spans="1:16" x14ac:dyDescent="0.25">
      <c r="A24" s="41" t="s">
        <v>27</v>
      </c>
      <c r="B24" s="70">
        <v>33.5</v>
      </c>
      <c r="C24" s="70">
        <v>40.446000000000005</v>
      </c>
      <c r="D24" s="70">
        <v>44.06</v>
      </c>
      <c r="E24" s="70">
        <v>66</v>
      </c>
      <c r="F24" s="70">
        <v>33.950000000000003</v>
      </c>
      <c r="G24" s="70">
        <v>32.07</v>
      </c>
      <c r="H24" s="70">
        <v>48.8907545868</v>
      </c>
      <c r="I24" s="70">
        <v>63.32</v>
      </c>
      <c r="J24" s="70">
        <v>52</v>
      </c>
      <c r="K24" s="70">
        <v>44.37</v>
      </c>
      <c r="L24" s="70" t="s">
        <v>48</v>
      </c>
      <c r="M24" s="70">
        <v>40.199999999999996</v>
      </c>
      <c r="N24" s="70">
        <v>50</v>
      </c>
      <c r="O24" s="70">
        <v>39.770000000000003</v>
      </c>
      <c r="P24" s="93">
        <v>45.275134968215383</v>
      </c>
    </row>
    <row r="25" spans="1:16" s="38" customFormat="1" ht="15.75" thickBot="1" x14ac:dyDescent="0.3">
      <c r="A25" s="42" t="s">
        <v>28</v>
      </c>
      <c r="B25" s="71">
        <v>17630</v>
      </c>
      <c r="C25" s="71">
        <v>16627</v>
      </c>
      <c r="D25" s="71">
        <v>15477</v>
      </c>
      <c r="E25" s="71">
        <v>15403</v>
      </c>
      <c r="F25" s="71">
        <v>14700</v>
      </c>
      <c r="G25" s="71">
        <v>15077</v>
      </c>
      <c r="H25" s="71">
        <v>17430</v>
      </c>
      <c r="I25" s="71">
        <v>15412</v>
      </c>
      <c r="J25" s="71">
        <v>17480</v>
      </c>
      <c r="K25" s="71">
        <v>15496</v>
      </c>
      <c r="L25" s="71" t="s">
        <v>48</v>
      </c>
      <c r="M25" s="71">
        <v>15471</v>
      </c>
      <c r="N25" s="71">
        <v>16251</v>
      </c>
      <c r="O25" s="71">
        <v>15470</v>
      </c>
      <c r="P25" s="95">
        <v>15994.153846153846</v>
      </c>
    </row>
    <row r="26" spans="1:16" s="39" customFormat="1" ht="19.5" thickBot="1" x14ac:dyDescent="0.35">
      <c r="A26" s="100" t="s">
        <v>35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2"/>
    </row>
    <row r="27" spans="1:16" s="38" customFormat="1" x14ac:dyDescent="0.25">
      <c r="A27" s="49" t="s">
        <v>37</v>
      </c>
      <c r="B27" s="68">
        <v>35227.088287376675</v>
      </c>
      <c r="C27" s="68">
        <v>33793.578158220022</v>
      </c>
      <c r="D27" s="68">
        <v>31978.707078689135</v>
      </c>
      <c r="E27" s="68">
        <v>34357.66190556209</v>
      </c>
      <c r="F27" s="68" t="s">
        <v>47</v>
      </c>
      <c r="G27" s="68">
        <v>34687.135580325579</v>
      </c>
      <c r="H27" s="68" t="s">
        <v>47</v>
      </c>
      <c r="I27" s="68">
        <v>29496.221946712205</v>
      </c>
      <c r="J27" s="68">
        <v>31067.513637018586</v>
      </c>
      <c r="K27" s="68">
        <v>31447.765943217575</v>
      </c>
      <c r="L27" s="68">
        <v>36951.593339234198</v>
      </c>
      <c r="M27" s="68" t="s">
        <v>47</v>
      </c>
      <c r="N27" s="68">
        <v>32362.058181818182</v>
      </c>
      <c r="O27" s="68">
        <v>31719.483272950922</v>
      </c>
      <c r="P27" s="91">
        <v>33008.073393738654</v>
      </c>
    </row>
    <row r="28" spans="1:16" s="38" customFormat="1" x14ac:dyDescent="0.25">
      <c r="A28" s="40" t="s">
        <v>38</v>
      </c>
      <c r="B28" s="69">
        <v>790</v>
      </c>
      <c r="C28" s="69">
        <v>590.85179999999991</v>
      </c>
      <c r="D28" s="69">
        <v>715</v>
      </c>
      <c r="E28" s="69">
        <v>542</v>
      </c>
      <c r="F28" s="69" t="s">
        <v>48</v>
      </c>
      <c r="G28" s="69">
        <v>596</v>
      </c>
      <c r="H28" s="69" t="s">
        <v>48</v>
      </c>
      <c r="I28" s="69">
        <v>688</v>
      </c>
      <c r="J28" s="69">
        <v>643</v>
      </c>
      <c r="K28" s="69">
        <v>643</v>
      </c>
      <c r="L28" s="69">
        <v>618</v>
      </c>
      <c r="M28" s="69" t="s">
        <v>48</v>
      </c>
      <c r="N28" s="69">
        <v>550</v>
      </c>
      <c r="O28" s="69">
        <v>650</v>
      </c>
      <c r="P28" s="92">
        <v>638.71379999999999</v>
      </c>
    </row>
    <row r="29" spans="1:16" x14ac:dyDescent="0.25">
      <c r="A29" s="41" t="s">
        <v>25</v>
      </c>
      <c r="B29" s="70">
        <v>11.8</v>
      </c>
      <c r="C29" s="70">
        <v>12.060301507537689</v>
      </c>
      <c r="D29" s="70">
        <v>12.04</v>
      </c>
      <c r="E29" s="70">
        <v>10.82</v>
      </c>
      <c r="F29" s="70" t="s">
        <v>48</v>
      </c>
      <c r="G29" s="70">
        <v>11.14</v>
      </c>
      <c r="H29" s="70" t="s">
        <v>48</v>
      </c>
      <c r="I29" s="70">
        <v>13.02</v>
      </c>
      <c r="J29" s="70">
        <v>13.13</v>
      </c>
      <c r="K29" s="70">
        <v>12.74</v>
      </c>
      <c r="L29" s="70">
        <v>10.487724074074075</v>
      </c>
      <c r="M29" s="70" t="s">
        <v>48</v>
      </c>
      <c r="N29" s="70">
        <v>11</v>
      </c>
      <c r="O29" s="70">
        <v>12.78</v>
      </c>
      <c r="P29" s="93">
        <v>11.910729598328343</v>
      </c>
    </row>
    <row r="30" spans="1:16" s="38" customFormat="1" x14ac:dyDescent="0.25">
      <c r="A30" s="40" t="s">
        <v>26</v>
      </c>
      <c r="B30" s="64">
        <v>28430</v>
      </c>
      <c r="C30" s="64">
        <v>29006</v>
      </c>
      <c r="D30" s="64">
        <v>27856</v>
      </c>
      <c r="E30" s="64">
        <v>28454</v>
      </c>
      <c r="F30" s="64" t="s">
        <v>48</v>
      </c>
      <c r="G30" s="64">
        <v>26964</v>
      </c>
      <c r="H30" s="64" t="s">
        <v>48</v>
      </c>
      <c r="I30" s="64">
        <v>27929</v>
      </c>
      <c r="J30" s="64">
        <v>27790</v>
      </c>
      <c r="K30" s="64">
        <v>27854</v>
      </c>
      <c r="L30" s="64">
        <v>28038</v>
      </c>
      <c r="M30" s="64" t="s">
        <v>48</v>
      </c>
      <c r="N30" s="64">
        <v>26090</v>
      </c>
      <c r="O30" s="64">
        <v>28810</v>
      </c>
      <c r="P30" s="94">
        <v>27929.18181818182</v>
      </c>
    </row>
    <row r="31" spans="1:16" x14ac:dyDescent="0.25">
      <c r="A31" s="41" t="s">
        <v>27</v>
      </c>
      <c r="B31" s="70">
        <v>33.5</v>
      </c>
      <c r="C31" s="70">
        <v>40.450000000000003</v>
      </c>
      <c r="D31" s="70">
        <v>44.06</v>
      </c>
      <c r="E31" s="70">
        <v>66</v>
      </c>
      <c r="F31" s="70" t="s">
        <v>48</v>
      </c>
      <c r="G31" s="70">
        <v>32.07</v>
      </c>
      <c r="H31" s="70" t="s">
        <v>48</v>
      </c>
      <c r="I31" s="70">
        <v>49.25</v>
      </c>
      <c r="J31" s="70">
        <v>37</v>
      </c>
      <c r="K31" s="70">
        <v>35.68</v>
      </c>
      <c r="L31" s="70">
        <v>40.590000000000003</v>
      </c>
      <c r="M31" s="70" t="s">
        <v>48</v>
      </c>
      <c r="N31" s="70">
        <v>50</v>
      </c>
      <c r="O31" s="70">
        <v>39.770000000000003</v>
      </c>
      <c r="P31" s="93">
        <v>42.579090909090908</v>
      </c>
    </row>
    <row r="32" spans="1:16" s="38" customFormat="1" ht="15.75" thickBot="1" x14ac:dyDescent="0.3">
      <c r="A32" s="42" t="s">
        <v>28</v>
      </c>
      <c r="B32" s="71">
        <v>17630</v>
      </c>
      <c r="C32" s="71">
        <v>16627</v>
      </c>
      <c r="D32" s="71">
        <v>15477</v>
      </c>
      <c r="E32" s="71">
        <v>15403</v>
      </c>
      <c r="F32" s="71" t="s">
        <v>48</v>
      </c>
      <c r="G32" s="71">
        <v>15077</v>
      </c>
      <c r="H32" s="71" t="s">
        <v>48</v>
      </c>
      <c r="I32" s="71">
        <v>15412</v>
      </c>
      <c r="J32" s="71">
        <v>17480</v>
      </c>
      <c r="K32" s="71">
        <v>15496</v>
      </c>
      <c r="L32" s="71">
        <v>16475</v>
      </c>
      <c r="M32" s="71" t="s">
        <v>48</v>
      </c>
      <c r="N32" s="71">
        <v>16251</v>
      </c>
      <c r="O32" s="71">
        <v>15470</v>
      </c>
      <c r="P32" s="95">
        <v>16072.545454545454</v>
      </c>
    </row>
    <row r="33" spans="1:16" s="39" customFormat="1" ht="19.5" thickBot="1" x14ac:dyDescent="0.35">
      <c r="A33" s="100" t="s">
        <v>36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</row>
    <row r="34" spans="1:16" s="38" customFormat="1" x14ac:dyDescent="0.25">
      <c r="A34" s="49" t="s">
        <v>37</v>
      </c>
      <c r="B34" s="68">
        <v>32906.026686520629</v>
      </c>
      <c r="C34" s="68">
        <v>33225.060558220022</v>
      </c>
      <c r="D34" s="68">
        <v>31978.707078689135</v>
      </c>
      <c r="E34" s="68">
        <v>38479.54231974922</v>
      </c>
      <c r="F34" s="68" t="s">
        <v>47</v>
      </c>
      <c r="G34" s="68">
        <v>34687.135580325579</v>
      </c>
      <c r="H34" s="68" t="s">
        <v>47</v>
      </c>
      <c r="I34" s="68">
        <v>29496.221946712205</v>
      </c>
      <c r="J34" s="68">
        <v>31067.513637018586</v>
      </c>
      <c r="K34" s="68">
        <v>34967.556993946804</v>
      </c>
      <c r="L34" s="68">
        <v>37076.49777532414</v>
      </c>
      <c r="M34" s="68">
        <v>31008.793815993726</v>
      </c>
      <c r="N34" s="68">
        <v>27983.31692307692</v>
      </c>
      <c r="O34" s="68">
        <v>34652.22863206717</v>
      </c>
      <c r="P34" s="91">
        <v>33127.383495637012</v>
      </c>
    </row>
    <row r="35" spans="1:16" s="38" customFormat="1" x14ac:dyDescent="0.25">
      <c r="A35" s="40" t="s">
        <v>38</v>
      </c>
      <c r="B35" s="69">
        <v>790</v>
      </c>
      <c r="C35" s="69">
        <v>590.85179999999991</v>
      </c>
      <c r="D35" s="69">
        <v>715</v>
      </c>
      <c r="E35" s="69">
        <v>542</v>
      </c>
      <c r="F35" s="69" t="s">
        <v>48</v>
      </c>
      <c r="G35" s="69">
        <v>596</v>
      </c>
      <c r="H35" s="69" t="s">
        <v>48</v>
      </c>
      <c r="I35" s="69">
        <v>688</v>
      </c>
      <c r="J35" s="69">
        <v>643</v>
      </c>
      <c r="K35" s="69">
        <v>665</v>
      </c>
      <c r="L35" s="69">
        <v>618</v>
      </c>
      <c r="M35" s="69">
        <v>712</v>
      </c>
      <c r="N35" s="69">
        <v>550</v>
      </c>
      <c r="O35" s="69">
        <v>650</v>
      </c>
      <c r="P35" s="92">
        <v>646.65431666666666</v>
      </c>
    </row>
    <row r="36" spans="1:16" x14ac:dyDescent="0.25">
      <c r="A36" s="41" t="s">
        <v>25</v>
      </c>
      <c r="B36" s="70">
        <v>12.83</v>
      </c>
      <c r="C36" s="70">
        <v>12.302645068689767</v>
      </c>
      <c r="D36" s="70">
        <v>12.04</v>
      </c>
      <c r="E36" s="70">
        <v>9.57</v>
      </c>
      <c r="F36" s="70" t="s">
        <v>48</v>
      </c>
      <c r="G36" s="70">
        <v>11.14</v>
      </c>
      <c r="H36" s="70" t="s">
        <v>48</v>
      </c>
      <c r="I36" s="70">
        <v>13.02</v>
      </c>
      <c r="J36" s="70">
        <v>13.13</v>
      </c>
      <c r="K36" s="70">
        <v>11.233000000000001</v>
      </c>
      <c r="L36" s="70">
        <v>10.416228260869564</v>
      </c>
      <c r="M36" s="70">
        <v>13.09</v>
      </c>
      <c r="N36" s="70">
        <v>13</v>
      </c>
      <c r="O36" s="70">
        <v>11.53</v>
      </c>
      <c r="P36" s="93">
        <v>11.941822777463278</v>
      </c>
    </row>
    <row r="37" spans="1:16" s="38" customFormat="1" x14ac:dyDescent="0.25">
      <c r="A37" s="40" t="s">
        <v>26</v>
      </c>
      <c r="B37" s="64">
        <v>28430</v>
      </c>
      <c r="C37" s="64">
        <v>29006</v>
      </c>
      <c r="D37" s="64">
        <v>27856</v>
      </c>
      <c r="E37" s="64">
        <v>28454</v>
      </c>
      <c r="F37" s="64" t="s">
        <v>48</v>
      </c>
      <c r="G37" s="64">
        <v>26964</v>
      </c>
      <c r="H37" s="64" t="s">
        <v>48</v>
      </c>
      <c r="I37" s="64">
        <v>27929</v>
      </c>
      <c r="J37" s="64">
        <v>27790</v>
      </c>
      <c r="K37" s="64">
        <v>27854</v>
      </c>
      <c r="L37" s="64">
        <v>28038</v>
      </c>
      <c r="M37" s="64">
        <v>28380</v>
      </c>
      <c r="N37" s="64">
        <v>26090</v>
      </c>
      <c r="O37" s="64">
        <v>28810</v>
      </c>
      <c r="P37" s="94">
        <v>27966.75</v>
      </c>
    </row>
    <row r="38" spans="1:16" x14ac:dyDescent="0.25">
      <c r="A38" s="41" t="s">
        <v>27</v>
      </c>
      <c r="B38" s="70">
        <v>33.5</v>
      </c>
      <c r="C38" s="70">
        <v>40.450000000000003</v>
      </c>
      <c r="D38" s="70">
        <v>44.06</v>
      </c>
      <c r="E38" s="70">
        <v>66</v>
      </c>
      <c r="F38" s="70" t="s">
        <v>48</v>
      </c>
      <c r="G38" s="70">
        <v>32.07</v>
      </c>
      <c r="H38" s="70" t="s">
        <v>48</v>
      </c>
      <c r="I38" s="70">
        <v>49.25</v>
      </c>
      <c r="J38" s="70">
        <v>37</v>
      </c>
      <c r="K38" s="70">
        <v>35.68</v>
      </c>
      <c r="L38" s="70">
        <v>41.4</v>
      </c>
      <c r="M38" s="70">
        <v>37.19</v>
      </c>
      <c r="N38" s="70">
        <v>50</v>
      </c>
      <c r="O38" s="70">
        <v>39.770000000000003</v>
      </c>
      <c r="P38" s="93">
        <v>42.197499999999998</v>
      </c>
    </row>
    <row r="39" spans="1:16" s="38" customFormat="1" ht="15.75" thickBot="1" x14ac:dyDescent="0.3">
      <c r="A39" s="42" t="s">
        <v>28</v>
      </c>
      <c r="B39" s="71">
        <v>17630</v>
      </c>
      <c r="C39" s="71">
        <v>16627</v>
      </c>
      <c r="D39" s="71">
        <v>15477</v>
      </c>
      <c r="E39" s="71">
        <v>15403</v>
      </c>
      <c r="F39" s="71" t="s">
        <v>48</v>
      </c>
      <c r="G39" s="71">
        <v>15077</v>
      </c>
      <c r="H39" s="71" t="s">
        <v>48</v>
      </c>
      <c r="I39" s="71">
        <v>15412</v>
      </c>
      <c r="J39" s="71">
        <v>17480</v>
      </c>
      <c r="K39" s="71">
        <v>15496</v>
      </c>
      <c r="L39" s="71">
        <v>16475</v>
      </c>
      <c r="M39" s="71">
        <v>15471</v>
      </c>
      <c r="N39" s="71">
        <v>16251</v>
      </c>
      <c r="O39" s="71">
        <v>15470</v>
      </c>
      <c r="P39" s="95">
        <v>16022.416666666666</v>
      </c>
    </row>
    <row r="42" spans="1:16" x14ac:dyDescent="0.25">
      <c r="A42"/>
    </row>
  </sheetData>
  <mergeCells count="7">
    <mergeCell ref="A33:P33"/>
    <mergeCell ref="A1:P1"/>
    <mergeCell ref="A2:P2"/>
    <mergeCell ref="A5:P5"/>
    <mergeCell ref="A12:P12"/>
    <mergeCell ref="A19:P19"/>
    <mergeCell ref="A26:P2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&amp;RPříloha č. 8c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3" sqref="T1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8c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R13" sqref="R1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8c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T13" sqref="T1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8c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4"/>
  <sheetViews>
    <sheetView workbookViewId="0">
      <selection activeCell="T18" sqref="T18"/>
    </sheetView>
  </sheetViews>
  <sheetFormatPr defaultRowHeight="15" x14ac:dyDescent="0.25"/>
  <sheetData>
    <row r="34" spans="1:1" x14ac:dyDescent="0.25">
      <c r="A34" s="52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8c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4"/>
  <sheetViews>
    <sheetView workbookViewId="0">
      <selection activeCell="S11" sqref="S11"/>
    </sheetView>
  </sheetViews>
  <sheetFormatPr defaultRowHeight="15" x14ac:dyDescent="0.25"/>
  <sheetData>
    <row r="34" spans="1:1" x14ac:dyDescent="0.25">
      <c r="A34" s="52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8c
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AE42"/>
  <sheetViews>
    <sheetView zoomScaleNormal="100" workbookViewId="0">
      <selection activeCell="H7" sqref="H7"/>
    </sheetView>
  </sheetViews>
  <sheetFormatPr defaultRowHeight="15" x14ac:dyDescent="0.25"/>
  <cols>
    <col min="1" max="1" width="18.42578125" style="43" customWidth="1"/>
    <col min="2" max="16" width="7.140625" style="1" customWidth="1"/>
    <col min="17" max="16384" width="9.140625" style="1"/>
  </cols>
  <sheetData>
    <row r="1" spans="1:31" ht="21" x14ac:dyDescent="0.35">
      <c r="A1" s="98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ht="21" x14ac:dyDescent="0.35">
      <c r="A2" s="99" t="s">
        <v>41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19.5" thickBo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84.75" customHeight="1" thickBot="1" x14ac:dyDescent="0.3">
      <c r="A4" s="50"/>
      <c r="B4" s="53" t="s">
        <v>2</v>
      </c>
      <c r="C4" s="54" t="s">
        <v>3</v>
      </c>
      <c r="D4" s="54" t="s">
        <v>0</v>
      </c>
      <c r="E4" s="54" t="s">
        <v>1</v>
      </c>
      <c r="F4" s="54" t="s">
        <v>4</v>
      </c>
      <c r="G4" s="54" t="s">
        <v>5</v>
      </c>
      <c r="H4" s="54" t="s">
        <v>6</v>
      </c>
      <c r="I4" s="54" t="s">
        <v>7</v>
      </c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5" t="s">
        <v>13</v>
      </c>
      <c r="P4" s="56" t="s">
        <v>14</v>
      </c>
    </row>
    <row r="5" spans="1:31" s="39" customFormat="1" ht="19.5" thickBot="1" x14ac:dyDescent="0.35">
      <c r="A5" s="100" t="str">
        <f>'KN 2017'!A6</f>
        <v>64-41-L/51 Podnikání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31" s="38" customFormat="1" x14ac:dyDescent="0.25">
      <c r="A6" s="49" t="s">
        <v>37</v>
      </c>
      <c r="B6" s="68">
        <f>IF(ISNUMBER('KN 2017'!B6),'KN 2017'!B6,"")</f>
        <v>38249.704022261576</v>
      </c>
      <c r="C6" s="68">
        <f>IF(ISNUMBER('KN 2017'!C6),'KN 2017'!C6,"")</f>
        <v>36319.410476434969</v>
      </c>
      <c r="D6" s="68">
        <f>IF(ISNUMBER('KN 2017'!D6),'KN 2017'!D6,"")</f>
        <v>33305.994845193854</v>
      </c>
      <c r="E6" s="68">
        <f>IF(ISNUMBER('KN 2017'!E6),'KN 2017'!E6,"")</f>
        <v>36136.645098673573</v>
      </c>
      <c r="F6" s="68">
        <f>IF(ISNUMBER('KN 2017'!F6),'KN 2017'!F6,"")</f>
        <v>40977.669973915799</v>
      </c>
      <c r="G6" s="68">
        <f>IF(ISNUMBER('KN 2017'!G6),'KN 2017'!G6,"")</f>
        <v>33471.357109556266</v>
      </c>
      <c r="H6" s="68">
        <f>IF(ISNUMBER('KN 2017'!H6),'KN 2017'!H6,"")</f>
        <v>43684.146043603178</v>
      </c>
      <c r="I6" s="97">
        <f>IF(ISNUMBER('KN 2017'!I6),'KN 2017'!I6,"")</f>
        <v>31380.854008280898</v>
      </c>
      <c r="J6" s="68">
        <f>IF(ISNUMBER('KN 2017'!J6),'KN 2017'!J6,"")</f>
        <v>35217.233403120146</v>
      </c>
      <c r="K6" s="68">
        <f>IF(ISNUMBER('KN 2017'!K6),'KN 2017'!K6,"")</f>
        <v>35048.313741157952</v>
      </c>
      <c r="L6" s="68">
        <f>IF(ISNUMBER('KN 2017'!L6),'KN 2017'!L6,"")</f>
        <v>37832.765436346242</v>
      </c>
      <c r="M6" s="68">
        <f>IF(ISNUMBER('KN 2017'!M6),'KN 2017'!M6,"")</f>
        <v>34681.564982209471</v>
      </c>
      <c r="N6" s="68">
        <f>IF(ISNUMBER('KN 2017'!N6),'KN 2017'!N6,"")</f>
        <v>36599.428571428572</v>
      </c>
      <c r="O6" s="68">
        <f>IF(ISNUMBER('KN 2017'!O6),'KN 2017'!O6,"")</f>
        <v>33338.37143483707</v>
      </c>
      <c r="P6" s="44">
        <f>IF(ISNUMBER('KN 2017'!P6),'KN 2017'!P6,"")</f>
        <v>36160.247081929971</v>
      </c>
    </row>
    <row r="7" spans="1:31" s="38" customFormat="1" x14ac:dyDescent="0.25">
      <c r="A7" s="40" t="s">
        <v>38</v>
      </c>
      <c r="B7" s="69">
        <f>IF(ISNUMBER('KN 2017'!R6),'KN 2017'!R6,"")</f>
        <v>790</v>
      </c>
      <c r="C7" s="69">
        <f>IF(ISNUMBER('KN 2017'!S6),'KN 2017'!S6,"")</f>
        <v>590.85179999999991</v>
      </c>
      <c r="D7" s="69">
        <f>IF(ISNUMBER('KN 2017'!T6),'KN 2017'!T6,"")</f>
        <v>700</v>
      </c>
      <c r="E7" s="69">
        <f>IF(ISNUMBER('KN 2017'!U6),'KN 2017'!U6,"")</f>
        <v>542</v>
      </c>
      <c r="F7" s="69">
        <f>IF(ISNUMBER('KN 2017'!V6),'KN 2017'!V6,"")</f>
        <v>770</v>
      </c>
      <c r="G7" s="69">
        <f>IF(ISNUMBER('KN 2017'!W6),'KN 2017'!W6,"")</f>
        <v>591</v>
      </c>
      <c r="H7" s="69">
        <f>IF(ISNUMBER('KN 2017'!X6),'KN 2017'!X6,"")</f>
        <v>700</v>
      </c>
      <c r="I7" s="69">
        <f>IF(ISNUMBER('KN 2017'!Y6),'KN 2017'!Y6,"")</f>
        <v>689.2</v>
      </c>
      <c r="J7" s="69">
        <f>IF(ISNUMBER('KN 2017'!Z6),'KN 2017'!Z6,"")</f>
        <v>639</v>
      </c>
      <c r="K7" s="69">
        <f>IF(ISNUMBER('KN 2017'!AA6),'KN 2017'!AA6,"")</f>
        <v>647</v>
      </c>
      <c r="L7" s="69">
        <f>IF(ISNUMBER('KN 2017'!AB6),'KN 2017'!AB6,"")</f>
        <v>606</v>
      </c>
      <c r="M7" s="69">
        <f>IF(ISNUMBER('KN 2017'!AC6),'KN 2017'!AC6,"")</f>
        <v>712</v>
      </c>
      <c r="N7" s="69">
        <f>IF(ISNUMBER('KN 2017'!AD6),'KN 2017'!AD6,"")</f>
        <v>542</v>
      </c>
      <c r="O7" s="69">
        <f>IF(ISNUMBER('KN 2017'!AE6),'KN 2017'!AE6,"")</f>
        <v>650</v>
      </c>
      <c r="P7" s="45">
        <f>IF(ISNUMBER('KN 2017'!AF6),'KN 2017'!AF6,"")</f>
        <v>654.93227142857154</v>
      </c>
    </row>
    <row r="8" spans="1:31" x14ac:dyDescent="0.25">
      <c r="A8" s="41" t="s">
        <v>25</v>
      </c>
      <c r="B8" s="70">
        <f>IF(ISNUMBER('KN 2017'!BN6),'KN 2017'!BN6,"")</f>
        <v>11.8</v>
      </c>
      <c r="C8" s="70">
        <f>IF(ISNUMBER('KN 2017'!BO6),'KN 2017'!BO6,"")</f>
        <v>11.564096633796598</v>
      </c>
      <c r="D8" s="70">
        <f>IF(ISNUMBER('KN 2017'!BP6),'KN 2017'!BP6,"")</f>
        <v>12.060648895680004</v>
      </c>
      <c r="E8" s="70">
        <f>IF(ISNUMBER('KN 2017'!BQ6),'KN 2017'!BQ6,"")</f>
        <v>11.24</v>
      </c>
      <c r="F8" s="70">
        <f>IF(ISNUMBER('KN 2017'!BR6),'KN 2017'!BR6,"")</f>
        <v>10.16</v>
      </c>
      <c r="G8" s="70">
        <f>IF(ISNUMBER('KN 2017'!BS6),'KN 2017'!BS6,"")</f>
        <v>11.97</v>
      </c>
      <c r="H8" s="70">
        <f>IF(ISNUMBER('KN 2017'!BT6),'KN 2017'!BT6,"")</f>
        <v>9.2986267681676651</v>
      </c>
      <c r="I8" s="70">
        <f>IF(ISNUMBER('KN 2017'!BU6),'KN 2017'!BU6,"")</f>
        <v>13.02</v>
      </c>
      <c r="J8" s="70">
        <f>IF(ISNUMBER('KN 2017'!BV6),'KN 2017'!BV6,"")</f>
        <v>11.39</v>
      </c>
      <c r="K8" s="70">
        <f>IF(ISNUMBER('KN 2017'!BW6),'KN 2017'!BW6,"")</f>
        <v>11.738</v>
      </c>
      <c r="L8" s="70">
        <f>IF(ISNUMBER('KN 2017'!BX6),'KN 2017'!BX6,"")</f>
        <v>10.7338</v>
      </c>
      <c r="M8" s="70">
        <f>IF(ISNUMBER('KN 2017'!BY6),'KN 2017'!BY6,"")</f>
        <v>12.11</v>
      </c>
      <c r="N8" s="70">
        <f>IF(ISNUMBER('KN 2017'!BZ6),'KN 2017'!BZ6,"")</f>
        <v>10.5</v>
      </c>
      <c r="O8" s="70">
        <f>IF(ISNUMBER('KN 2017'!CA6),'KN 2017'!CA6,"")</f>
        <v>13.14</v>
      </c>
      <c r="P8" s="46">
        <f>IF(ISNUMBER('KN 2017'!CB6),'KN 2017'!CB6,"")</f>
        <v>11.480369449831731</v>
      </c>
    </row>
    <row r="9" spans="1:31" s="38" customFormat="1" x14ac:dyDescent="0.25">
      <c r="A9" s="40" t="s">
        <v>26</v>
      </c>
      <c r="B9" s="64">
        <f>IF(ISNUMBER('KN 2017'!CD6),'KN 2017'!CD6,"")</f>
        <v>31050</v>
      </c>
      <c r="C9" s="64">
        <f>IF(ISNUMBER('KN 2017'!CE6),'KN 2017'!CE6,"")</f>
        <v>31221</v>
      </c>
      <c r="D9" s="64">
        <f>IF(ISNUMBER('KN 2017'!CF6),'KN 2017'!CF6,"")</f>
        <v>30059</v>
      </c>
      <c r="E9" s="64">
        <f>IF(ISNUMBER('KN 2017'!CG6),'KN 2017'!CG6,"")</f>
        <v>31015</v>
      </c>
      <c r="F9" s="64">
        <f>IF(ISNUMBER('KN 2017'!CH6),'KN 2017'!CH6,"")</f>
        <v>28600</v>
      </c>
      <c r="G9" s="64">
        <f>IF(ISNUMBER('KN 2017'!CI6),'KN 2017'!CI6,"")</f>
        <v>28851</v>
      </c>
      <c r="H9" s="64">
        <f>IF(ISNUMBER('KN 2017'!CJ6),'KN 2017'!CJ6,"")</f>
        <v>30970</v>
      </c>
      <c r="I9" s="64">
        <f>IF(ISNUMBER('KN 2017'!CK6),'KN 2017'!CK6,"")</f>
        <v>29770</v>
      </c>
      <c r="J9" s="64">
        <f>IF(ISNUMBER('KN 2017'!CL6),'KN 2017'!CL6,"")</f>
        <v>29446</v>
      </c>
      <c r="K9" s="64">
        <f>IF(ISNUMBER('KN 2017'!CM6),'KN 2017'!CM6,"")</f>
        <v>29999</v>
      </c>
      <c r="L9" s="64">
        <f>IF(ISNUMBER('KN 2017'!CN6),'KN 2017'!CN6,"")</f>
        <v>30057</v>
      </c>
      <c r="M9" s="64">
        <f>IF(ISNUMBER('KN 2017'!CO6),'KN 2017'!CO6,"")</f>
        <v>30650</v>
      </c>
      <c r="N9" s="64">
        <f>IF(ISNUMBER('KN 2017'!CP6),'KN 2017'!CP6,"")</f>
        <v>28444</v>
      </c>
      <c r="O9" s="64">
        <f>IF(ISNUMBER('KN 2017'!CQ6),'KN 2017'!CQ6,"")</f>
        <v>31120</v>
      </c>
      <c r="P9" s="47">
        <f>IF(ISNUMBER('KN 2017'!CR6),'KN 2017'!CR6,"")</f>
        <v>30089.428571428572</v>
      </c>
    </row>
    <row r="10" spans="1:31" x14ac:dyDescent="0.25">
      <c r="A10" s="41" t="s">
        <v>27</v>
      </c>
      <c r="B10" s="70">
        <f>IF(ISNUMBER('KN 2017'!CT6),'KN 2017'!CT6,"")</f>
        <v>33.5</v>
      </c>
      <c r="C10" s="70">
        <f>IF(ISNUMBER('KN 2017'!CU6),'KN 2017'!CU6,"")</f>
        <v>53.339999999999996</v>
      </c>
      <c r="D10" s="70">
        <f>IF(ISNUMBER('KN 2017'!CV6),'KN 2017'!CV6,"")</f>
        <v>57.38767397642161</v>
      </c>
      <c r="E10" s="70">
        <f>IF(ISNUMBER('KN 2017'!CW6),'KN 2017'!CW6,"")</f>
        <v>66</v>
      </c>
      <c r="F10" s="70">
        <f>IF(ISNUMBER('KN 2017'!CX6),'KN 2017'!CX6,"")</f>
        <v>25.84</v>
      </c>
      <c r="G10" s="70">
        <f>IF(ISNUMBER('KN 2017'!CY6),'KN 2017'!CY6,"")</f>
        <v>41.77</v>
      </c>
      <c r="H10" s="70">
        <f>IF(ISNUMBER('KN 2017'!CZ6),'KN 2017'!CZ6,"")</f>
        <v>59.3711917344</v>
      </c>
      <c r="I10" s="70">
        <f>IF(ISNUMBER('KN 2017'!DA6),'KN 2017'!DA6,"")</f>
        <v>49.25</v>
      </c>
      <c r="J10" s="70">
        <f>IF(ISNUMBER('KN 2017'!DB6),'KN 2017'!DB6,"")</f>
        <v>52</v>
      </c>
      <c r="K10" s="70">
        <f>IF(ISNUMBER('KN 2017'!DC6),'KN 2017'!DC6,"")</f>
        <v>44.37</v>
      </c>
      <c r="L10" s="70">
        <f>IF(ISNUMBER('KN 2017'!DD6),'KN 2017'!DD6,"")</f>
        <v>49.59</v>
      </c>
      <c r="M10" s="70">
        <f>IF(ISNUMBER('KN 2017'!DE6),'KN 2017'!DE6,"")</f>
        <v>45.23</v>
      </c>
      <c r="N10" s="70">
        <f>IF(ISNUMBER('KN 2017'!DF6),'KN 2017'!DF6,"")</f>
        <v>50</v>
      </c>
      <c r="O10" s="70">
        <f>IF(ISNUMBER('KN 2017'!DG6),'KN 2017'!DG6,"")</f>
        <v>39.770000000000003</v>
      </c>
      <c r="P10" s="46">
        <f>IF(ISNUMBER('KN 2017'!DH6),'KN 2017'!DH6,"")</f>
        <v>47.67277612220154</v>
      </c>
    </row>
    <row r="11" spans="1:31" s="38" customFormat="1" ht="15.75" thickBot="1" x14ac:dyDescent="0.3">
      <c r="A11" s="42" t="s">
        <v>28</v>
      </c>
      <c r="B11" s="71">
        <f>IF(ISNUMBER('KN 2017'!DJ6),'KN 2017'!DJ6,"")</f>
        <v>18630</v>
      </c>
      <c r="C11" s="71">
        <f>IF(ISNUMBER('KN 2017'!DK6),'KN 2017'!DK6,"")</f>
        <v>17431.285628589801</v>
      </c>
      <c r="D11" s="71">
        <f>IF(ISNUMBER('KN 2017'!DL6),'KN 2017'!DL6,"")</f>
        <v>16251</v>
      </c>
      <c r="E11" s="71">
        <f>IF(ISNUMBER('KN 2017'!DM6),'KN 2017'!DM6,"")</f>
        <v>16635</v>
      </c>
      <c r="F11" s="71">
        <f>IF(ISNUMBER('KN 2017'!DN6),'KN 2017'!DN6,"")</f>
        <v>15500</v>
      </c>
      <c r="G11" s="71">
        <f>IF(ISNUMBER('KN 2017'!DO6),'KN 2017'!DO6,"")</f>
        <v>15831</v>
      </c>
      <c r="H11" s="71">
        <f>IF(ISNUMBER('KN 2017'!DP6),'KN 2017'!DP6,"")</f>
        <v>18390</v>
      </c>
      <c r="I11" s="71">
        <f>IF(ISNUMBER('KN 2017'!DQ6),'KN 2017'!DQ6,"")</f>
        <v>16183</v>
      </c>
      <c r="J11" s="71">
        <f>IF(ISNUMBER('KN 2017'!DR6),'KN 2017'!DR6,"")</f>
        <v>18175</v>
      </c>
      <c r="K11" s="71">
        <f>IF(ISNUMBER('KN 2017'!DS6),'KN 2017'!DS6,"")</f>
        <v>16194</v>
      </c>
      <c r="L11" s="71">
        <f>IF(ISNUMBER('KN 2017'!DT6),'KN 2017'!DT6,"")</f>
        <v>17481</v>
      </c>
      <c r="M11" s="71">
        <f>IF(ISNUMBER('KN 2017'!DU6),'KN 2017'!DU6,"")</f>
        <v>16245</v>
      </c>
      <c r="N11" s="71">
        <f>IF(ISNUMBER('KN 2017'!DV6),'KN 2017'!DV6,"")</f>
        <v>17050</v>
      </c>
      <c r="O11" s="71">
        <f>IF(ISNUMBER('KN 2017'!DW6),'KN 2017'!DW6,"")</f>
        <v>16300</v>
      </c>
      <c r="P11" s="48">
        <f>IF(ISNUMBER('KN 2017'!DX6),'KN 2017'!DX6,"")</f>
        <v>16878.306116327843</v>
      </c>
    </row>
    <row r="12" spans="1:31" s="39" customFormat="1" ht="19.5" thickBot="1" x14ac:dyDescent="0.35">
      <c r="A12" s="100" t="str">
        <f>'KN 2017'!A7</f>
        <v>23-43-L/51 Provozní technika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</row>
    <row r="13" spans="1:31" s="38" customFormat="1" x14ac:dyDescent="0.25">
      <c r="A13" s="49" t="s">
        <v>37</v>
      </c>
      <c r="B13" s="68">
        <f>IF(ISNUMBER('KN 2017'!B7),'KN 2017'!B7,"")</f>
        <v>34900.705563093623</v>
      </c>
      <c r="C13" s="68">
        <f>IF(ISNUMBER('KN 2017'!C7),'KN 2017'!C7,"")</f>
        <v>34323.018467433256</v>
      </c>
      <c r="D13" s="68">
        <f>IF(ISNUMBER('KN 2017'!D7),'KN 2017'!D7,"")</f>
        <v>34385.191591653187</v>
      </c>
      <c r="E13" s="68">
        <f>IF(ISNUMBER('KN 2017'!E7),'KN 2017'!E7,"")</f>
        <v>41914.827586206899</v>
      </c>
      <c r="F13" s="68" t="str">
        <f>IF(ISNUMBER('KN 2017'!F7),'KN 2017'!F7,"")</f>
        <v/>
      </c>
      <c r="G13" s="68">
        <f>IF(ISNUMBER('KN 2017'!G7),'KN 2017'!G7,"")</f>
        <v>37001.943459633578</v>
      </c>
      <c r="H13" s="68" t="str">
        <f>IF(ISNUMBER('KN 2017'!H7),'KN 2017'!H7,"")</f>
        <v/>
      </c>
      <c r="I13" s="68">
        <f>IF(ISNUMBER('KN 2017'!I7),'KN 2017'!I7,"")</f>
        <v>27858.015574044661</v>
      </c>
      <c r="J13" s="68">
        <f>IF(ISNUMBER('KN 2017'!J7),'KN 2017'!J7,"")</f>
        <v>32806.399621251105</v>
      </c>
      <c r="K13" s="68">
        <f>IF(ISNUMBER('KN 2017'!K7),'KN 2017'!K7,"")</f>
        <v>33012.688687457441</v>
      </c>
      <c r="L13" s="68">
        <f>IF(ISNUMBER('KN 2017'!L7),'KN 2017'!L7,"")</f>
        <v>41920.188981165666</v>
      </c>
      <c r="M13" s="68">
        <f>IF(ISNUMBER('KN 2017'!M7),'KN 2017'!M7,"")</f>
        <v>32689.492842322401</v>
      </c>
      <c r="N13" s="68">
        <f>IF(ISNUMBER('KN 2017'!N7),'KN 2017'!N7,"")</f>
        <v>35121.818181818177</v>
      </c>
      <c r="O13" s="68">
        <f>IF(ISNUMBER('KN 2017'!O7),'KN 2017'!O7,"")</f>
        <v>33710.878414414103</v>
      </c>
      <c r="P13" s="44">
        <f>IF(ISNUMBER('KN 2017'!P7),'KN 2017'!P7,"")</f>
        <v>34970.43074754117</v>
      </c>
    </row>
    <row r="14" spans="1:31" s="38" customFormat="1" x14ac:dyDescent="0.25">
      <c r="A14" s="40" t="s">
        <v>38</v>
      </c>
      <c r="B14" s="69">
        <f>IF(ISNUMBER('KN 2017'!R7),'KN 2017'!R7,"")</f>
        <v>790</v>
      </c>
      <c r="C14" s="69">
        <f>IF(ISNUMBER('KN 2017'!S7),'KN 2017'!S7,"")</f>
        <v>590.85179999999991</v>
      </c>
      <c r="D14" s="69">
        <f>IF(ISNUMBER('KN 2017'!T7),'KN 2017'!T7,"")</f>
        <v>700</v>
      </c>
      <c r="E14" s="69">
        <f>IF(ISNUMBER('KN 2017'!U7),'KN 2017'!U7,"")</f>
        <v>542</v>
      </c>
      <c r="F14" s="69" t="str">
        <f>IF(ISNUMBER('KN 2017'!V7),'KN 2017'!V7,"")</f>
        <v/>
      </c>
      <c r="G14" s="69">
        <f>IF(ISNUMBER('KN 2017'!W7),'KN 2017'!W7,"")</f>
        <v>605</v>
      </c>
      <c r="H14" s="69" t="str">
        <f>IF(ISNUMBER('KN 2017'!X7),'KN 2017'!X7,"")</f>
        <v/>
      </c>
      <c r="I14" s="69">
        <f>IF(ISNUMBER('KN 2017'!Y7),'KN 2017'!Y7,"")</f>
        <v>757.9</v>
      </c>
      <c r="J14" s="69">
        <f>IF(ISNUMBER('KN 2017'!Z7),'KN 2017'!Z7,"")</f>
        <v>629</v>
      </c>
      <c r="K14" s="69">
        <f>IF(ISNUMBER('KN 2017'!AA7),'KN 2017'!AA7,"")</f>
        <v>635</v>
      </c>
      <c r="L14" s="69">
        <f>IF(ISNUMBER('KN 2017'!AB7),'KN 2017'!AB7,"")</f>
        <v>606</v>
      </c>
      <c r="M14" s="69">
        <f>IF(ISNUMBER('KN 2017'!AC7),'KN 2017'!AC7,"")</f>
        <v>712</v>
      </c>
      <c r="N14" s="69">
        <f>IF(ISNUMBER('KN 2017'!AD7),'KN 2017'!AD7,"")</f>
        <v>542</v>
      </c>
      <c r="O14" s="69">
        <f>IF(ISNUMBER('KN 2017'!AE7),'KN 2017'!AE7,"")</f>
        <v>650</v>
      </c>
      <c r="P14" s="45">
        <f>IF(ISNUMBER('KN 2017'!AF7),'KN 2017'!AF7,"")</f>
        <v>646.64598333333333</v>
      </c>
    </row>
    <row r="15" spans="1:31" x14ac:dyDescent="0.25">
      <c r="A15" s="41" t="s">
        <v>25</v>
      </c>
      <c r="B15" s="70">
        <f>IF(ISNUMBER('KN 2017'!BN7),'KN 2017'!BN7,"")</f>
        <v>13.2</v>
      </c>
      <c r="C15" s="70">
        <f>IF(ISNUMBER('KN 2017'!BO7),'KN 2017'!BO7,"")</f>
        <v>12.851983703684663</v>
      </c>
      <c r="D15" s="70">
        <f>IF(ISNUMBER('KN 2017'!BP7),'KN 2017'!BP7,"")</f>
        <v>12.04</v>
      </c>
      <c r="E15" s="70">
        <f>IF(ISNUMBER('KN 2017'!BQ7),'KN 2017'!BQ7,"")</f>
        <v>9.57</v>
      </c>
      <c r="F15" s="70" t="str">
        <f>IF(ISNUMBER('KN 2017'!BR7),'KN 2017'!BR7,"")</f>
        <v/>
      </c>
      <c r="G15" s="70">
        <f>IF(ISNUMBER('KN 2017'!BS7),'KN 2017'!BS7,"")</f>
        <v>11.14</v>
      </c>
      <c r="H15" s="70" t="str">
        <f>IF(ISNUMBER('KN 2017'!BT7),'KN 2017'!BT7,"")</f>
        <v/>
      </c>
      <c r="I15" s="70">
        <f>IF(ISNUMBER('KN 2017'!BU7),'KN 2017'!BU7,"")</f>
        <v>14.41</v>
      </c>
      <c r="J15" s="70">
        <f>IF(ISNUMBER('KN 2017'!BV7),'KN 2017'!BV7,"")</f>
        <v>13.13</v>
      </c>
      <c r="K15" s="70">
        <f>IF(ISNUMBER('KN 2017'!BW7),'KN 2017'!BW7,"")</f>
        <v>13.058999999999999</v>
      </c>
      <c r="L15" s="70">
        <f>IF(ISNUMBER('KN 2017'!BX7),'KN 2017'!BX7,"")</f>
        <v>9.8139649999999996</v>
      </c>
      <c r="M15" s="70">
        <f>IF(ISNUMBER('KN 2017'!BY7),'KN 2017'!BY7,"")</f>
        <v>13.4</v>
      </c>
      <c r="N15" s="70">
        <f>IF(ISNUMBER('KN 2017'!BZ7),'KN 2017'!BZ7,"")</f>
        <v>11</v>
      </c>
      <c r="O15" s="70">
        <f>IF(ISNUMBER('KN 2017'!CA7),'KN 2017'!CA7,"")</f>
        <v>12.97</v>
      </c>
      <c r="P15" s="46">
        <f>IF(ISNUMBER('KN 2017'!CB7),'KN 2017'!CB7,"")</f>
        <v>12.215412391973722</v>
      </c>
    </row>
    <row r="16" spans="1:31" s="38" customFormat="1" x14ac:dyDescent="0.25">
      <c r="A16" s="40" t="s">
        <v>26</v>
      </c>
      <c r="B16" s="64">
        <f>IF(ISNUMBER('KN 2017'!CD7),'KN 2017'!CD7,"")</f>
        <v>31050</v>
      </c>
      <c r="C16" s="64">
        <f>IF(ISNUMBER('KN 2017'!CE7),'KN 2017'!CE7,"")</f>
        <v>31221</v>
      </c>
      <c r="D16" s="64">
        <f>IF(ISNUMBER('KN 2017'!CF7),'KN 2017'!CF7,"")</f>
        <v>30059</v>
      </c>
      <c r="E16" s="64">
        <f>IF(ISNUMBER('KN 2017'!CG7),'KN 2017'!CG7,"")</f>
        <v>31015</v>
      </c>
      <c r="F16" s="64" t="str">
        <f>IF(ISNUMBER('KN 2017'!CH7),'KN 2017'!CH7,"")</f>
        <v/>
      </c>
      <c r="G16" s="64">
        <f>IF(ISNUMBER('KN 2017'!CI7),'KN 2017'!CI7,"")</f>
        <v>28851</v>
      </c>
      <c r="H16" s="64" t="str">
        <f>IF(ISNUMBER('KN 2017'!CJ7),'KN 2017'!CJ7,"")</f>
        <v/>
      </c>
      <c r="I16" s="64">
        <f>IF(ISNUMBER('KN 2017'!CK7),'KN 2017'!CK7,"")</f>
        <v>29770</v>
      </c>
      <c r="J16" s="64">
        <f>IF(ISNUMBER('KN 2017'!CL7),'KN 2017'!CL7,"")</f>
        <v>29446</v>
      </c>
      <c r="K16" s="64">
        <f>IF(ISNUMBER('KN 2017'!CM7),'KN 2017'!CM7,"")</f>
        <v>29999</v>
      </c>
      <c r="L16" s="64">
        <f>IF(ISNUMBER('KN 2017'!CN7),'KN 2017'!CN7,"")</f>
        <v>30057</v>
      </c>
      <c r="M16" s="64">
        <f>IF(ISNUMBER('KN 2017'!CO7),'KN 2017'!CO7,"")</f>
        <v>30650</v>
      </c>
      <c r="N16" s="64">
        <f>IF(ISNUMBER('KN 2017'!CP7),'KN 2017'!CP7,"")</f>
        <v>28444</v>
      </c>
      <c r="O16" s="64">
        <f>IF(ISNUMBER('KN 2017'!CQ7),'KN 2017'!CQ7,"")</f>
        <v>31120</v>
      </c>
      <c r="P16" s="47">
        <f>IF(ISNUMBER('KN 2017'!CR7),'KN 2017'!CR7,"")</f>
        <v>30140.166666666668</v>
      </c>
    </row>
    <row r="17" spans="1:16" x14ac:dyDescent="0.25">
      <c r="A17" s="41" t="s">
        <v>27</v>
      </c>
      <c r="B17" s="70">
        <f>IF(ISNUMBER('KN 2017'!CT7),'KN 2017'!CT7,"")</f>
        <v>33.5</v>
      </c>
      <c r="C17" s="70">
        <f>IF(ISNUMBER('KN 2017'!CU7),'KN 2017'!CU7,"")</f>
        <v>40.446000000000005</v>
      </c>
      <c r="D17" s="70">
        <f>IF(ISNUMBER('KN 2017'!CV7),'KN 2017'!CV7,"")</f>
        <v>44.06</v>
      </c>
      <c r="E17" s="70">
        <f>IF(ISNUMBER('KN 2017'!CW7),'KN 2017'!CW7,"")</f>
        <v>66</v>
      </c>
      <c r="F17" s="70" t="str">
        <f>IF(ISNUMBER('KN 2017'!CX7),'KN 2017'!CX7,"")</f>
        <v/>
      </c>
      <c r="G17" s="70">
        <f>IF(ISNUMBER('KN 2017'!CY7),'KN 2017'!CY7,"")</f>
        <v>32.07</v>
      </c>
      <c r="H17" s="70" t="str">
        <f>IF(ISNUMBER('KN 2017'!CZ7),'KN 2017'!CZ7,"")</f>
        <v/>
      </c>
      <c r="I17" s="70">
        <f>IF(ISNUMBER('KN 2017'!DA7),'KN 2017'!DA7,"")</f>
        <v>63.32</v>
      </c>
      <c r="J17" s="70">
        <f>IF(ISNUMBER('KN 2017'!DB7),'KN 2017'!DB7,"")</f>
        <v>37</v>
      </c>
      <c r="K17" s="70">
        <f>IF(ISNUMBER('KN 2017'!DC7),'KN 2017'!DC7,"")</f>
        <v>35.68</v>
      </c>
      <c r="L17" s="70">
        <f>IF(ISNUMBER('KN 2017'!DD7),'KN 2017'!DD7,"")</f>
        <v>40.590000000000003</v>
      </c>
      <c r="M17" s="70">
        <f>IF(ISNUMBER('KN 2017'!DE7),'KN 2017'!DE7,"")</f>
        <v>37.19</v>
      </c>
      <c r="N17" s="70">
        <f>IF(ISNUMBER('KN 2017'!DF7),'KN 2017'!DF7,"")</f>
        <v>50</v>
      </c>
      <c r="O17" s="70">
        <f>IF(ISNUMBER('KN 2017'!DG7),'KN 2017'!DG7,"")</f>
        <v>39.770000000000003</v>
      </c>
      <c r="P17" s="46">
        <f>IF(ISNUMBER('KN 2017'!DH7),'KN 2017'!DH7,"")</f>
        <v>43.302166666666672</v>
      </c>
    </row>
    <row r="18" spans="1:16" s="38" customFormat="1" ht="15.75" thickBot="1" x14ac:dyDescent="0.3">
      <c r="A18" s="42" t="s">
        <v>28</v>
      </c>
      <c r="B18" s="71">
        <f>IF(ISNUMBER('KN 2017'!DJ7),'KN 2017'!DJ7,"")</f>
        <v>18630</v>
      </c>
      <c r="C18" s="71">
        <f>IF(ISNUMBER('KN 2017'!DK7),'KN 2017'!DK7,"")</f>
        <v>17431.285628589801</v>
      </c>
      <c r="D18" s="71">
        <f>IF(ISNUMBER('KN 2017'!DL7),'KN 2017'!DL7,"")</f>
        <v>16251</v>
      </c>
      <c r="E18" s="71">
        <f>IF(ISNUMBER('KN 2017'!DM7),'KN 2017'!DM7,"")</f>
        <v>16635</v>
      </c>
      <c r="F18" s="71" t="str">
        <f>IF(ISNUMBER('KN 2017'!DN7),'KN 2017'!DN7,"")</f>
        <v/>
      </c>
      <c r="G18" s="71">
        <f>IF(ISNUMBER('KN 2017'!DO7),'KN 2017'!DO7,"")</f>
        <v>15831</v>
      </c>
      <c r="H18" s="71" t="str">
        <f>IF(ISNUMBER('KN 2017'!DP7),'KN 2017'!DP7,"")</f>
        <v/>
      </c>
      <c r="I18" s="71">
        <f>IF(ISNUMBER('KN 2017'!DQ7),'KN 2017'!DQ7,"")</f>
        <v>16183</v>
      </c>
      <c r="J18" s="71">
        <f>IF(ISNUMBER('KN 2017'!DR7),'KN 2017'!DR7,"")</f>
        <v>18175</v>
      </c>
      <c r="K18" s="71">
        <f>IF(ISNUMBER('KN 2017'!DS7),'KN 2017'!DS7,"")</f>
        <v>16194</v>
      </c>
      <c r="L18" s="71">
        <f>IF(ISNUMBER('KN 2017'!DT7),'KN 2017'!DT7,"")</f>
        <v>17481</v>
      </c>
      <c r="M18" s="71">
        <f>IF(ISNUMBER('KN 2017'!DU7),'KN 2017'!DU7,"")</f>
        <v>16245</v>
      </c>
      <c r="N18" s="71">
        <f>IF(ISNUMBER('KN 2017'!DV7),'KN 2017'!DV7,"")</f>
        <v>17050</v>
      </c>
      <c r="O18" s="71">
        <f>IF(ISNUMBER('KN 2017'!DW7),'KN 2017'!DW7,"")</f>
        <v>16300</v>
      </c>
      <c r="P18" s="48">
        <f>IF(ISNUMBER('KN 2017'!DX7),'KN 2017'!DX7,"")</f>
        <v>16867.19046904915</v>
      </c>
    </row>
    <row r="19" spans="1:16" s="39" customFormat="1" ht="19.5" thickBot="1" x14ac:dyDescent="0.35">
      <c r="A19" s="100" t="str">
        <f>'KN 2017'!A8</f>
        <v>65-41-L/51 Gastronomie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2"/>
    </row>
    <row r="20" spans="1:16" s="38" customFormat="1" x14ac:dyDescent="0.25">
      <c r="A20" s="49" t="s">
        <v>37</v>
      </c>
      <c r="B20" s="68">
        <f>IF(ISNUMBER('KN 2017'!B8),'KN 2017'!B8,"")</f>
        <v>34479.40298507463</v>
      </c>
      <c r="C20" s="68">
        <f>IF(ISNUMBER('KN 2017'!C8),'KN 2017'!C8,"")</f>
        <v>36517.27125770913</v>
      </c>
      <c r="D20" s="68">
        <f>IF(ISNUMBER('KN 2017'!D8),'KN 2017'!D8,"")</f>
        <v>37913.906837530529</v>
      </c>
      <c r="E20" s="68">
        <f>IF(ISNUMBER('KN 2017'!E8),'KN 2017'!E8,"")</f>
        <v>37421.957654175771</v>
      </c>
      <c r="F20" s="68">
        <f>IF(ISNUMBER('KN 2017'!F8),'KN 2017'!F8,"")</f>
        <v>50451.079136690649</v>
      </c>
      <c r="G20" s="68">
        <f>IF(ISNUMBER('KN 2017'!G8),'KN 2017'!G8,"")</f>
        <v>38279.928660727557</v>
      </c>
      <c r="H20" s="68">
        <f>IF(ISNUMBER('KN 2017'!H8),'KN 2017'!H8,"")</f>
        <v>47404.399537671547</v>
      </c>
      <c r="I20" s="68">
        <f>IF(ISNUMBER('KN 2017'!I8),'KN 2017'!I8,"")</f>
        <v>24343.848860190748</v>
      </c>
      <c r="J20" s="68" t="str">
        <f>IF(ISNUMBER('KN 2017'!J8),'KN 2017'!J8,"")</f>
        <v/>
      </c>
      <c r="K20" s="68">
        <f>IF(ISNUMBER('KN 2017'!K8),'KN 2017'!K8,"")</f>
        <v>35391.776672169857</v>
      </c>
      <c r="L20" s="68" t="str">
        <f>IF(ISNUMBER('KN 2017'!L8),'KN 2017'!L8,"")</f>
        <v/>
      </c>
      <c r="M20" s="68">
        <f>IF(ISNUMBER('KN 2017'!M8),'KN 2017'!M8,"")</f>
        <v>35627.49640916755</v>
      </c>
      <c r="N20" s="68">
        <f>IF(ISNUMBER('KN 2017'!N8),'KN 2017'!N8,"")</f>
        <v>33772.695652173912</v>
      </c>
      <c r="O20" s="68">
        <f>IF(ISNUMBER('KN 2017'!O8),'KN 2017'!O8,"")</f>
        <v>35679.400374227589</v>
      </c>
      <c r="P20" s="44">
        <f>IF(ISNUMBER('KN 2017'!P8),'KN 2017'!P8,"")</f>
        <v>37273.597003125789</v>
      </c>
    </row>
    <row r="21" spans="1:16" s="38" customFormat="1" x14ac:dyDescent="0.25">
      <c r="A21" s="40" t="s">
        <v>38</v>
      </c>
      <c r="B21" s="69">
        <f>IF(ISNUMBER('KN 2017'!R8),'KN 2017'!R8,"")</f>
        <v>790</v>
      </c>
      <c r="C21" s="69">
        <f>IF(ISNUMBER('KN 2017'!S8),'KN 2017'!S8,"")</f>
        <v>590.85179999999991</v>
      </c>
      <c r="D21" s="69">
        <f>IF(ISNUMBER('KN 2017'!T8),'KN 2017'!T8,"")</f>
        <v>700</v>
      </c>
      <c r="E21" s="69">
        <f>IF(ISNUMBER('KN 2017'!U8),'KN 2017'!U8,"")</f>
        <v>542</v>
      </c>
      <c r="F21" s="69">
        <f>IF(ISNUMBER('KN 2017'!V8),'KN 2017'!V8,"")</f>
        <v>770</v>
      </c>
      <c r="G21" s="69">
        <f>IF(ISNUMBER('KN 2017'!W8),'KN 2017'!W8,"")</f>
        <v>611</v>
      </c>
      <c r="H21" s="69">
        <f>IF(ISNUMBER('KN 2017'!X8),'KN 2017'!X8,"")</f>
        <v>700</v>
      </c>
      <c r="I21" s="69">
        <f>IF(ISNUMBER('KN 2017'!Y8),'KN 2017'!Y8,"")</f>
        <v>742.5</v>
      </c>
      <c r="J21" s="69" t="str">
        <f>IF(ISNUMBER('KN 2017'!Z8),'KN 2017'!Z8,"")</f>
        <v/>
      </c>
      <c r="K21" s="69">
        <f>IF(ISNUMBER('KN 2017'!AA8),'KN 2017'!AA8,"")</f>
        <v>649</v>
      </c>
      <c r="L21" s="69" t="str">
        <f>IF(ISNUMBER('KN 2017'!AB8),'KN 2017'!AB8,"")</f>
        <v/>
      </c>
      <c r="M21" s="69">
        <f>IF(ISNUMBER('KN 2017'!AC8),'KN 2017'!AC8,"")</f>
        <v>712</v>
      </c>
      <c r="N21" s="69">
        <f>IF(ISNUMBER('KN 2017'!AD8),'KN 2017'!AD8,"")</f>
        <v>542</v>
      </c>
      <c r="O21" s="69">
        <f>IF(ISNUMBER('KN 2017'!AE8),'KN 2017'!AE8,"")</f>
        <v>650</v>
      </c>
      <c r="P21" s="45">
        <f>IF(ISNUMBER('KN 2017'!AF8),'KN 2017'!AF8,"")</f>
        <v>666.61265000000003</v>
      </c>
    </row>
    <row r="22" spans="1:16" x14ac:dyDescent="0.25">
      <c r="A22" s="41" t="s">
        <v>25</v>
      </c>
      <c r="B22" s="70">
        <f>IF(ISNUMBER('KN 2017'!BN8),'KN 2017'!BN8,"")</f>
        <v>13.4</v>
      </c>
      <c r="C22" s="70">
        <f>IF(ISNUMBER('KN 2017'!BO8),'KN 2017'!BO8,"")</f>
        <v>11.952318492194413</v>
      </c>
      <c r="D22" s="70">
        <f>IF(ISNUMBER('KN 2017'!BP8),'KN 2017'!BP8,"")</f>
        <v>10.77133710296</v>
      </c>
      <c r="E22" s="70">
        <f>IF(ISNUMBER('KN 2017'!BQ8),'KN 2017'!BQ8,"")</f>
        <v>10.82</v>
      </c>
      <c r="F22" s="70">
        <f>IF(ISNUMBER('KN 2017'!BR8),'KN 2017'!BR8,"")</f>
        <v>8.34</v>
      </c>
      <c r="G22" s="70">
        <f>IF(ISNUMBER('KN 2017'!BS8),'KN 2017'!BS8,"")</f>
        <v>10.7</v>
      </c>
      <c r="H22" s="70">
        <f>IF(ISNUMBER('KN 2017'!BT8),'KN 2017'!BT8,"")</f>
        <v>8.6648229848871114</v>
      </c>
      <c r="I22" s="70">
        <f>IF(ISNUMBER('KN 2017'!BU8),'KN 2017'!BU8,"")</f>
        <v>16.79</v>
      </c>
      <c r="J22" s="70" t="str">
        <f>IF(ISNUMBER('KN 2017'!BV8),'KN 2017'!BV8,"")</f>
        <v/>
      </c>
      <c r="K22" s="70">
        <f>IF(ISNUMBER('KN 2017'!BW8),'KN 2017'!BW8,"")</f>
        <v>11.608000000000001</v>
      </c>
      <c r="L22" s="70" t="str">
        <f>IF(ISNUMBER('KN 2017'!BX8),'KN 2017'!BX8,"")</f>
        <v/>
      </c>
      <c r="M22" s="70">
        <f>IF(ISNUMBER('KN 2017'!BY8),'KN 2017'!BY8,"")</f>
        <v>11.95</v>
      </c>
      <c r="N22" s="70">
        <f>IF(ISNUMBER('KN 2017'!BZ8),'KN 2017'!BZ8,"")</f>
        <v>11.5</v>
      </c>
      <c r="O22" s="70">
        <f>IF(ISNUMBER('KN 2017'!CA8),'KN 2017'!CA8,"")</f>
        <v>12.14</v>
      </c>
      <c r="P22" s="46">
        <f>IF(ISNUMBER('KN 2017'!CB8),'KN 2017'!CB8,"")</f>
        <v>11.553039881670129</v>
      </c>
    </row>
    <row r="23" spans="1:16" s="38" customFormat="1" x14ac:dyDescent="0.25">
      <c r="A23" s="40" t="s">
        <v>26</v>
      </c>
      <c r="B23" s="64">
        <f>IF(ISNUMBER('KN 2017'!CD8),'KN 2017'!CD8,"")</f>
        <v>31050</v>
      </c>
      <c r="C23" s="64">
        <f>IF(ISNUMBER('KN 2017'!CE8),'KN 2017'!CE8,"")</f>
        <v>31221</v>
      </c>
      <c r="D23" s="64">
        <f>IF(ISNUMBER('KN 2017'!CF8),'KN 2017'!CF8,"")</f>
        <v>30059</v>
      </c>
      <c r="E23" s="64">
        <f>IF(ISNUMBER('KN 2017'!CG8),'KN 2017'!CG8,"")</f>
        <v>31015</v>
      </c>
      <c r="F23" s="64">
        <f>IF(ISNUMBER('KN 2017'!CH8),'KN 2017'!CH8,"")</f>
        <v>28600</v>
      </c>
      <c r="G23" s="64">
        <f>IF(ISNUMBER('KN 2017'!CI8),'KN 2017'!CI8,"")</f>
        <v>28851</v>
      </c>
      <c r="H23" s="64">
        <f>IF(ISNUMBER('KN 2017'!CJ8),'KN 2017'!CJ8,"")</f>
        <v>30970</v>
      </c>
      <c r="I23" s="64">
        <f>IF(ISNUMBER('KN 2017'!CK8),'KN 2017'!CK8,"")</f>
        <v>29770</v>
      </c>
      <c r="J23" s="64" t="str">
        <f>IF(ISNUMBER('KN 2017'!CL8),'KN 2017'!CL8,"")</f>
        <v/>
      </c>
      <c r="K23" s="64">
        <f>IF(ISNUMBER('KN 2017'!CM8),'KN 2017'!CM8,"")</f>
        <v>29999</v>
      </c>
      <c r="L23" s="64" t="str">
        <f>IF(ISNUMBER('KN 2017'!CN8),'KN 2017'!CN8,"")</f>
        <v/>
      </c>
      <c r="M23" s="64">
        <f>IF(ISNUMBER('KN 2017'!CO8),'KN 2017'!CO8,"")</f>
        <v>30650</v>
      </c>
      <c r="N23" s="64">
        <f>IF(ISNUMBER('KN 2017'!CP8),'KN 2017'!CP8,"")</f>
        <v>28444</v>
      </c>
      <c r="O23" s="64">
        <f>IF(ISNUMBER('KN 2017'!CQ8),'KN 2017'!CQ8,"")</f>
        <v>31120</v>
      </c>
      <c r="P23" s="47">
        <f>IF(ISNUMBER('KN 2017'!CR8),'KN 2017'!CR8,"")</f>
        <v>30145.75</v>
      </c>
    </row>
    <row r="24" spans="1:16" x14ac:dyDescent="0.25">
      <c r="A24" s="41" t="s">
        <v>27</v>
      </c>
      <c r="B24" s="70">
        <f>IF(ISNUMBER('KN 2017'!CT8),'KN 2017'!CT8,"")</f>
        <v>33.5</v>
      </c>
      <c r="C24" s="70">
        <f>IF(ISNUMBER('KN 2017'!CU8),'KN 2017'!CU8,"")</f>
        <v>40.446000000000005</v>
      </c>
      <c r="D24" s="70">
        <f>IF(ISNUMBER('KN 2017'!CV8),'KN 2017'!CV8,"")</f>
        <v>44.059134137491213</v>
      </c>
      <c r="E24" s="70">
        <f>IF(ISNUMBER('KN 2017'!CW8),'KN 2017'!CW8,"")</f>
        <v>66</v>
      </c>
      <c r="F24" s="70">
        <f>IF(ISNUMBER('KN 2017'!CX8),'KN 2017'!CX8,"")</f>
        <v>20</v>
      </c>
      <c r="G24" s="70">
        <f>IF(ISNUMBER('KN 2017'!CY8),'KN 2017'!CY8,"")</f>
        <v>32.07</v>
      </c>
      <c r="H24" s="70">
        <f>IF(ISNUMBER('KN 2017'!CZ8),'KN 2017'!CZ8,"")</f>
        <v>48.8907545868</v>
      </c>
      <c r="I24" s="70">
        <f>IF(ISNUMBER('KN 2017'!DA8),'KN 2017'!DA8,"")</f>
        <v>63.32</v>
      </c>
      <c r="J24" s="70" t="str">
        <f>IF(ISNUMBER('KN 2017'!DB8),'KN 2017'!DB8,"")</f>
        <v/>
      </c>
      <c r="K24" s="70">
        <f>IF(ISNUMBER('KN 2017'!DC8),'KN 2017'!DC8,"")</f>
        <v>44.37</v>
      </c>
      <c r="L24" s="70" t="str">
        <f>IF(ISNUMBER('KN 2017'!DD8),'KN 2017'!DD8,"")</f>
        <v/>
      </c>
      <c r="M24" s="70">
        <f>IF(ISNUMBER('KN 2017'!DE8),'KN 2017'!DE8,"")</f>
        <v>40.199999999999996</v>
      </c>
      <c r="N24" s="70">
        <f>IF(ISNUMBER('KN 2017'!DF8),'KN 2017'!DF8,"")</f>
        <v>50</v>
      </c>
      <c r="O24" s="70">
        <f>IF(ISNUMBER('KN 2017'!DG8),'KN 2017'!DG8,"")</f>
        <v>39.770000000000003</v>
      </c>
      <c r="P24" s="46">
        <f>IF(ISNUMBER('KN 2017'!DH8),'KN 2017'!DH8,"")</f>
        <v>43.552157393690926</v>
      </c>
    </row>
    <row r="25" spans="1:16" s="38" customFormat="1" ht="15.75" thickBot="1" x14ac:dyDescent="0.3">
      <c r="A25" s="42" t="s">
        <v>28</v>
      </c>
      <c r="B25" s="71">
        <f>IF(ISNUMBER('KN 2017'!DJ8),'KN 2017'!DJ8,"")</f>
        <v>18630</v>
      </c>
      <c r="C25" s="71">
        <f>IF(ISNUMBER('KN 2017'!DK8),'KN 2017'!DK8,"")</f>
        <v>17431.285628589801</v>
      </c>
      <c r="D25" s="71">
        <f>IF(ISNUMBER('KN 2017'!DL8),'KN 2017'!DL8,"")</f>
        <v>16251</v>
      </c>
      <c r="E25" s="71">
        <f>IF(ISNUMBER('KN 2017'!DM8),'KN 2017'!DM8,"")</f>
        <v>16635</v>
      </c>
      <c r="F25" s="71">
        <f>IF(ISNUMBER('KN 2017'!DN8),'KN 2017'!DN8,"")</f>
        <v>15500</v>
      </c>
      <c r="G25" s="71">
        <f>IF(ISNUMBER('KN 2017'!DO8),'KN 2017'!DO8,"")</f>
        <v>15831</v>
      </c>
      <c r="H25" s="71">
        <f>IF(ISNUMBER('KN 2017'!DP8),'KN 2017'!DP8,"")</f>
        <v>18390</v>
      </c>
      <c r="I25" s="71">
        <f>IF(ISNUMBER('KN 2017'!DQ8),'KN 2017'!DQ8,"")</f>
        <v>16183</v>
      </c>
      <c r="J25" s="71" t="str">
        <f>IF(ISNUMBER('KN 2017'!DR8),'KN 2017'!DR8,"")</f>
        <v/>
      </c>
      <c r="K25" s="71">
        <f>IF(ISNUMBER('KN 2017'!DS8),'KN 2017'!DS8,"")</f>
        <v>16194</v>
      </c>
      <c r="L25" s="71" t="str">
        <f>IF(ISNUMBER('KN 2017'!DT8),'KN 2017'!DT8,"")</f>
        <v/>
      </c>
      <c r="M25" s="71">
        <f>IF(ISNUMBER('KN 2017'!DU8),'KN 2017'!DU8,"")</f>
        <v>16245</v>
      </c>
      <c r="N25" s="71">
        <f>IF(ISNUMBER('KN 2017'!DV8),'KN 2017'!DV8,"")</f>
        <v>17050</v>
      </c>
      <c r="O25" s="71">
        <f>IF(ISNUMBER('KN 2017'!DW8),'KN 2017'!DW8,"")</f>
        <v>16300</v>
      </c>
      <c r="P25" s="48">
        <f>IF(ISNUMBER('KN 2017'!DX8),'KN 2017'!DX8,"")</f>
        <v>16720.023802382482</v>
      </c>
    </row>
    <row r="26" spans="1:16" s="39" customFormat="1" ht="19.5" thickBot="1" x14ac:dyDescent="0.35">
      <c r="A26" s="100" t="str">
        <f>'KN 2017'!A9</f>
        <v>26-41-L/52 Provozní elektrotechnika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2"/>
    </row>
    <row r="27" spans="1:16" s="38" customFormat="1" x14ac:dyDescent="0.25">
      <c r="A27" s="49" t="s">
        <v>37</v>
      </c>
      <c r="B27" s="68">
        <f>IF(ISNUMBER('KN 2017'!B9),'KN 2017'!B9,"")</f>
        <v>38249.704022261576</v>
      </c>
      <c r="C27" s="68">
        <f>IF(ISNUMBER('KN 2017'!C9),'KN 2017'!C9,"")</f>
        <v>36080.780105793019</v>
      </c>
      <c r="D27" s="68">
        <f>IF(ISNUMBER('KN 2017'!D9),'KN 2017'!D9,"")</f>
        <v>34385.191591653187</v>
      </c>
      <c r="E27" s="68">
        <f>IF(ISNUMBER('KN 2017'!E9),'KN 2017'!E9,"")</f>
        <v>37421.957654175771</v>
      </c>
      <c r="F27" s="68" t="str">
        <f>IF(ISNUMBER('KN 2017'!F9),'KN 2017'!F9,"")</f>
        <v/>
      </c>
      <c r="G27" s="68">
        <f>IF(ISNUMBER('KN 2017'!G9),'KN 2017'!G9,"")</f>
        <v>37001.943459633578</v>
      </c>
      <c r="H27" s="68" t="str">
        <f>IF(ISNUMBER('KN 2017'!H9),'KN 2017'!H9,"")</f>
        <v/>
      </c>
      <c r="I27" s="68">
        <f>IF(ISNUMBER('KN 2017'!I9),'KN 2017'!I9,"")</f>
        <v>27858.015574044661</v>
      </c>
      <c r="J27" s="68">
        <f>IF(ISNUMBER('KN 2017'!J9),'KN 2017'!J9,"")</f>
        <v>32806.399621251105</v>
      </c>
      <c r="K27" s="68">
        <f>IF(ISNUMBER('KN 2017'!K9),'KN 2017'!K9,"")</f>
        <v>33702.927469711583</v>
      </c>
      <c r="L27" s="68">
        <f>IF(ISNUMBER('KN 2017'!L9),'KN 2017'!L9,"")</f>
        <v>37484.208335218791</v>
      </c>
      <c r="M27" s="68" t="str">
        <f>IF(ISNUMBER('KN 2017'!M9),'KN 2017'!M9,"")</f>
        <v/>
      </c>
      <c r="N27" s="68">
        <f>IF(ISNUMBER('KN 2017'!N9),'KN 2017'!N9,"")</f>
        <v>26847.200000000001</v>
      </c>
      <c r="O27" s="68">
        <f>IF(ISNUMBER('KN 2017'!O9),'KN 2017'!O9,"")</f>
        <v>34138.937387631464</v>
      </c>
      <c r="P27" s="44">
        <f>IF(ISNUMBER('KN 2017'!P9),'KN 2017'!P9,"")</f>
        <v>34179.751383761337</v>
      </c>
    </row>
    <row r="28" spans="1:16" s="38" customFormat="1" x14ac:dyDescent="0.25">
      <c r="A28" s="40" t="s">
        <v>38</v>
      </c>
      <c r="B28" s="69">
        <f>IF(ISNUMBER('KN 2017'!R9),'KN 2017'!R9,"")</f>
        <v>790</v>
      </c>
      <c r="C28" s="69">
        <f>IF(ISNUMBER('KN 2017'!S9),'KN 2017'!S9,"")</f>
        <v>590.85179999999991</v>
      </c>
      <c r="D28" s="69">
        <f>IF(ISNUMBER('KN 2017'!T9),'KN 2017'!T9,"")</f>
        <v>700</v>
      </c>
      <c r="E28" s="69">
        <f>IF(ISNUMBER('KN 2017'!U9),'KN 2017'!U9,"")</f>
        <v>542</v>
      </c>
      <c r="F28" s="69" t="str">
        <f>IF(ISNUMBER('KN 2017'!V9),'KN 2017'!V9,"")</f>
        <v/>
      </c>
      <c r="G28" s="69">
        <f>IF(ISNUMBER('KN 2017'!W9),'KN 2017'!W9,"")</f>
        <v>605</v>
      </c>
      <c r="H28" s="69" t="str">
        <f>IF(ISNUMBER('KN 2017'!X9),'KN 2017'!X9,"")</f>
        <v/>
      </c>
      <c r="I28" s="69">
        <f>IF(ISNUMBER('KN 2017'!Y9),'KN 2017'!Y9,"")</f>
        <v>756.9</v>
      </c>
      <c r="J28" s="69">
        <f>IF(ISNUMBER('KN 2017'!Z9),'KN 2017'!Z9,"")</f>
        <v>629</v>
      </c>
      <c r="K28" s="69">
        <f>IF(ISNUMBER('KN 2017'!AA9),'KN 2017'!AA9,"")</f>
        <v>639</v>
      </c>
      <c r="L28" s="69">
        <f>IF(ISNUMBER('KN 2017'!AB9),'KN 2017'!AB9,"")</f>
        <v>606</v>
      </c>
      <c r="M28" s="69" t="str">
        <f>IF(ISNUMBER('KN 2017'!AC9),'KN 2017'!AC9,"")</f>
        <v/>
      </c>
      <c r="N28" s="69">
        <f>IF(ISNUMBER('KN 2017'!AD9),'KN 2017'!AD9,"")</f>
        <v>542</v>
      </c>
      <c r="O28" s="69">
        <f>IF(ISNUMBER('KN 2017'!AE9),'KN 2017'!AE9,"")</f>
        <v>650</v>
      </c>
      <c r="P28" s="45">
        <f>IF(ISNUMBER('KN 2017'!AF9),'KN 2017'!AF9,"")</f>
        <v>640.97743636363634</v>
      </c>
    </row>
    <row r="29" spans="1:16" x14ac:dyDescent="0.25">
      <c r="A29" s="41" t="s">
        <v>25</v>
      </c>
      <c r="B29" s="70">
        <f>IF(ISNUMBER('KN 2017'!BN9),'KN 2017'!BN9,"")</f>
        <v>11.8</v>
      </c>
      <c r="C29" s="70">
        <f>IF(ISNUMBER('KN 2017'!BO9),'KN 2017'!BO9,"")</f>
        <v>12.12090603772632</v>
      </c>
      <c r="D29" s="70">
        <f>IF(ISNUMBER('KN 2017'!BP9),'KN 2017'!BP9,"")</f>
        <v>12.04</v>
      </c>
      <c r="E29" s="70">
        <f>IF(ISNUMBER('KN 2017'!BQ9),'KN 2017'!BQ9,"")</f>
        <v>10.82</v>
      </c>
      <c r="F29" s="70" t="str">
        <f>IF(ISNUMBER('KN 2017'!BR9),'KN 2017'!BR9,"")</f>
        <v/>
      </c>
      <c r="G29" s="70">
        <f>IF(ISNUMBER('KN 2017'!BS9),'KN 2017'!BS9,"")</f>
        <v>11.14</v>
      </c>
      <c r="H29" s="70" t="str">
        <f>IF(ISNUMBER('KN 2017'!BT9),'KN 2017'!BT9,"")</f>
        <v/>
      </c>
      <c r="I29" s="70">
        <f>IF(ISNUMBER('KN 2017'!BU9),'KN 2017'!BU9,"")</f>
        <v>14.41</v>
      </c>
      <c r="J29" s="70">
        <f>IF(ISNUMBER('KN 2017'!BV9),'KN 2017'!BV9,"")</f>
        <v>13.13</v>
      </c>
      <c r="K29" s="70">
        <f>IF(ISNUMBER('KN 2017'!BW9),'KN 2017'!BW9,"")</f>
        <v>12.74</v>
      </c>
      <c r="L29" s="70">
        <f>IF(ISNUMBER('KN 2017'!BX9),'KN 2017'!BX9,"")</f>
        <v>11.161111111111111</v>
      </c>
      <c r="M29" s="70" t="str">
        <f>IF(ISNUMBER('KN 2017'!BY9),'KN 2017'!BY9,"")</f>
        <v/>
      </c>
      <c r="N29" s="70">
        <f>IF(ISNUMBER('KN 2017'!BZ9),'KN 2017'!BZ9,"")</f>
        <v>15</v>
      </c>
      <c r="O29" s="70">
        <f>IF(ISNUMBER('KN 2017'!CA9),'KN 2017'!CA9,"")</f>
        <v>12.78</v>
      </c>
      <c r="P29" s="46">
        <f>IF(ISNUMBER('KN 2017'!CB9),'KN 2017'!CB9,"")</f>
        <v>12.467456104439766</v>
      </c>
    </row>
    <row r="30" spans="1:16" s="38" customFormat="1" x14ac:dyDescent="0.25">
      <c r="A30" s="40" t="s">
        <v>26</v>
      </c>
      <c r="B30" s="64">
        <f>IF(ISNUMBER('KN 2017'!CD9),'KN 2017'!CD9,"")</f>
        <v>31050</v>
      </c>
      <c r="C30" s="64">
        <f>IF(ISNUMBER('KN 2017'!CE9),'KN 2017'!CE9,"")</f>
        <v>31221</v>
      </c>
      <c r="D30" s="64">
        <f>IF(ISNUMBER('KN 2017'!CF9),'KN 2017'!CF9,"")</f>
        <v>30059</v>
      </c>
      <c r="E30" s="64">
        <f>IF(ISNUMBER('KN 2017'!CG9),'KN 2017'!CG9,"")</f>
        <v>31015</v>
      </c>
      <c r="F30" s="64" t="str">
        <f>IF(ISNUMBER('KN 2017'!CH9),'KN 2017'!CH9,"")</f>
        <v/>
      </c>
      <c r="G30" s="64">
        <f>IF(ISNUMBER('KN 2017'!CI9),'KN 2017'!CI9,"")</f>
        <v>28851</v>
      </c>
      <c r="H30" s="64" t="str">
        <f>IF(ISNUMBER('KN 2017'!CJ9),'KN 2017'!CJ9,"")</f>
        <v/>
      </c>
      <c r="I30" s="64">
        <f>IF(ISNUMBER('KN 2017'!CK9),'KN 2017'!CK9,"")</f>
        <v>29770</v>
      </c>
      <c r="J30" s="64">
        <f>IF(ISNUMBER('KN 2017'!CL9),'KN 2017'!CL9,"")</f>
        <v>29446</v>
      </c>
      <c r="K30" s="64">
        <f>IF(ISNUMBER('KN 2017'!CM9),'KN 2017'!CM9,"")</f>
        <v>29999</v>
      </c>
      <c r="L30" s="64">
        <f>IF(ISNUMBER('KN 2017'!CN9),'KN 2017'!CN9,"")</f>
        <v>30057</v>
      </c>
      <c r="M30" s="64" t="str">
        <f>IF(ISNUMBER('KN 2017'!CO9),'KN 2017'!CO9,"")</f>
        <v/>
      </c>
      <c r="N30" s="64">
        <f>IF(ISNUMBER('KN 2017'!CP9),'KN 2017'!CP9,"")</f>
        <v>28444</v>
      </c>
      <c r="O30" s="64">
        <f>IF(ISNUMBER('KN 2017'!CQ9),'KN 2017'!CQ9,"")</f>
        <v>31120</v>
      </c>
      <c r="P30" s="47">
        <f>IF(ISNUMBER('KN 2017'!CR9),'KN 2017'!CR9,"")</f>
        <v>30093.81818181818</v>
      </c>
    </row>
    <row r="31" spans="1:16" x14ac:dyDescent="0.25">
      <c r="A31" s="41" t="s">
        <v>27</v>
      </c>
      <c r="B31" s="70">
        <f>IF(ISNUMBER('KN 2017'!CT9),'KN 2017'!CT9,"")</f>
        <v>33.5</v>
      </c>
      <c r="C31" s="70">
        <f>IF(ISNUMBER('KN 2017'!CU9),'KN 2017'!CU9,"")</f>
        <v>40.450000000000003</v>
      </c>
      <c r="D31" s="70">
        <f>IF(ISNUMBER('KN 2017'!CV9),'KN 2017'!CV9,"")</f>
        <v>44.06</v>
      </c>
      <c r="E31" s="70">
        <f>IF(ISNUMBER('KN 2017'!CW9),'KN 2017'!CW9,"")</f>
        <v>66</v>
      </c>
      <c r="F31" s="70" t="str">
        <f>IF(ISNUMBER('KN 2017'!CX9),'KN 2017'!CX9,"")</f>
        <v/>
      </c>
      <c r="G31" s="70">
        <f>IF(ISNUMBER('KN 2017'!CY9),'KN 2017'!CY9,"")</f>
        <v>32.07</v>
      </c>
      <c r="H31" s="70" t="str">
        <f>IF(ISNUMBER('KN 2017'!CZ9),'KN 2017'!CZ9,"")</f>
        <v/>
      </c>
      <c r="I31" s="70">
        <f>IF(ISNUMBER('KN 2017'!DA9),'KN 2017'!DA9,"")</f>
        <v>63.32</v>
      </c>
      <c r="J31" s="70">
        <f>IF(ISNUMBER('KN 2017'!DB9),'KN 2017'!DB9,"")</f>
        <v>37</v>
      </c>
      <c r="K31" s="70">
        <f>IF(ISNUMBER('KN 2017'!DC9),'KN 2017'!DC9,"")</f>
        <v>35.68</v>
      </c>
      <c r="L31" s="70">
        <f>IF(ISNUMBER('KN 2017'!DD9),'KN 2017'!DD9,"")</f>
        <v>40.590000000000003</v>
      </c>
      <c r="M31" s="70" t="str">
        <f>IF(ISNUMBER('KN 2017'!DE9),'KN 2017'!DE9,"")</f>
        <v/>
      </c>
      <c r="N31" s="70">
        <f>IF(ISNUMBER('KN 2017'!DF9),'KN 2017'!DF9,"")</f>
        <v>50</v>
      </c>
      <c r="O31" s="70">
        <f>IF(ISNUMBER('KN 2017'!DG9),'KN 2017'!DG9,"")</f>
        <v>39.770000000000003</v>
      </c>
      <c r="P31" s="46">
        <f>IF(ISNUMBER('KN 2017'!DH9),'KN 2017'!DH9,"")</f>
        <v>43.858181818181812</v>
      </c>
    </row>
    <row r="32" spans="1:16" s="38" customFormat="1" ht="15.75" thickBot="1" x14ac:dyDescent="0.3">
      <c r="A32" s="42" t="s">
        <v>28</v>
      </c>
      <c r="B32" s="71">
        <f>IF(ISNUMBER('KN 2017'!DJ9),'KN 2017'!DJ9,"")</f>
        <v>18630</v>
      </c>
      <c r="C32" s="71">
        <f>IF(ISNUMBER('KN 2017'!DK9),'KN 2017'!DK9,"")</f>
        <v>17431.285628589801</v>
      </c>
      <c r="D32" s="71">
        <f>IF(ISNUMBER('KN 2017'!DL9),'KN 2017'!DL9,"")</f>
        <v>16251</v>
      </c>
      <c r="E32" s="71">
        <f>IF(ISNUMBER('KN 2017'!DM9),'KN 2017'!DM9,"")</f>
        <v>16635</v>
      </c>
      <c r="F32" s="71" t="str">
        <f>IF(ISNUMBER('KN 2017'!DN9),'KN 2017'!DN9,"")</f>
        <v/>
      </c>
      <c r="G32" s="71">
        <f>IF(ISNUMBER('KN 2017'!DO9),'KN 2017'!DO9,"")</f>
        <v>15831</v>
      </c>
      <c r="H32" s="71" t="str">
        <f>IF(ISNUMBER('KN 2017'!DP9),'KN 2017'!DP9,"")</f>
        <v/>
      </c>
      <c r="I32" s="71">
        <f>IF(ISNUMBER('KN 2017'!DQ9),'KN 2017'!DQ9,"")</f>
        <v>16183</v>
      </c>
      <c r="J32" s="71">
        <f>IF(ISNUMBER('KN 2017'!DR9),'KN 2017'!DR9,"")</f>
        <v>18175</v>
      </c>
      <c r="K32" s="71">
        <f>IF(ISNUMBER('KN 2017'!DS9),'KN 2017'!DS9,"")</f>
        <v>16194</v>
      </c>
      <c r="L32" s="71">
        <f>IF(ISNUMBER('KN 2017'!DT9),'KN 2017'!DT9,"")</f>
        <v>17481</v>
      </c>
      <c r="M32" s="71" t="str">
        <f>IF(ISNUMBER('KN 2017'!DU9),'KN 2017'!DU9,"")</f>
        <v/>
      </c>
      <c r="N32" s="71">
        <f>IF(ISNUMBER('KN 2017'!DV9),'KN 2017'!DV9,"")</f>
        <v>17050</v>
      </c>
      <c r="O32" s="71">
        <f>IF(ISNUMBER('KN 2017'!DW9),'KN 2017'!DW9,"")</f>
        <v>16300</v>
      </c>
      <c r="P32" s="48">
        <f>IF(ISNUMBER('KN 2017'!DX9),'KN 2017'!DX9,"")</f>
        <v>16923.753238962709</v>
      </c>
    </row>
    <row r="33" spans="1:16" s="39" customFormat="1" ht="19.5" thickBot="1" x14ac:dyDescent="0.35">
      <c r="A33" s="100" t="str">
        <f>'KN 2017'!A10</f>
        <v>36-44-L/51 Stavební provoz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</row>
    <row r="34" spans="1:16" s="38" customFormat="1" x14ac:dyDescent="0.25">
      <c r="A34" s="49" t="s">
        <v>37</v>
      </c>
      <c r="B34" s="68">
        <f>IF(ISNUMBER('KN 2017'!B10),'KN 2017'!B10,"")</f>
        <v>35714.742266841939</v>
      </c>
      <c r="C34" s="68">
        <f>IF(ISNUMBER('KN 2017'!C10),'KN 2017'!C10,"")</f>
        <v>35471.908163793021</v>
      </c>
      <c r="D34" s="68">
        <f>IF(ISNUMBER('KN 2017'!D10),'KN 2017'!D10,"")</f>
        <v>34385.191591653187</v>
      </c>
      <c r="E34" s="68">
        <f>IF(ISNUMBER('KN 2017'!E10),'KN 2017'!E10,"")</f>
        <v>41914.827586206899</v>
      </c>
      <c r="F34" s="68" t="str">
        <f>IF(ISNUMBER('KN 2017'!F10),'KN 2017'!F10,"")</f>
        <v/>
      </c>
      <c r="G34" s="68">
        <f>IF(ISNUMBER('KN 2017'!G10),'KN 2017'!G10,"")</f>
        <v>37001.943459633578</v>
      </c>
      <c r="H34" s="68" t="str">
        <f>IF(ISNUMBER('KN 2017'!H10),'KN 2017'!H10,"")</f>
        <v/>
      </c>
      <c r="I34" s="68" t="str">
        <f>IF(ISNUMBER('KN 2017'!I10),'KN 2017'!I10,"")</f>
        <v/>
      </c>
      <c r="J34" s="68" t="str">
        <f>IF(ISNUMBER('KN 2017'!J10),'KN 2017'!J10,"")</f>
        <v/>
      </c>
      <c r="K34" s="68">
        <f>IF(ISNUMBER('KN 2017'!K10),'KN 2017'!K10,"")</f>
        <v>37493.773011853686</v>
      </c>
      <c r="L34" s="68">
        <f>IF(ISNUMBER('KN 2017'!L10),'KN 2017'!L10,"")</f>
        <v>40209.800955828279</v>
      </c>
      <c r="M34" s="68">
        <f>IF(ISNUMBER('KN 2017'!M10),'KN 2017'!M10,"")</f>
        <v>33339.516216665354</v>
      </c>
      <c r="N34" s="68">
        <f>IF(ISNUMBER('KN 2017'!N10),'KN 2017'!N10,"")</f>
        <v>32536</v>
      </c>
      <c r="O34" s="68">
        <f>IF(ISNUMBER('KN 2017'!O10),'KN 2017'!O10,"")</f>
        <v>37306.831715146131</v>
      </c>
      <c r="P34" s="44">
        <f>IF(ISNUMBER('KN 2017'!P10),'KN 2017'!P10,"")</f>
        <v>36537.453496762209</v>
      </c>
    </row>
    <row r="35" spans="1:16" s="38" customFormat="1" x14ac:dyDescent="0.25">
      <c r="A35" s="40" t="s">
        <v>38</v>
      </c>
      <c r="B35" s="69">
        <f>IF(ISNUMBER('KN 2017'!R10),'KN 2017'!R10,"")</f>
        <v>790</v>
      </c>
      <c r="C35" s="69">
        <f>IF(ISNUMBER('KN 2017'!S10),'KN 2017'!S10,"")</f>
        <v>590.85179999999991</v>
      </c>
      <c r="D35" s="69">
        <f>IF(ISNUMBER('KN 2017'!T10),'KN 2017'!T10,"")</f>
        <v>700</v>
      </c>
      <c r="E35" s="69">
        <f>IF(ISNUMBER('KN 2017'!U10),'KN 2017'!U10,"")</f>
        <v>542</v>
      </c>
      <c r="F35" s="69" t="str">
        <f>IF(ISNUMBER('KN 2017'!V10),'KN 2017'!V10,"")</f>
        <v/>
      </c>
      <c r="G35" s="69">
        <f>IF(ISNUMBER('KN 2017'!W10),'KN 2017'!W10,"")</f>
        <v>605</v>
      </c>
      <c r="H35" s="69" t="str">
        <f>IF(ISNUMBER('KN 2017'!X10),'KN 2017'!X10,"")</f>
        <v/>
      </c>
      <c r="I35" s="69" t="str">
        <f>IF(ISNUMBER('KN 2017'!Y10),'KN 2017'!Y10,"")</f>
        <v/>
      </c>
      <c r="J35" s="69" t="str">
        <f>IF(ISNUMBER('KN 2017'!Z10),'KN 2017'!Z10,"")</f>
        <v/>
      </c>
      <c r="K35" s="69">
        <f>IF(ISNUMBER('KN 2017'!AA10),'KN 2017'!AA10,"")</f>
        <v>661</v>
      </c>
      <c r="L35" s="69">
        <f>IF(ISNUMBER('KN 2017'!AB10),'KN 2017'!AB10,"")</f>
        <v>606</v>
      </c>
      <c r="M35" s="69">
        <f>IF(ISNUMBER('KN 2017'!AC10),'KN 2017'!AC10,"")</f>
        <v>712</v>
      </c>
      <c r="N35" s="69">
        <f>IF(ISNUMBER('KN 2017'!AD10),'KN 2017'!AD10,"")</f>
        <v>542</v>
      </c>
      <c r="O35" s="69">
        <f>IF(ISNUMBER('KN 2017'!AE10),'KN 2017'!AE10,"")</f>
        <v>650</v>
      </c>
      <c r="P35" s="45">
        <f>IF(ISNUMBER('KN 2017'!AF10),'KN 2017'!AF10,"")</f>
        <v>639.88517999999999</v>
      </c>
    </row>
    <row r="36" spans="1:16" x14ac:dyDescent="0.25">
      <c r="A36" s="41" t="s">
        <v>25</v>
      </c>
      <c r="B36" s="70">
        <f>IF(ISNUMBER('KN 2017'!BN10),'KN 2017'!BN10,"")</f>
        <v>12.83</v>
      </c>
      <c r="C36" s="70">
        <f>IF(ISNUMBER('KN 2017'!BO10),'KN 2017'!BO10,"")</f>
        <v>12.36446740571836</v>
      </c>
      <c r="D36" s="70">
        <f>IF(ISNUMBER('KN 2017'!BP10),'KN 2017'!BP10,"")</f>
        <v>12.04</v>
      </c>
      <c r="E36" s="70">
        <f>IF(ISNUMBER('KN 2017'!BQ10),'KN 2017'!BQ10,"")</f>
        <v>9.57</v>
      </c>
      <c r="F36" s="70" t="str">
        <f>IF(ISNUMBER('KN 2017'!BR10),'KN 2017'!BR10,"")</f>
        <v/>
      </c>
      <c r="G36" s="70">
        <f>IF(ISNUMBER('KN 2017'!BS10),'KN 2017'!BS10,"")</f>
        <v>11.14</v>
      </c>
      <c r="H36" s="70" t="str">
        <f>IF(ISNUMBER('KN 2017'!BT10),'KN 2017'!BT10,"")</f>
        <v/>
      </c>
      <c r="I36" s="70" t="str">
        <f>IF(ISNUMBER('KN 2017'!BU10),'KN 2017'!BU10,"")</f>
        <v/>
      </c>
      <c r="J36" s="70" t="str">
        <f>IF(ISNUMBER('KN 2017'!BV10),'KN 2017'!BV10,"")</f>
        <v/>
      </c>
      <c r="K36" s="70">
        <f>IF(ISNUMBER('KN 2017'!BW10),'KN 2017'!BW10,"")</f>
        <v>11.233000000000001</v>
      </c>
      <c r="L36" s="70">
        <f>IF(ISNUMBER('KN 2017'!BX10),'KN 2017'!BX10,"")</f>
        <v>10.263369565217392</v>
      </c>
      <c r="M36" s="70">
        <f>IF(ISNUMBER('KN 2017'!BY10),'KN 2017'!BY10,"")</f>
        <v>13.09</v>
      </c>
      <c r="N36" s="70">
        <f>IF(ISNUMBER('KN 2017'!BZ10),'KN 2017'!BZ10,"")</f>
        <v>12</v>
      </c>
      <c r="O36" s="70">
        <f>IF(ISNUMBER('KN 2017'!CA10),'KN 2017'!CA10,"")</f>
        <v>11.53</v>
      </c>
      <c r="P36" s="46">
        <f>IF(ISNUMBER('KN 2017'!CB10),'KN 2017'!CB10,"")</f>
        <v>11.606083697093576</v>
      </c>
    </row>
    <row r="37" spans="1:16" s="38" customFormat="1" x14ac:dyDescent="0.25">
      <c r="A37" s="40" t="s">
        <v>26</v>
      </c>
      <c r="B37" s="64">
        <f>IF(ISNUMBER('KN 2017'!CD10),'KN 2017'!CD10,"")</f>
        <v>31050</v>
      </c>
      <c r="C37" s="64">
        <f>IF(ISNUMBER('KN 2017'!CE10),'KN 2017'!CE10,"")</f>
        <v>31221</v>
      </c>
      <c r="D37" s="64">
        <f>IF(ISNUMBER('KN 2017'!CF10),'KN 2017'!CF10,"")</f>
        <v>30059</v>
      </c>
      <c r="E37" s="64">
        <f>IF(ISNUMBER('KN 2017'!CG10),'KN 2017'!CG10,"")</f>
        <v>31015</v>
      </c>
      <c r="F37" s="64" t="str">
        <f>IF(ISNUMBER('KN 2017'!CH10),'KN 2017'!CH10,"")</f>
        <v/>
      </c>
      <c r="G37" s="64">
        <f>IF(ISNUMBER('KN 2017'!CI10),'KN 2017'!CI10,"")</f>
        <v>28851</v>
      </c>
      <c r="H37" s="64" t="str">
        <f>IF(ISNUMBER('KN 2017'!CJ10),'KN 2017'!CJ10,"")</f>
        <v/>
      </c>
      <c r="I37" s="64" t="str">
        <f>IF(ISNUMBER('KN 2017'!CK10),'KN 2017'!CK10,"")</f>
        <v/>
      </c>
      <c r="J37" s="64" t="str">
        <f>IF(ISNUMBER('KN 2017'!CL10),'KN 2017'!CL10,"")</f>
        <v/>
      </c>
      <c r="K37" s="64">
        <f>IF(ISNUMBER('KN 2017'!CM10),'KN 2017'!CM10,"")</f>
        <v>29999</v>
      </c>
      <c r="L37" s="64">
        <f>IF(ISNUMBER('KN 2017'!CN10),'KN 2017'!CN10,"")</f>
        <v>30057</v>
      </c>
      <c r="M37" s="64">
        <f>IF(ISNUMBER('KN 2017'!CO10),'KN 2017'!CO10,"")</f>
        <v>30650</v>
      </c>
      <c r="N37" s="64">
        <f>IF(ISNUMBER('KN 2017'!CP10),'KN 2017'!CP10,"")</f>
        <v>28444</v>
      </c>
      <c r="O37" s="64">
        <f>IF(ISNUMBER('KN 2017'!CQ10),'KN 2017'!CQ10,"")</f>
        <v>31120</v>
      </c>
      <c r="P37" s="47">
        <f>IF(ISNUMBER('KN 2017'!CR10),'KN 2017'!CR10,"")</f>
        <v>30246.6</v>
      </c>
    </row>
    <row r="38" spans="1:16" x14ac:dyDescent="0.25">
      <c r="A38" s="41" t="s">
        <v>27</v>
      </c>
      <c r="B38" s="70">
        <f>IF(ISNUMBER('KN 2017'!CT10),'KN 2017'!CT10,"")</f>
        <v>33.5</v>
      </c>
      <c r="C38" s="70">
        <f>IF(ISNUMBER('KN 2017'!CU10),'KN 2017'!CU10,"")</f>
        <v>40.450000000000003</v>
      </c>
      <c r="D38" s="70">
        <f>IF(ISNUMBER('KN 2017'!CV10),'KN 2017'!CV10,"")</f>
        <v>44.06</v>
      </c>
      <c r="E38" s="70">
        <f>IF(ISNUMBER('KN 2017'!CW10),'KN 2017'!CW10,"")</f>
        <v>66</v>
      </c>
      <c r="F38" s="70" t="str">
        <f>IF(ISNUMBER('KN 2017'!CX10),'KN 2017'!CX10,"")</f>
        <v/>
      </c>
      <c r="G38" s="70">
        <f>IF(ISNUMBER('KN 2017'!CY10),'KN 2017'!CY10,"")</f>
        <v>32.07</v>
      </c>
      <c r="H38" s="70" t="str">
        <f>IF(ISNUMBER('KN 2017'!CZ10),'KN 2017'!CZ10,"")</f>
        <v/>
      </c>
      <c r="I38" s="70" t="str">
        <f>IF(ISNUMBER('KN 2017'!DA10),'KN 2017'!DA10,"")</f>
        <v/>
      </c>
      <c r="J38" s="70" t="str">
        <f>IF(ISNUMBER('KN 2017'!DB10),'KN 2017'!DB10,"")</f>
        <v/>
      </c>
      <c r="K38" s="70">
        <f>IF(ISNUMBER('KN 2017'!DC10),'KN 2017'!DC10,"")</f>
        <v>35.68</v>
      </c>
      <c r="L38" s="70">
        <f>IF(ISNUMBER('KN 2017'!DD10),'KN 2017'!DD10,"")</f>
        <v>41.4</v>
      </c>
      <c r="M38" s="70">
        <f>IF(ISNUMBER('KN 2017'!DE10),'KN 2017'!DE10,"")</f>
        <v>37.19</v>
      </c>
      <c r="N38" s="70">
        <f>IF(ISNUMBER('KN 2017'!DF10),'KN 2017'!DF10,"")</f>
        <v>50</v>
      </c>
      <c r="O38" s="70">
        <f>IF(ISNUMBER('KN 2017'!DG10),'KN 2017'!DG10,"")</f>
        <v>39.770000000000003</v>
      </c>
      <c r="P38" s="46">
        <f>IF(ISNUMBER('KN 2017'!DH10),'KN 2017'!DH10,"")</f>
        <v>42.011999999999993</v>
      </c>
    </row>
    <row r="39" spans="1:16" s="38" customFormat="1" ht="15.75" thickBot="1" x14ac:dyDescent="0.3">
      <c r="A39" s="42" t="s">
        <v>28</v>
      </c>
      <c r="B39" s="71">
        <f>IF(ISNUMBER('KN 2017'!DJ10),'KN 2017'!DJ10,"")</f>
        <v>18630</v>
      </c>
      <c r="C39" s="71">
        <f>IF(ISNUMBER('KN 2017'!DK10),'KN 2017'!DK10,"")</f>
        <v>17431.285628589801</v>
      </c>
      <c r="D39" s="71">
        <f>IF(ISNUMBER('KN 2017'!DL10),'KN 2017'!DL10,"")</f>
        <v>16251</v>
      </c>
      <c r="E39" s="71">
        <f>IF(ISNUMBER('KN 2017'!DM10),'KN 2017'!DM10,"")</f>
        <v>16635</v>
      </c>
      <c r="F39" s="71" t="str">
        <f>IF(ISNUMBER('KN 2017'!DN10),'KN 2017'!DN10,"")</f>
        <v/>
      </c>
      <c r="G39" s="71">
        <f>IF(ISNUMBER('KN 2017'!DO10),'KN 2017'!DO10,"")</f>
        <v>15831</v>
      </c>
      <c r="H39" s="71" t="str">
        <f>IF(ISNUMBER('KN 2017'!DP10),'KN 2017'!DP10,"")</f>
        <v/>
      </c>
      <c r="I39" s="71" t="str">
        <f>IF(ISNUMBER('KN 2017'!DQ10),'KN 2017'!DQ10,"")</f>
        <v/>
      </c>
      <c r="J39" s="71" t="str">
        <f>IF(ISNUMBER('KN 2017'!DR10),'KN 2017'!DR10,"")</f>
        <v/>
      </c>
      <c r="K39" s="71">
        <f>IF(ISNUMBER('KN 2017'!DS10),'KN 2017'!DS10,"")</f>
        <v>16194</v>
      </c>
      <c r="L39" s="71">
        <f>IF(ISNUMBER('KN 2017'!DT10),'KN 2017'!DT10,"")</f>
        <v>17481</v>
      </c>
      <c r="M39" s="71">
        <f>IF(ISNUMBER('KN 2017'!DU10),'KN 2017'!DU10,"")</f>
        <v>16245</v>
      </c>
      <c r="N39" s="71">
        <f>IF(ISNUMBER('KN 2017'!DV10),'KN 2017'!DV10,"")</f>
        <v>17050</v>
      </c>
      <c r="O39" s="71">
        <f>IF(ISNUMBER('KN 2017'!DW10),'KN 2017'!DW10,"")</f>
        <v>16300</v>
      </c>
      <c r="P39" s="48">
        <f>IF(ISNUMBER('KN 2017'!DX10),'KN 2017'!DX10,"")</f>
        <v>16804.82856285898</v>
      </c>
    </row>
    <row r="42" spans="1:16" x14ac:dyDescent="0.25">
      <c r="A42"/>
    </row>
  </sheetData>
  <mergeCells count="7">
    <mergeCell ref="A1:P1"/>
    <mergeCell ref="A2:P2"/>
    <mergeCell ref="A19:P19"/>
    <mergeCell ref="A26:P26"/>
    <mergeCell ref="A33:P33"/>
    <mergeCell ref="A5:P5"/>
    <mergeCell ref="A12:P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&amp;RPříloha č. 8c
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2"/>
  <sheetViews>
    <sheetView zoomScaleNormal="100" workbookViewId="0">
      <selection activeCell="A3" sqref="A3"/>
    </sheetView>
  </sheetViews>
  <sheetFormatPr defaultRowHeight="15" x14ac:dyDescent="0.25"/>
  <cols>
    <col min="1" max="1" width="18.42578125" style="43" customWidth="1"/>
    <col min="2" max="16" width="7.140625" style="1" customWidth="1"/>
    <col min="17" max="16384" width="9.140625" style="1"/>
  </cols>
  <sheetData>
    <row r="1" spans="1:31" ht="21" x14ac:dyDescent="0.35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ht="21" x14ac:dyDescent="0.35">
      <c r="A2" s="99" t="s">
        <v>41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19.5" thickBot="1" x14ac:dyDescent="0.35">
      <c r="A3" s="77" t="s">
        <v>49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84.75" customHeight="1" thickBot="1" x14ac:dyDescent="0.3">
      <c r="A4" s="50"/>
      <c r="B4" s="53" t="s">
        <v>2</v>
      </c>
      <c r="C4" s="54" t="s">
        <v>3</v>
      </c>
      <c r="D4" s="54" t="s">
        <v>0</v>
      </c>
      <c r="E4" s="54" t="s">
        <v>1</v>
      </c>
      <c r="F4" s="54" t="s">
        <v>4</v>
      </c>
      <c r="G4" s="54" t="s">
        <v>5</v>
      </c>
      <c r="H4" s="54" t="s">
        <v>6</v>
      </c>
      <c r="I4" s="54" t="s">
        <v>7</v>
      </c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5" t="s">
        <v>13</v>
      </c>
      <c r="P4" s="56" t="s">
        <v>14</v>
      </c>
    </row>
    <row r="5" spans="1:31" s="39" customFormat="1" ht="19.5" thickBot="1" x14ac:dyDescent="0.35">
      <c r="A5" s="100" t="str">
        <f>'KN 2017'!A6</f>
        <v>64-41-L/51 Podnikání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31" s="38" customFormat="1" x14ac:dyDescent="0.25">
      <c r="A6" s="49" t="s">
        <v>37</v>
      </c>
      <c r="B6" s="78">
        <f>IF(ISNUMBER('Tabulka č. 1'!B6-'KN 2016'!B6),ROUND('Tabulka č. 1'!B6-'KN 2016'!B6,0),"")</f>
        <v>3023</v>
      </c>
      <c r="C6" s="78">
        <f>IF(ISNUMBER('Tabulka č. 1'!C6-'KN 2016'!C6),ROUND('Tabulka č. 1'!C6-'KN 2016'!C6,0),"")</f>
        <v>2328</v>
      </c>
      <c r="D6" s="78">
        <f>IF(ISNUMBER('Tabulka č. 1'!D6-'KN 2016'!D6),ROUND('Tabulka č. 1'!D6-'KN 2016'!D6,0),"")</f>
        <v>2352</v>
      </c>
      <c r="E6" s="78">
        <f>IF(ISNUMBER('Tabulka č. 1'!E6-'KN 2016'!E6),ROUND('Tabulka č. 1'!E6-'KN 2016'!E6,0),"")</f>
        <v>2958</v>
      </c>
      <c r="F6" s="78">
        <f>IF(ISNUMBER('Tabulka č. 1'!F6-'KN 2016'!F6),ROUND('Tabulka č. 1'!F6-'KN 2016'!F6,0),"")</f>
        <v>3338</v>
      </c>
      <c r="G6" s="78">
        <f>IF(ISNUMBER('Tabulka č. 1'!G6-'KN 2016'!G6),ROUND('Tabulka č. 1'!G6-'KN 2016'!G6,0),"")</f>
        <v>2108</v>
      </c>
      <c r="H6" s="78">
        <f>IF(ISNUMBER('Tabulka č. 1'!H6-'KN 2016'!H6),ROUND('Tabulka č. 1'!H6-'KN 2016'!H6,0),"")</f>
        <v>1260</v>
      </c>
      <c r="I6" s="78">
        <f>IF(ISNUMBER('Tabulka č. 1'!I6-'KN 2016'!I6),ROUND('Tabulka č. 1'!I6-'KN 2016'!I6,0),"")</f>
        <v>1885</v>
      </c>
      <c r="J6" s="78">
        <f>IF(ISNUMBER('Tabulka č. 1'!J6-'KN 2016'!J6),ROUND('Tabulka č. 1'!J6-'KN 2016'!J6,0),"")</f>
        <v>1905</v>
      </c>
      <c r="K6" s="78">
        <f>IF(ISNUMBER('Tabulka č. 1'!K6-'KN 2016'!K6),ROUND('Tabulka č. 1'!K6-'KN 2016'!K6,0),"")</f>
        <v>2382</v>
      </c>
      <c r="L6" s="78">
        <f>IF(ISNUMBER('Tabulka č. 1'!L6-'KN 2016'!L6),ROUND('Tabulka č. 1'!L6-'KN 2016'!L6,0),"")</f>
        <v>3157</v>
      </c>
      <c r="M6" s="78">
        <f>IF(ISNUMBER('Tabulka č. 1'!M6-'KN 2016'!M6),ROUND('Tabulka č. 1'!M6-'KN 2016'!M6,0),"")</f>
        <v>2455</v>
      </c>
      <c r="N6" s="78">
        <f>IF(ISNUMBER('Tabulka č. 1'!N6-'KN 2016'!N6),ROUND('Tabulka č. 1'!N6-'KN 2016'!N6,0),"")</f>
        <v>2882</v>
      </c>
      <c r="O6" s="79">
        <f>IF(ISNUMBER('Tabulka č. 1'!O6-'KN 2016'!O6),ROUND('Tabulka č. 1'!O6-'KN 2016'!O6,0),"")</f>
        <v>2360</v>
      </c>
      <c r="P6" s="44">
        <f>IF(ISNUMBER(AVERAGE(B6:O6)),AVERAGE(B6:O6),"")</f>
        <v>2456.6428571428573</v>
      </c>
    </row>
    <row r="7" spans="1:31" s="38" customFormat="1" x14ac:dyDescent="0.25">
      <c r="A7" s="40" t="s">
        <v>38</v>
      </c>
      <c r="B7" s="80">
        <f>IF(ISNUMBER('Tabulka č. 1'!B7-'KN 2016'!B7),ROUND('Tabulka č. 1'!B7-'KN 2016'!B7,0),"")</f>
        <v>0</v>
      </c>
      <c r="C7" s="80">
        <f>IF(ISNUMBER('Tabulka č. 1'!C7-'KN 2016'!C7),ROUND('Tabulka č. 1'!C7-'KN 2016'!C7,0),"")</f>
        <v>0</v>
      </c>
      <c r="D7" s="80">
        <f>IF(ISNUMBER('Tabulka č. 1'!D7-'KN 2016'!D7),ROUND('Tabulka č. 1'!D7-'KN 2016'!D7,0),"")</f>
        <v>-15</v>
      </c>
      <c r="E7" s="80">
        <f>IF(ISNUMBER('Tabulka č. 1'!E7-'KN 2016'!E7),ROUND('Tabulka č. 1'!E7-'KN 2016'!E7,0),"")</f>
        <v>0</v>
      </c>
      <c r="F7" s="80">
        <f>IF(ISNUMBER('Tabulka č. 1'!F7-'KN 2016'!F7),ROUND('Tabulka č. 1'!F7-'KN 2016'!F7,0),"")</f>
        <v>0</v>
      </c>
      <c r="G7" s="80">
        <f>IF(ISNUMBER('Tabulka č. 1'!G7-'KN 2016'!G7),ROUND('Tabulka č. 1'!G7-'KN 2016'!G7,0),"")</f>
        <v>9</v>
      </c>
      <c r="H7" s="80">
        <f>IF(ISNUMBER('Tabulka č. 1'!H7-'KN 2016'!H7),ROUND('Tabulka č. 1'!H7-'KN 2016'!H7,0),"")</f>
        <v>0</v>
      </c>
      <c r="I7" s="80">
        <f>IF(ISNUMBER('Tabulka č. 1'!I7-'KN 2016'!I7),ROUND('Tabulka č. 1'!I7-'KN 2016'!I7,0),"")</f>
        <v>1</v>
      </c>
      <c r="J7" s="80">
        <f>IF(ISNUMBER('Tabulka č. 1'!J7-'KN 2016'!J7),ROUND('Tabulka č. 1'!J7-'KN 2016'!J7,0),"")</f>
        <v>-14</v>
      </c>
      <c r="K7" s="80">
        <f>IF(ISNUMBER('Tabulka č. 1'!K7-'KN 2016'!K7),ROUND('Tabulka č. 1'!K7-'KN 2016'!K7,0),"")</f>
        <v>-4</v>
      </c>
      <c r="L7" s="80">
        <f>IF(ISNUMBER('Tabulka č. 1'!L7-'KN 2016'!L7),ROUND('Tabulka č. 1'!L7-'KN 2016'!L7,0),"")</f>
        <v>-12</v>
      </c>
      <c r="M7" s="80">
        <f>IF(ISNUMBER('Tabulka č. 1'!M7-'KN 2016'!M7),ROUND('Tabulka č. 1'!M7-'KN 2016'!M7,0),"")</f>
        <v>0</v>
      </c>
      <c r="N7" s="80">
        <f>IF(ISNUMBER('Tabulka č. 1'!N7-'KN 2016'!N7),ROUND('Tabulka č. 1'!N7-'KN 2016'!N7,0),"")</f>
        <v>-8</v>
      </c>
      <c r="O7" s="81">
        <f>IF(ISNUMBER('Tabulka č. 1'!O7-'KN 2016'!O7),ROUND('Tabulka č. 1'!O7-'KN 2016'!O7,0),"")</f>
        <v>0</v>
      </c>
      <c r="P7" s="45">
        <f t="shared" ref="P7:P11" si="0">IF(ISNUMBER(AVERAGE(B7:O7)),AVERAGE(B7:O7),"")</f>
        <v>-3.0714285714285716</v>
      </c>
    </row>
    <row r="8" spans="1:31" x14ac:dyDescent="0.25">
      <c r="A8" s="41" t="s">
        <v>25</v>
      </c>
      <c r="B8" s="82">
        <f>IF(ISNUMBER('Tabulka č. 1'!B8-'KN 2016'!B8),ROUND('Tabulka č. 1'!B8-'KN 2016'!B8,2),"")</f>
        <v>0</v>
      </c>
      <c r="C8" s="82">
        <f>IF(ISNUMBER('Tabulka č. 1'!C8-'KN 2016'!C8),ROUND('Tabulka č. 1'!C8-'KN 2016'!C8,2),"")</f>
        <v>0.06</v>
      </c>
      <c r="D8" s="82">
        <f>IF(ISNUMBER('Tabulka č. 1'!D8-'KN 2016'!D8),ROUND('Tabulka č. 1'!D8-'KN 2016'!D8,2),"")</f>
        <v>0</v>
      </c>
      <c r="E8" s="82">
        <f>IF(ISNUMBER('Tabulka č. 1'!E8-'KN 2016'!E8),ROUND('Tabulka č. 1'!E8-'KN 2016'!E8,2),"")</f>
        <v>0</v>
      </c>
      <c r="F8" s="82">
        <f>IF(ISNUMBER('Tabulka č. 1'!F8-'KN 2016'!F8),ROUND('Tabulka č. 1'!F8-'KN 2016'!F8,2),"")</f>
        <v>0</v>
      </c>
      <c r="G8" s="83">
        <f>IF(ISNUMBER('Tabulka č. 1'!G8-'KN 2016'!G8),ROUND('Tabulka č. 1'!G8-'KN 2016'!G8,2),"")</f>
        <v>0</v>
      </c>
      <c r="H8" s="82">
        <f>IF(ISNUMBER('Tabulka č. 1'!H8-'KN 2016'!H8),ROUND('Tabulka č. 1'!H8-'KN 2016'!H8,2),"")</f>
        <v>0.45</v>
      </c>
      <c r="I8" s="82">
        <f>IF(ISNUMBER('Tabulka č. 1'!I8-'KN 2016'!I8),ROUND('Tabulka č. 1'!I8-'KN 2016'!I8,2),"")</f>
        <v>0</v>
      </c>
      <c r="J8" s="82">
        <f>IF(ISNUMBER('Tabulka č. 1'!J8-'KN 2016'!J8),ROUND('Tabulka č. 1'!J8-'KN 2016'!J8,2),"")</f>
        <v>0</v>
      </c>
      <c r="K8" s="82">
        <f>IF(ISNUMBER('Tabulka č. 1'!K8-'KN 2016'!K8),ROUND('Tabulka č. 1'!K8-'KN 2016'!K8,2),"")</f>
        <v>0</v>
      </c>
      <c r="L8" s="82">
        <f>IF(ISNUMBER('Tabulka č. 1'!L8-'KN 2016'!L8),ROUND('Tabulka č. 1'!L8-'KN 2016'!L8,2),"")</f>
        <v>-0.23</v>
      </c>
      <c r="M8" s="82">
        <f>IF(ISNUMBER('Tabulka č. 1'!M8-'KN 2016'!M8),ROUND('Tabulka č. 1'!M8-'KN 2016'!M8,2),"")</f>
        <v>0</v>
      </c>
      <c r="N8" s="82">
        <f>IF(ISNUMBER('Tabulka č. 1'!N8-'KN 2016'!N8),ROUND('Tabulka č. 1'!N8-'KN 2016'!N8,2),"")</f>
        <v>0</v>
      </c>
      <c r="O8" s="84">
        <f>IF(ISNUMBER('Tabulka č. 1'!O8-'KN 2016'!O8),ROUND('Tabulka č. 1'!O8-'KN 2016'!O8,2),"")</f>
        <v>0</v>
      </c>
      <c r="P8" s="46">
        <f t="shared" si="0"/>
        <v>0.02</v>
      </c>
    </row>
    <row r="9" spans="1:31" s="38" customFormat="1" x14ac:dyDescent="0.25">
      <c r="A9" s="40" t="s">
        <v>26</v>
      </c>
      <c r="B9" s="85">
        <f>IF(ISNUMBER('Tabulka č. 1'!B9-'KN 2016'!B9),ROUND('Tabulka č. 1'!B9-'KN 2016'!B9,0),"")</f>
        <v>2620</v>
      </c>
      <c r="C9" s="85">
        <f>IF(ISNUMBER('Tabulka č. 1'!C9-'KN 2016'!C9),ROUND('Tabulka č. 1'!C9-'KN 2016'!C9,0),"")</f>
        <v>2215</v>
      </c>
      <c r="D9" s="85">
        <f>IF(ISNUMBER('Tabulka č. 1'!D9-'KN 2016'!D9),ROUND('Tabulka č. 1'!D9-'KN 2016'!D9,0),"")</f>
        <v>2203</v>
      </c>
      <c r="E9" s="85">
        <f>IF(ISNUMBER('Tabulka č. 1'!E9-'KN 2016'!E9),ROUND('Tabulka č. 1'!E9-'KN 2016'!E9,0),"")</f>
        <v>2561</v>
      </c>
      <c r="F9" s="85">
        <f>IF(ISNUMBER('Tabulka č. 1'!F9-'KN 2016'!F9),ROUND('Tabulka č. 1'!F9-'KN 2016'!F9,0),"")</f>
        <v>1900</v>
      </c>
      <c r="G9" s="85">
        <f>IF(ISNUMBER('Tabulka č. 1'!G9-'KN 2016'!G9),ROUND('Tabulka č. 1'!G9-'KN 2016'!G9,0),"")</f>
        <v>1887</v>
      </c>
      <c r="H9" s="85">
        <f>IF(ISNUMBER('Tabulka č. 1'!H9-'KN 2016'!H9),ROUND('Tabulka č. 1'!H9-'KN 2016'!H9,0),"")</f>
        <v>2290</v>
      </c>
      <c r="I9" s="85">
        <f>IF(ISNUMBER('Tabulka č. 1'!I9-'KN 2016'!I9),ROUND('Tabulka č. 1'!I9-'KN 2016'!I9,0),"")</f>
        <v>1841</v>
      </c>
      <c r="J9" s="85">
        <f>IF(ISNUMBER('Tabulka č. 1'!J9-'KN 2016'!J9),ROUND('Tabulka č. 1'!J9-'KN 2016'!J9,0),"")</f>
        <v>1656</v>
      </c>
      <c r="K9" s="85">
        <f>IF(ISNUMBER('Tabulka č. 1'!K9-'KN 2016'!K9),ROUND('Tabulka č. 1'!K9-'KN 2016'!K9,0),"")</f>
        <v>2145</v>
      </c>
      <c r="L9" s="86">
        <f>IF(ISNUMBER('Tabulka č. 1'!L9-'KN 2016'!L9),ROUND('Tabulka č. 1'!L9-'KN 2016'!L9,0),"")</f>
        <v>2019</v>
      </c>
      <c r="M9" s="85">
        <f>IF(ISNUMBER('Tabulka č. 1'!M9-'KN 2016'!M9),ROUND('Tabulka č. 1'!M9-'KN 2016'!M9,0),"")</f>
        <v>2270</v>
      </c>
      <c r="N9" s="85">
        <f>IF(ISNUMBER('Tabulka č. 1'!N9-'KN 2016'!N9),ROUND('Tabulka č. 1'!N9-'KN 2016'!N9,0),"")</f>
        <v>2354</v>
      </c>
      <c r="O9" s="87">
        <f>IF(ISNUMBER('Tabulka č. 1'!O9-'KN 2016'!O9),ROUND('Tabulka č. 1'!O9-'KN 2016'!O9,0),"")</f>
        <v>2310</v>
      </c>
      <c r="P9" s="47">
        <f t="shared" si="0"/>
        <v>2162.2142857142858</v>
      </c>
    </row>
    <row r="10" spans="1:31" x14ac:dyDescent="0.25">
      <c r="A10" s="41" t="s">
        <v>27</v>
      </c>
      <c r="B10" s="82">
        <f>IF(ISNUMBER('Tabulka č. 1'!B10-'KN 2016'!B10),ROUND('Tabulka č. 1'!B10-'KN 2016'!B10,2),"")</f>
        <v>0</v>
      </c>
      <c r="C10" s="82">
        <f>IF(ISNUMBER('Tabulka č. 1'!C10-'KN 2016'!C10),ROUND('Tabulka č. 1'!C10-'KN 2016'!C10,2),"")</f>
        <v>0</v>
      </c>
      <c r="D10" s="82">
        <f>IF(ISNUMBER('Tabulka č. 1'!D10-'KN 2016'!D10),ROUND('Tabulka č. 1'!D10-'KN 2016'!D10,2),"")</f>
        <v>0</v>
      </c>
      <c r="E10" s="82">
        <f>IF(ISNUMBER('Tabulka č. 1'!E10-'KN 2016'!E10),ROUND('Tabulka č. 1'!E10-'KN 2016'!E10,2),"")</f>
        <v>0</v>
      </c>
      <c r="F10" s="82">
        <f>IF(ISNUMBER('Tabulka č. 1'!F10-'KN 2016'!F10),ROUND('Tabulka č. 1'!F10-'KN 2016'!F10,2),"")</f>
        <v>-3.06</v>
      </c>
      <c r="G10" s="83">
        <f>IF(ISNUMBER('Tabulka č. 1'!G10-'KN 2016'!G10),ROUND('Tabulka č. 1'!G10-'KN 2016'!G10,2),"")</f>
        <v>0</v>
      </c>
      <c r="H10" s="82">
        <f>IF(ISNUMBER('Tabulka č. 1'!H10-'KN 2016'!H10),ROUND('Tabulka č. 1'!H10-'KN 2016'!H10,2),"")</f>
        <v>0</v>
      </c>
      <c r="I10" s="82">
        <f>IF(ISNUMBER('Tabulka č. 1'!I10-'KN 2016'!I10),ROUND('Tabulka č. 1'!I10-'KN 2016'!I10,2),"")</f>
        <v>0</v>
      </c>
      <c r="J10" s="82">
        <f>IF(ISNUMBER('Tabulka č. 1'!J10-'KN 2016'!J10),ROUND('Tabulka č. 1'!J10-'KN 2016'!J10,2),"")</f>
        <v>0</v>
      </c>
      <c r="K10" s="82">
        <f>IF(ISNUMBER('Tabulka č. 1'!K10-'KN 2016'!K10),ROUND('Tabulka č. 1'!K10-'KN 2016'!K10,2),"")</f>
        <v>0</v>
      </c>
      <c r="L10" s="82">
        <f>IF(ISNUMBER('Tabulka č. 1'!L10-'KN 2016'!L10),ROUND('Tabulka č. 1'!L10-'KN 2016'!L10,2),"")</f>
        <v>0</v>
      </c>
      <c r="M10" s="82">
        <f>IF(ISNUMBER('Tabulka č. 1'!M10-'KN 2016'!M10),ROUND('Tabulka č. 1'!M10-'KN 2016'!M10,2),"")</f>
        <v>0</v>
      </c>
      <c r="N10" s="82">
        <f>IF(ISNUMBER('Tabulka č. 1'!N10-'KN 2016'!N10),ROUND('Tabulka č. 1'!N10-'KN 2016'!N10,2),"")</f>
        <v>0</v>
      </c>
      <c r="O10" s="84">
        <f>IF(ISNUMBER('Tabulka č. 1'!O10-'KN 2016'!O10),ROUND('Tabulka č. 1'!O10-'KN 2016'!O10,2),"")</f>
        <v>0</v>
      </c>
      <c r="P10" s="46">
        <f t="shared" si="0"/>
        <v>-0.21857142857142858</v>
      </c>
    </row>
    <row r="11" spans="1:31" s="38" customFormat="1" ht="15.75" thickBot="1" x14ac:dyDescent="0.3">
      <c r="A11" s="42" t="s">
        <v>28</v>
      </c>
      <c r="B11" s="88">
        <f>IF(ISNUMBER('Tabulka č. 1'!B11-'KN 2016'!B11),ROUND('Tabulka č. 1'!B11-'KN 2016'!B11,0),"")</f>
        <v>1000</v>
      </c>
      <c r="C11" s="88">
        <f>IF(ISNUMBER('Tabulka č. 1'!C11-'KN 2016'!C11),ROUND('Tabulka č. 1'!C11-'KN 2016'!C11,0),"")</f>
        <v>804</v>
      </c>
      <c r="D11" s="88">
        <f>IF(ISNUMBER('Tabulka č. 1'!D11-'KN 2016'!D11),ROUND('Tabulka č. 1'!D11-'KN 2016'!D11,0),"")</f>
        <v>774</v>
      </c>
      <c r="E11" s="88">
        <f>IF(ISNUMBER('Tabulka č. 1'!E11-'KN 2016'!E11),ROUND('Tabulka č. 1'!E11-'KN 2016'!E11,0),"")</f>
        <v>1232</v>
      </c>
      <c r="F11" s="88">
        <f>IF(ISNUMBER('Tabulka č. 1'!F11-'KN 2016'!F11),ROUND('Tabulka č. 1'!F11-'KN 2016'!F11,0),"")</f>
        <v>800</v>
      </c>
      <c r="G11" s="88">
        <f>IF(ISNUMBER('Tabulka č. 1'!G11-'KN 2016'!G11),ROUND('Tabulka č. 1'!G11-'KN 2016'!G11,0),"")</f>
        <v>754</v>
      </c>
      <c r="H11" s="88">
        <f>IF(ISNUMBER('Tabulka č. 1'!H11-'KN 2016'!H11),ROUND('Tabulka č. 1'!H11-'KN 2016'!H11,0),"")</f>
        <v>960</v>
      </c>
      <c r="I11" s="88">
        <f>IF(ISNUMBER('Tabulka č. 1'!I11-'KN 2016'!I11),ROUND('Tabulka č. 1'!I11-'KN 2016'!I11,0),"")</f>
        <v>771</v>
      </c>
      <c r="J11" s="88">
        <f>IF(ISNUMBER('Tabulka č. 1'!J11-'KN 2016'!J11),ROUND('Tabulka č. 1'!J11-'KN 2016'!J11,0),"")</f>
        <v>695</v>
      </c>
      <c r="K11" s="88">
        <f>IF(ISNUMBER('Tabulka č. 1'!K11-'KN 2016'!K11),ROUND('Tabulka č. 1'!K11-'KN 2016'!K11,0),"")</f>
        <v>698</v>
      </c>
      <c r="L11" s="89">
        <f>IF(ISNUMBER('Tabulka č. 1'!L11-'KN 2016'!L11),ROUND('Tabulka č. 1'!L11-'KN 2016'!L11,0),"")</f>
        <v>1006</v>
      </c>
      <c r="M11" s="88">
        <f>IF(ISNUMBER('Tabulka č. 1'!M11-'KN 2016'!M11),ROUND('Tabulka č. 1'!M11-'KN 2016'!M11,0),"")</f>
        <v>774</v>
      </c>
      <c r="N11" s="88">
        <f>IF(ISNUMBER('Tabulka č. 1'!N11-'KN 2016'!N11),ROUND('Tabulka č. 1'!N11-'KN 2016'!N11,0),"")</f>
        <v>799</v>
      </c>
      <c r="O11" s="90">
        <f>IF(ISNUMBER('Tabulka č. 1'!O11-'KN 2016'!O11),ROUND('Tabulka č. 1'!O11-'KN 2016'!O11,0),"")</f>
        <v>830</v>
      </c>
      <c r="P11" s="48">
        <f t="shared" si="0"/>
        <v>849.78571428571433</v>
      </c>
    </row>
    <row r="12" spans="1:31" s="39" customFormat="1" ht="19.5" thickBot="1" x14ac:dyDescent="0.35">
      <c r="A12" s="100" t="str">
        <f>'KN 2017'!A7</f>
        <v>23-43-L/51 Provozní technika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</row>
    <row r="13" spans="1:31" s="38" customFormat="1" x14ac:dyDescent="0.25">
      <c r="A13" s="49" t="s">
        <v>37</v>
      </c>
      <c r="B13" s="78">
        <f>IF(ISNUMBER('Tabulka č. 1'!B13-'KN 2016'!B13),ROUND('Tabulka č. 1'!B13-'KN 2016'!B13,0),"")</f>
        <v>2740</v>
      </c>
      <c r="C13" s="78">
        <f>IF(ISNUMBER('Tabulka č. 1'!C13-'KN 2016'!C13),ROUND('Tabulka č. 1'!C13-'KN 2016'!C13,0),"")</f>
        <v>2171</v>
      </c>
      <c r="D13" s="78">
        <f>IF(ISNUMBER('Tabulka č. 1'!D13-'KN 2016'!D13),ROUND('Tabulka č. 1'!D13-'KN 2016'!D13,0),"")</f>
        <v>2406</v>
      </c>
      <c r="E13" s="78">
        <f>IF(ISNUMBER('Tabulka č. 1'!E13-'KN 2016'!E13),ROUND('Tabulka č. 1'!E13-'KN 2016'!E13,0),"")</f>
        <v>3435</v>
      </c>
      <c r="F13" s="78" t="str">
        <f>IF(ISNUMBER('Tabulka č. 1'!F13-'KN 2016'!F13),ROUND('Tabulka č. 1'!F13-'KN 2016'!F13,0),"")</f>
        <v/>
      </c>
      <c r="G13" s="78">
        <f>IF(ISNUMBER('Tabulka č. 1'!G13-'KN 2016'!G13),ROUND('Tabulka č. 1'!G13-'KN 2016'!G13,0),"")</f>
        <v>2315</v>
      </c>
      <c r="H13" s="78" t="str">
        <f>IF(ISNUMBER('Tabulka č. 1'!H13-'KN 2016'!H13),ROUND('Tabulka č. 1'!H13-'KN 2016'!H13,0),"")</f>
        <v/>
      </c>
      <c r="I13" s="78">
        <f>IF(ISNUMBER('Tabulka č. 1'!I13-'KN 2016'!I13),ROUND('Tabulka č. 1'!I13-'KN 2016'!I13,0),"")</f>
        <v>-1638</v>
      </c>
      <c r="J13" s="78">
        <f>IF(ISNUMBER('Tabulka č. 1'!J13-'KN 2016'!J13),ROUND('Tabulka č. 1'!J13-'KN 2016'!J13,0),"")</f>
        <v>1739</v>
      </c>
      <c r="K13" s="78">
        <f>IF(ISNUMBER('Tabulka č. 1'!K13-'KN 2016'!K13),ROUND('Tabulka č. 1'!K13-'KN 2016'!K13,0),"")</f>
        <v>2206</v>
      </c>
      <c r="L13" s="78">
        <f>IF(ISNUMBER('Tabulka č. 1'!L13-'KN 2016'!L13),ROUND('Tabulka č. 1'!L13-'KN 2016'!L13,0),"")</f>
        <v>2594</v>
      </c>
      <c r="M13" s="78">
        <f>IF(ISNUMBER('Tabulka č. 1'!M13-'KN 2016'!M13),ROUND('Tabulka č. 1'!M13-'KN 2016'!M13,0),"")</f>
        <v>2283</v>
      </c>
      <c r="N13" s="78">
        <f>IF(ISNUMBER('Tabulka č. 1'!N13-'KN 2016'!N13),ROUND('Tabulka č. 1'!N13-'KN 2016'!N13,0),"")</f>
        <v>-86</v>
      </c>
      <c r="O13" s="79">
        <f>IF(ISNUMBER('Tabulka č. 1'!O13-'KN 2016'!O13),ROUND('Tabulka č. 1'!O13-'KN 2016'!O13,0),"")</f>
        <v>2388</v>
      </c>
      <c r="P13" s="44">
        <f>IF(ISNUMBER(AVERAGE(B13:O13)),AVERAGE(B13:O13),"")</f>
        <v>1879.4166666666667</v>
      </c>
    </row>
    <row r="14" spans="1:31" s="38" customFormat="1" x14ac:dyDescent="0.25">
      <c r="A14" s="40" t="s">
        <v>38</v>
      </c>
      <c r="B14" s="80">
        <f>IF(ISNUMBER('Tabulka č. 1'!B14-'KN 2016'!B14),ROUND('Tabulka č. 1'!B14-'KN 2016'!B14,0),"")</f>
        <v>0</v>
      </c>
      <c r="C14" s="80">
        <f>IF(ISNUMBER('Tabulka č. 1'!C14-'KN 2016'!C14),ROUND('Tabulka č. 1'!C14-'KN 2016'!C14,0),"")</f>
        <v>0</v>
      </c>
      <c r="D14" s="80">
        <f>IF(ISNUMBER('Tabulka č. 1'!D14-'KN 2016'!D14),ROUND('Tabulka č. 1'!D14-'KN 2016'!D14,0),"")</f>
        <v>-15</v>
      </c>
      <c r="E14" s="80">
        <f>IF(ISNUMBER('Tabulka č. 1'!E14-'KN 2016'!E14),ROUND('Tabulka č. 1'!E14-'KN 2016'!E14,0),"")</f>
        <v>0</v>
      </c>
      <c r="F14" s="80" t="str">
        <f>IF(ISNUMBER('Tabulka č. 1'!F14-'KN 2016'!F14),ROUND('Tabulka č. 1'!F14-'KN 2016'!F14,0),"")</f>
        <v/>
      </c>
      <c r="G14" s="80">
        <f>IF(ISNUMBER('Tabulka č. 1'!G14-'KN 2016'!G14),ROUND('Tabulka č. 1'!G14-'KN 2016'!G14,0),"")</f>
        <v>9</v>
      </c>
      <c r="H14" s="80" t="str">
        <f>IF(ISNUMBER('Tabulka č. 1'!H14-'KN 2016'!H14),ROUND('Tabulka č. 1'!H14-'KN 2016'!H14,0),"")</f>
        <v/>
      </c>
      <c r="I14" s="80">
        <f>IF(ISNUMBER('Tabulka č. 1'!I14-'KN 2016'!I14),ROUND('Tabulka č. 1'!I14-'KN 2016'!I14,0),"")</f>
        <v>70</v>
      </c>
      <c r="J14" s="80">
        <f>IF(ISNUMBER('Tabulka č. 1'!J14-'KN 2016'!J14),ROUND('Tabulka č. 1'!J14-'KN 2016'!J14,0),"")</f>
        <v>-14</v>
      </c>
      <c r="K14" s="80">
        <f>IF(ISNUMBER('Tabulka č. 1'!K14-'KN 2016'!K14),ROUND('Tabulka č. 1'!K14-'KN 2016'!K14,0),"")</f>
        <v>-4</v>
      </c>
      <c r="L14" s="80">
        <f>IF(ISNUMBER('Tabulka č. 1'!L14-'KN 2016'!L14),ROUND('Tabulka č. 1'!L14-'KN 2016'!L14,0),"")</f>
        <v>-12</v>
      </c>
      <c r="M14" s="80">
        <f>IF(ISNUMBER('Tabulka č. 1'!M14-'KN 2016'!M14),ROUND('Tabulka č. 1'!M14-'KN 2016'!M14,0),"")</f>
        <v>0</v>
      </c>
      <c r="N14" s="80">
        <f>IF(ISNUMBER('Tabulka č. 1'!N14-'KN 2016'!N14),ROUND('Tabulka č. 1'!N14-'KN 2016'!N14,0),"")</f>
        <v>-8</v>
      </c>
      <c r="O14" s="81">
        <f>IF(ISNUMBER('Tabulka č. 1'!O14-'KN 2016'!O14),ROUND('Tabulka č. 1'!O14-'KN 2016'!O14,0),"")</f>
        <v>0</v>
      </c>
      <c r="P14" s="45">
        <f t="shared" ref="P14:P18" si="1">IF(ISNUMBER(AVERAGE(B14:O14)),AVERAGE(B14:O14),"")</f>
        <v>2.1666666666666665</v>
      </c>
    </row>
    <row r="15" spans="1:31" x14ac:dyDescent="0.25">
      <c r="A15" s="41" t="s">
        <v>25</v>
      </c>
      <c r="B15" s="82">
        <f>IF(ISNUMBER('Tabulka č. 1'!B15-'KN 2016'!B15),ROUND('Tabulka č. 1'!B15-'KN 2016'!B15,2),"")</f>
        <v>0</v>
      </c>
      <c r="C15" s="82">
        <f>IF(ISNUMBER('Tabulka č. 1'!C15-'KN 2016'!C15),ROUND('Tabulka č. 1'!C15-'KN 2016'!C15,2),"")</f>
        <v>0.06</v>
      </c>
      <c r="D15" s="82">
        <f>IF(ISNUMBER('Tabulka č. 1'!D15-'KN 2016'!D15),ROUND('Tabulka č. 1'!D15-'KN 2016'!D15,2),"")</f>
        <v>0</v>
      </c>
      <c r="E15" s="82">
        <f>IF(ISNUMBER('Tabulka č. 1'!E15-'KN 2016'!E15),ROUND('Tabulka č. 1'!E15-'KN 2016'!E15,2),"")</f>
        <v>0</v>
      </c>
      <c r="F15" s="82" t="str">
        <f>IF(ISNUMBER('Tabulka č. 1'!F15-'KN 2016'!F15),ROUND('Tabulka č. 1'!F15-'KN 2016'!F15,2),"")</f>
        <v/>
      </c>
      <c r="G15" s="83">
        <f>IF(ISNUMBER('Tabulka č. 1'!G15-'KN 2016'!G15),ROUND('Tabulka č. 1'!G15-'KN 2016'!G15,2),"")</f>
        <v>0</v>
      </c>
      <c r="H15" s="82" t="str">
        <f>IF(ISNUMBER('Tabulka č. 1'!H15-'KN 2016'!H15),ROUND('Tabulka č. 1'!H15-'KN 2016'!H15,2),"")</f>
        <v/>
      </c>
      <c r="I15" s="82">
        <f>IF(ISNUMBER('Tabulka č. 1'!I15-'KN 2016'!I15),ROUND('Tabulka č. 1'!I15-'KN 2016'!I15,2),"")</f>
        <v>1.39</v>
      </c>
      <c r="J15" s="82">
        <f>IF(ISNUMBER('Tabulka č. 1'!J15-'KN 2016'!J15),ROUND('Tabulka č. 1'!J15-'KN 2016'!J15,2),"")</f>
        <v>0</v>
      </c>
      <c r="K15" s="82">
        <f>IF(ISNUMBER('Tabulka č. 1'!K15-'KN 2016'!K15),ROUND('Tabulka č. 1'!K15-'KN 2016'!K15,2),"")</f>
        <v>0</v>
      </c>
      <c r="L15" s="82">
        <f>IF(ISNUMBER('Tabulka č. 1'!L15-'KN 2016'!L15),ROUND('Tabulka č. 1'!L15-'KN 2016'!L15,2),"")</f>
        <v>0.05</v>
      </c>
      <c r="M15" s="82">
        <f>IF(ISNUMBER('Tabulka č. 1'!M15-'KN 2016'!M15),ROUND('Tabulka č. 1'!M15-'KN 2016'!M15,2),"")</f>
        <v>0</v>
      </c>
      <c r="N15" s="82">
        <f>IF(ISNUMBER('Tabulka č. 1'!N15-'KN 2016'!N15),ROUND('Tabulka č. 1'!N15-'KN 2016'!N15,2),"")</f>
        <v>1</v>
      </c>
      <c r="O15" s="84">
        <f>IF(ISNUMBER('Tabulka č. 1'!O15-'KN 2016'!O15),ROUND('Tabulka č. 1'!O15-'KN 2016'!O15,2),"")</f>
        <v>0</v>
      </c>
      <c r="P15" s="46">
        <f t="shared" si="1"/>
        <v>0.20833333333333334</v>
      </c>
    </row>
    <row r="16" spans="1:31" s="38" customFormat="1" x14ac:dyDescent="0.25">
      <c r="A16" s="40" t="s">
        <v>26</v>
      </c>
      <c r="B16" s="85">
        <f>IF(ISNUMBER('Tabulka č. 1'!B16-'KN 2016'!B16),ROUND('Tabulka č. 1'!B16-'KN 2016'!B16,0),"")</f>
        <v>2620</v>
      </c>
      <c r="C16" s="85">
        <f>IF(ISNUMBER('Tabulka č. 1'!C16-'KN 2016'!C16),ROUND('Tabulka č. 1'!C16-'KN 2016'!C16,0),"")</f>
        <v>2215</v>
      </c>
      <c r="D16" s="85">
        <f>IF(ISNUMBER('Tabulka č. 1'!D16-'KN 2016'!D16),ROUND('Tabulka č. 1'!D16-'KN 2016'!D16,0),"")</f>
        <v>2203</v>
      </c>
      <c r="E16" s="85">
        <f>IF(ISNUMBER('Tabulka č. 1'!E16-'KN 2016'!E16),ROUND('Tabulka č. 1'!E16-'KN 2016'!E16,0),"")</f>
        <v>2561</v>
      </c>
      <c r="F16" s="85" t="str">
        <f>IF(ISNUMBER('Tabulka č. 1'!F16-'KN 2016'!F16),ROUND('Tabulka č. 1'!F16-'KN 2016'!F16,0),"")</f>
        <v/>
      </c>
      <c r="G16" s="85">
        <f>IF(ISNUMBER('Tabulka č. 1'!G16-'KN 2016'!G16),ROUND('Tabulka č. 1'!G16-'KN 2016'!G16,0),"")</f>
        <v>1887</v>
      </c>
      <c r="H16" s="85" t="str">
        <f>IF(ISNUMBER('Tabulka č. 1'!H16-'KN 2016'!H16),ROUND('Tabulka č. 1'!H16-'KN 2016'!H16,0),"")</f>
        <v/>
      </c>
      <c r="I16" s="85">
        <f>IF(ISNUMBER('Tabulka č. 1'!I16-'KN 2016'!I16),ROUND('Tabulka č. 1'!I16-'KN 2016'!I16,0),"")</f>
        <v>1841</v>
      </c>
      <c r="J16" s="85">
        <f>IF(ISNUMBER('Tabulka č. 1'!J16-'KN 2016'!J16),ROUND('Tabulka č. 1'!J16-'KN 2016'!J16,0),"")</f>
        <v>1656</v>
      </c>
      <c r="K16" s="85">
        <f>IF(ISNUMBER('Tabulka č. 1'!K16-'KN 2016'!K16),ROUND('Tabulka č. 1'!K16-'KN 2016'!K16,0),"")</f>
        <v>2145</v>
      </c>
      <c r="L16" s="86">
        <f>IF(ISNUMBER('Tabulka č. 1'!L16-'KN 2016'!L16),ROUND('Tabulka č. 1'!L16-'KN 2016'!L16,0),"")</f>
        <v>2019</v>
      </c>
      <c r="M16" s="85">
        <f>IF(ISNUMBER('Tabulka č. 1'!M16-'KN 2016'!M16),ROUND('Tabulka č. 1'!M16-'KN 2016'!M16,0),"")</f>
        <v>2270</v>
      </c>
      <c r="N16" s="85">
        <f>IF(ISNUMBER('Tabulka č. 1'!N16-'KN 2016'!N16),ROUND('Tabulka č. 1'!N16-'KN 2016'!N16,0),"")</f>
        <v>2354</v>
      </c>
      <c r="O16" s="87">
        <f>IF(ISNUMBER('Tabulka č. 1'!O16-'KN 2016'!O16),ROUND('Tabulka č. 1'!O16-'KN 2016'!O16,0),"")</f>
        <v>2310</v>
      </c>
      <c r="P16" s="47">
        <f t="shared" si="1"/>
        <v>2173.4166666666665</v>
      </c>
    </row>
    <row r="17" spans="1:16" x14ac:dyDescent="0.25">
      <c r="A17" s="41" t="s">
        <v>27</v>
      </c>
      <c r="B17" s="82">
        <f>IF(ISNUMBER('Tabulka č. 1'!B17-'KN 2016'!B17),ROUND('Tabulka č. 1'!B17-'KN 2016'!B17,2),"")</f>
        <v>0</v>
      </c>
      <c r="C17" s="82">
        <f>IF(ISNUMBER('Tabulka č. 1'!C17-'KN 2016'!C17),ROUND('Tabulka č. 1'!C17-'KN 2016'!C17,2),"")</f>
        <v>0</v>
      </c>
      <c r="D17" s="82">
        <f>IF(ISNUMBER('Tabulka č. 1'!D17-'KN 2016'!D17),ROUND('Tabulka č. 1'!D17-'KN 2016'!D17,2),"")</f>
        <v>0</v>
      </c>
      <c r="E17" s="82">
        <f>IF(ISNUMBER('Tabulka č. 1'!E17-'KN 2016'!E17),ROUND('Tabulka č. 1'!E17-'KN 2016'!E17,2),"")</f>
        <v>0</v>
      </c>
      <c r="F17" s="82" t="str">
        <f>IF(ISNUMBER('Tabulka č. 1'!F17-'KN 2016'!F17),ROUND('Tabulka č. 1'!F17-'KN 2016'!F17,2),"")</f>
        <v/>
      </c>
      <c r="G17" s="83">
        <f>IF(ISNUMBER('Tabulka č. 1'!G17-'KN 2016'!G17),ROUND('Tabulka č. 1'!G17-'KN 2016'!G17,2),"")</f>
        <v>0</v>
      </c>
      <c r="H17" s="82" t="str">
        <f>IF(ISNUMBER('Tabulka č. 1'!H17-'KN 2016'!H17),ROUND('Tabulka č. 1'!H17-'KN 2016'!H17,2),"")</f>
        <v/>
      </c>
      <c r="I17" s="82">
        <f>IF(ISNUMBER('Tabulka č. 1'!I17-'KN 2016'!I17),ROUND('Tabulka č. 1'!I17-'KN 2016'!I17,2),"")</f>
        <v>14.07</v>
      </c>
      <c r="J17" s="82">
        <f>IF(ISNUMBER('Tabulka č. 1'!J17-'KN 2016'!J17),ROUND('Tabulka č. 1'!J17-'KN 2016'!J17,2),"")</f>
        <v>0</v>
      </c>
      <c r="K17" s="82">
        <f>IF(ISNUMBER('Tabulka č. 1'!K17-'KN 2016'!K17),ROUND('Tabulka č. 1'!K17-'KN 2016'!K17,2),"")</f>
        <v>0</v>
      </c>
      <c r="L17" s="82">
        <f>IF(ISNUMBER('Tabulka č. 1'!L17-'KN 2016'!L17),ROUND('Tabulka č. 1'!L17-'KN 2016'!L17,2),"")</f>
        <v>0</v>
      </c>
      <c r="M17" s="82">
        <f>IF(ISNUMBER('Tabulka č. 1'!M17-'KN 2016'!M17),ROUND('Tabulka č. 1'!M17-'KN 2016'!M17,2),"")</f>
        <v>0</v>
      </c>
      <c r="N17" s="82">
        <f>IF(ISNUMBER('Tabulka č. 1'!N17-'KN 2016'!N17),ROUND('Tabulka č. 1'!N17-'KN 2016'!N17,2),"")</f>
        <v>0</v>
      </c>
      <c r="O17" s="84">
        <f>IF(ISNUMBER('Tabulka č. 1'!O17-'KN 2016'!O17),ROUND('Tabulka č. 1'!O17-'KN 2016'!O17,2),"")</f>
        <v>0</v>
      </c>
      <c r="P17" s="46">
        <f t="shared" si="1"/>
        <v>1.1725000000000001</v>
      </c>
    </row>
    <row r="18" spans="1:16" s="38" customFormat="1" ht="15.75" thickBot="1" x14ac:dyDescent="0.3">
      <c r="A18" s="42" t="s">
        <v>28</v>
      </c>
      <c r="B18" s="88">
        <f>IF(ISNUMBER('Tabulka č. 1'!B18-'KN 2016'!B18),ROUND('Tabulka č. 1'!B18-'KN 2016'!B18,0),"")</f>
        <v>1000</v>
      </c>
      <c r="C18" s="88">
        <f>IF(ISNUMBER('Tabulka č. 1'!C18-'KN 2016'!C18),ROUND('Tabulka č. 1'!C18-'KN 2016'!C18,0),"")</f>
        <v>804</v>
      </c>
      <c r="D18" s="88">
        <f>IF(ISNUMBER('Tabulka č. 1'!D18-'KN 2016'!D18),ROUND('Tabulka č. 1'!D18-'KN 2016'!D18,0),"")</f>
        <v>774</v>
      </c>
      <c r="E18" s="88">
        <f>IF(ISNUMBER('Tabulka č. 1'!E18-'KN 2016'!E18),ROUND('Tabulka č. 1'!E18-'KN 2016'!E18,0),"")</f>
        <v>1232</v>
      </c>
      <c r="F18" s="88" t="str">
        <f>IF(ISNUMBER('Tabulka č. 1'!F18-'KN 2016'!F18),ROUND('Tabulka č. 1'!F18-'KN 2016'!F18,0),"")</f>
        <v/>
      </c>
      <c r="G18" s="88">
        <f>IF(ISNUMBER('Tabulka č. 1'!G18-'KN 2016'!G18),ROUND('Tabulka č. 1'!G18-'KN 2016'!G18,0),"")</f>
        <v>754</v>
      </c>
      <c r="H18" s="88" t="str">
        <f>IF(ISNUMBER('Tabulka č. 1'!H18-'KN 2016'!H18),ROUND('Tabulka č. 1'!H18-'KN 2016'!H18,0),"")</f>
        <v/>
      </c>
      <c r="I18" s="88">
        <f>IF(ISNUMBER('Tabulka č. 1'!I18-'KN 2016'!I18),ROUND('Tabulka č. 1'!I18-'KN 2016'!I18,0),"")</f>
        <v>771</v>
      </c>
      <c r="J18" s="88">
        <f>IF(ISNUMBER('Tabulka č. 1'!J18-'KN 2016'!J18),ROUND('Tabulka č. 1'!J18-'KN 2016'!J18,0),"")</f>
        <v>695</v>
      </c>
      <c r="K18" s="88">
        <f>IF(ISNUMBER('Tabulka č. 1'!K18-'KN 2016'!K18),ROUND('Tabulka č. 1'!K18-'KN 2016'!K18,0),"")</f>
        <v>698</v>
      </c>
      <c r="L18" s="89">
        <f>IF(ISNUMBER('Tabulka č. 1'!L18-'KN 2016'!L18),ROUND('Tabulka č. 1'!L18-'KN 2016'!L18,0),"")</f>
        <v>1006</v>
      </c>
      <c r="M18" s="88">
        <f>IF(ISNUMBER('Tabulka č. 1'!M18-'KN 2016'!M18),ROUND('Tabulka č. 1'!M18-'KN 2016'!M18,0),"")</f>
        <v>774</v>
      </c>
      <c r="N18" s="88">
        <f>IF(ISNUMBER('Tabulka č. 1'!N18-'KN 2016'!N18),ROUND('Tabulka č. 1'!N18-'KN 2016'!N18,0),"")</f>
        <v>799</v>
      </c>
      <c r="O18" s="90">
        <f>IF(ISNUMBER('Tabulka č. 1'!O18-'KN 2016'!O18),ROUND('Tabulka č. 1'!O18-'KN 2016'!O18,0),"")</f>
        <v>830</v>
      </c>
      <c r="P18" s="48">
        <f t="shared" si="1"/>
        <v>844.75</v>
      </c>
    </row>
    <row r="19" spans="1:16" s="39" customFormat="1" ht="19.5" thickBot="1" x14ac:dyDescent="0.35">
      <c r="A19" s="100" t="str">
        <f>'KN 2017'!A8</f>
        <v>65-41-L/51 Gastronomie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2"/>
    </row>
    <row r="20" spans="1:16" s="38" customFormat="1" x14ac:dyDescent="0.25">
      <c r="A20" s="49" t="s">
        <v>37</v>
      </c>
      <c r="B20" s="78">
        <f>IF(ISNUMBER('Tabulka č. 1'!B20-'KN 2016'!B20),ROUND('Tabulka č. 1'!B20-'KN 2016'!B20,0),"")</f>
        <v>2704</v>
      </c>
      <c r="C20" s="78">
        <f>IF(ISNUMBER('Tabulka č. 1'!C20-'KN 2016'!C20),ROUND('Tabulka č. 1'!C20-'KN 2016'!C20,0),"")</f>
        <v>2316</v>
      </c>
      <c r="D20" s="78">
        <f>IF(ISNUMBER('Tabulka č. 1'!D20-'KN 2016'!D20),ROUND('Tabulka č. 1'!D20-'KN 2016'!D20,0),"")</f>
        <v>2661</v>
      </c>
      <c r="E20" s="78">
        <f>IF(ISNUMBER('Tabulka č. 1'!E20-'KN 2016'!E20),ROUND('Tabulka č. 1'!E20-'KN 2016'!E20,0),"")</f>
        <v>3064</v>
      </c>
      <c r="F20" s="78">
        <f>IF(ISNUMBER('Tabulka č. 1'!F20-'KN 2016'!F20),ROUND('Tabulka č. 1'!F20-'KN 2016'!F20,0),"")</f>
        <v>15616</v>
      </c>
      <c r="G20" s="78">
        <f>IF(ISNUMBER('Tabulka č. 1'!G20-'KN 2016'!G20),ROUND('Tabulka č. 1'!G20-'KN 2016'!G20,0),"")</f>
        <v>152</v>
      </c>
      <c r="H20" s="78">
        <f>IF(ISNUMBER('Tabulka č. 1'!H20-'KN 2016'!H20),ROUND('Tabulka č. 1'!H20-'KN 2016'!H20,0),"")</f>
        <v>20131</v>
      </c>
      <c r="I20" s="78">
        <f>IF(ISNUMBER('Tabulka č. 1'!I20-'KN 2016'!I20),ROUND('Tabulka č. 1'!I20-'KN 2016'!I20,0),"")</f>
        <v>1462</v>
      </c>
      <c r="J20" s="78" t="str">
        <f>IF(ISNUMBER('Tabulka č. 1'!J20-'KN 2016'!J20),ROUND('Tabulka č. 1'!J20-'KN 2016'!J20,0),"")</f>
        <v/>
      </c>
      <c r="K20" s="78">
        <f>IF(ISNUMBER('Tabulka č. 1'!K20-'KN 2016'!K20),ROUND('Tabulka č. 1'!K20-'KN 2016'!K20,0),"")</f>
        <v>2406</v>
      </c>
      <c r="L20" s="78" t="str">
        <f>IF(ISNUMBER('Tabulka č. 1'!L20-'KN 2016'!L20),ROUND('Tabulka č. 1'!L20-'KN 2016'!L20,0),"")</f>
        <v/>
      </c>
      <c r="M20" s="78">
        <f>IF(ISNUMBER('Tabulka č. 1'!M20-'KN 2016'!M20),ROUND('Tabulka č. 1'!M20-'KN 2016'!M20,0),"")</f>
        <v>2511</v>
      </c>
      <c r="N20" s="78">
        <f>IF(ISNUMBER('Tabulka č. 1'!N20-'KN 2016'!N20),ROUND('Tabulka č. 1'!N20-'KN 2016'!N20,0),"")</f>
        <v>2648</v>
      </c>
      <c r="O20" s="79">
        <f>IF(ISNUMBER('Tabulka č. 1'!O20-'KN 2016'!O20),ROUND('Tabulka č. 1'!O20-'KN 2016'!O20,0),"")</f>
        <v>2534</v>
      </c>
      <c r="P20" s="44">
        <f>IF(ISNUMBER(AVERAGE(B20:O20)),AVERAGE(B20:O20),"")</f>
        <v>4850.416666666667</v>
      </c>
    </row>
    <row r="21" spans="1:16" s="38" customFormat="1" x14ac:dyDescent="0.25">
      <c r="A21" s="40" t="s">
        <v>38</v>
      </c>
      <c r="B21" s="80">
        <f>IF(ISNUMBER('Tabulka č. 1'!B21-'KN 2016'!B21),ROUND('Tabulka č. 1'!B21-'KN 2016'!B21,0),"")</f>
        <v>0</v>
      </c>
      <c r="C21" s="80">
        <f>IF(ISNUMBER('Tabulka č. 1'!C21-'KN 2016'!C21),ROUND('Tabulka č. 1'!C21-'KN 2016'!C21,0),"")</f>
        <v>0</v>
      </c>
      <c r="D21" s="80">
        <f>IF(ISNUMBER('Tabulka č. 1'!D21-'KN 2016'!D21),ROUND('Tabulka č. 1'!D21-'KN 2016'!D21,0),"")</f>
        <v>-15</v>
      </c>
      <c r="E21" s="80">
        <f>IF(ISNUMBER('Tabulka č. 1'!E21-'KN 2016'!E21),ROUND('Tabulka č. 1'!E21-'KN 2016'!E21,0),"")</f>
        <v>0</v>
      </c>
      <c r="F21" s="80">
        <f>IF(ISNUMBER('Tabulka č. 1'!F21-'KN 2016'!F21),ROUND('Tabulka č. 1'!F21-'KN 2016'!F21,0),"")</f>
        <v>0</v>
      </c>
      <c r="G21" s="80">
        <f>IF(ISNUMBER('Tabulka č. 1'!G21-'KN 2016'!G21),ROUND('Tabulka č. 1'!G21-'KN 2016'!G21,0),"")</f>
        <v>1</v>
      </c>
      <c r="H21" s="80">
        <f>IF(ISNUMBER('Tabulka č. 1'!H21-'KN 2016'!H21),ROUND('Tabulka č. 1'!H21-'KN 2016'!H21,0),"")</f>
        <v>0</v>
      </c>
      <c r="I21" s="80">
        <f>IF(ISNUMBER('Tabulka č. 1'!I21-'KN 2016'!I21),ROUND('Tabulka č. 1'!I21-'KN 2016'!I21,0),"")</f>
        <v>1</v>
      </c>
      <c r="J21" s="80" t="str">
        <f>IF(ISNUMBER('Tabulka č. 1'!J21-'KN 2016'!J21),ROUND('Tabulka č. 1'!J21-'KN 2016'!J21,0),"")</f>
        <v/>
      </c>
      <c r="K21" s="80">
        <f>IF(ISNUMBER('Tabulka č. 1'!K21-'KN 2016'!K21),ROUND('Tabulka č. 1'!K21-'KN 2016'!K21,0),"")</f>
        <v>-4</v>
      </c>
      <c r="L21" s="80" t="str">
        <f>IF(ISNUMBER('Tabulka č. 1'!L21-'KN 2016'!L21),ROUND('Tabulka č. 1'!L21-'KN 2016'!L21,0),"")</f>
        <v/>
      </c>
      <c r="M21" s="80">
        <f>IF(ISNUMBER('Tabulka č. 1'!M21-'KN 2016'!M21),ROUND('Tabulka č. 1'!M21-'KN 2016'!M21,0),"")</f>
        <v>0</v>
      </c>
      <c r="N21" s="80">
        <f>IF(ISNUMBER('Tabulka č. 1'!N21-'KN 2016'!N21),ROUND('Tabulka č. 1'!N21-'KN 2016'!N21,0),"")</f>
        <v>-8</v>
      </c>
      <c r="O21" s="81">
        <f>IF(ISNUMBER('Tabulka č. 1'!O21-'KN 2016'!O21),ROUND('Tabulka č. 1'!O21-'KN 2016'!O21,0),"")</f>
        <v>0</v>
      </c>
      <c r="P21" s="45">
        <f t="shared" ref="P21:P25" si="2">IF(ISNUMBER(AVERAGE(B21:O21)),AVERAGE(B21:O21),"")</f>
        <v>-2.0833333333333335</v>
      </c>
    </row>
    <row r="22" spans="1:16" x14ac:dyDescent="0.25">
      <c r="A22" s="41" t="s">
        <v>25</v>
      </c>
      <c r="B22" s="82">
        <f>IF(ISNUMBER('Tabulka č. 1'!B22-'KN 2016'!B22),ROUND('Tabulka č. 1'!B22-'KN 2016'!B22,2),"")</f>
        <v>0</v>
      </c>
      <c r="C22" s="82">
        <f>IF(ISNUMBER('Tabulka č. 1'!C22-'KN 2016'!C22),ROUND('Tabulka č. 1'!C22-'KN 2016'!C22,2),"")</f>
        <v>0.06</v>
      </c>
      <c r="D22" s="82">
        <f>IF(ISNUMBER('Tabulka č. 1'!D22-'KN 2016'!D22),ROUND('Tabulka č. 1'!D22-'KN 2016'!D22,2),"")</f>
        <v>0</v>
      </c>
      <c r="E22" s="82">
        <f>IF(ISNUMBER('Tabulka č. 1'!E22-'KN 2016'!E22),ROUND('Tabulka č. 1'!E22-'KN 2016'!E22,2),"")</f>
        <v>0</v>
      </c>
      <c r="F22" s="82">
        <f>IF(ISNUMBER('Tabulka č. 1'!F22-'KN 2016'!F22),ROUND('Tabulka č. 1'!F22-'KN 2016'!F22,2),"")</f>
        <v>-2.4700000000000002</v>
      </c>
      <c r="G22" s="83">
        <f>IF(ISNUMBER('Tabulka č. 1'!G22-'KN 2016'!G22),ROUND('Tabulka č. 1'!G22-'KN 2016'!G22,2),"")</f>
        <v>0.74</v>
      </c>
      <c r="H22" s="82">
        <f>IF(ISNUMBER('Tabulka č. 1'!H22-'KN 2016'!H22),ROUND('Tabulka č. 1'!H22-'KN 2016'!H22,2),"")</f>
        <v>-6.3</v>
      </c>
      <c r="I22" s="82">
        <f>IF(ISNUMBER('Tabulka č. 1'!I22-'KN 2016'!I22),ROUND('Tabulka č. 1'!I22-'KN 2016'!I22,2),"")</f>
        <v>0</v>
      </c>
      <c r="J22" s="82" t="str">
        <f>IF(ISNUMBER('Tabulka č. 1'!J22-'KN 2016'!J22),ROUND('Tabulka č. 1'!J22-'KN 2016'!J22,2),"")</f>
        <v/>
      </c>
      <c r="K22" s="82">
        <f>IF(ISNUMBER('Tabulka č. 1'!K22-'KN 2016'!K22),ROUND('Tabulka č. 1'!K22-'KN 2016'!K22,2),"")</f>
        <v>0</v>
      </c>
      <c r="L22" s="82" t="str">
        <f>IF(ISNUMBER('Tabulka č. 1'!L22-'KN 2016'!L22),ROUND('Tabulka č. 1'!L22-'KN 2016'!L22,2),"")</f>
        <v/>
      </c>
      <c r="M22" s="82">
        <f>IF(ISNUMBER('Tabulka č. 1'!M22-'KN 2016'!M22),ROUND('Tabulka č. 1'!M22-'KN 2016'!M22,2),"")</f>
        <v>0</v>
      </c>
      <c r="N22" s="82">
        <f>IF(ISNUMBER('Tabulka č. 1'!N22-'KN 2016'!N22),ROUND('Tabulka č. 1'!N22-'KN 2016'!N22,2),"")</f>
        <v>0</v>
      </c>
      <c r="O22" s="84">
        <f>IF(ISNUMBER('Tabulka č. 1'!O22-'KN 2016'!O22),ROUND('Tabulka č. 1'!O22-'KN 2016'!O22,2),"")</f>
        <v>0</v>
      </c>
      <c r="P22" s="46">
        <f t="shared" si="2"/>
        <v>-0.66416666666666668</v>
      </c>
    </row>
    <row r="23" spans="1:16" s="38" customFormat="1" x14ac:dyDescent="0.25">
      <c r="A23" s="40" t="s">
        <v>26</v>
      </c>
      <c r="B23" s="85">
        <f>IF(ISNUMBER('Tabulka č. 1'!B23-'KN 2016'!B23),ROUND('Tabulka č. 1'!B23-'KN 2016'!B23,0),"")</f>
        <v>2620</v>
      </c>
      <c r="C23" s="85">
        <f>IF(ISNUMBER('Tabulka č. 1'!C23-'KN 2016'!C23),ROUND('Tabulka č. 1'!C23-'KN 2016'!C23,0),"")</f>
        <v>2215</v>
      </c>
      <c r="D23" s="85">
        <f>IF(ISNUMBER('Tabulka č. 1'!D23-'KN 2016'!D23),ROUND('Tabulka č. 1'!D23-'KN 2016'!D23,0),"")</f>
        <v>2203</v>
      </c>
      <c r="E23" s="85">
        <f>IF(ISNUMBER('Tabulka č. 1'!E23-'KN 2016'!E23),ROUND('Tabulka č. 1'!E23-'KN 2016'!E23,0),"")</f>
        <v>2561</v>
      </c>
      <c r="F23" s="85">
        <f>IF(ISNUMBER('Tabulka č. 1'!F23-'KN 2016'!F23),ROUND('Tabulka č. 1'!F23-'KN 2016'!F23,0),"")</f>
        <v>1900</v>
      </c>
      <c r="G23" s="85">
        <f>IF(ISNUMBER('Tabulka č. 1'!G23-'KN 2016'!G23),ROUND('Tabulka č. 1'!G23-'KN 2016'!G23,0),"")</f>
        <v>1887</v>
      </c>
      <c r="H23" s="85">
        <f>IF(ISNUMBER('Tabulka č. 1'!H23-'KN 2016'!H23),ROUND('Tabulka č. 1'!H23-'KN 2016'!H23,0),"")</f>
        <v>2290</v>
      </c>
      <c r="I23" s="85">
        <f>IF(ISNUMBER('Tabulka č. 1'!I23-'KN 2016'!I23),ROUND('Tabulka č. 1'!I23-'KN 2016'!I23,0),"")</f>
        <v>1841</v>
      </c>
      <c r="J23" s="85" t="str">
        <f>IF(ISNUMBER('Tabulka č. 1'!J23-'KN 2016'!J23),ROUND('Tabulka č. 1'!J23-'KN 2016'!J23,0),"")</f>
        <v/>
      </c>
      <c r="K23" s="85">
        <f>IF(ISNUMBER('Tabulka č. 1'!K23-'KN 2016'!K23),ROUND('Tabulka č. 1'!K23-'KN 2016'!K23,0),"")</f>
        <v>2145</v>
      </c>
      <c r="L23" s="86" t="str">
        <f>IF(ISNUMBER('Tabulka č. 1'!L23-'KN 2016'!L23),ROUND('Tabulka č. 1'!L23-'KN 2016'!L23,0),"")</f>
        <v/>
      </c>
      <c r="M23" s="85">
        <f>IF(ISNUMBER('Tabulka č. 1'!M23-'KN 2016'!M23),ROUND('Tabulka č. 1'!M23-'KN 2016'!M23,0),"")</f>
        <v>2270</v>
      </c>
      <c r="N23" s="85">
        <f>IF(ISNUMBER('Tabulka č. 1'!N23-'KN 2016'!N23),ROUND('Tabulka č. 1'!N23-'KN 2016'!N23,0),"")</f>
        <v>2354</v>
      </c>
      <c r="O23" s="87">
        <f>IF(ISNUMBER('Tabulka č. 1'!O23-'KN 2016'!O23),ROUND('Tabulka č. 1'!O23-'KN 2016'!O23,0),"")</f>
        <v>2310</v>
      </c>
      <c r="P23" s="47">
        <f t="shared" si="2"/>
        <v>2216.3333333333335</v>
      </c>
    </row>
    <row r="24" spans="1:16" x14ac:dyDescent="0.25">
      <c r="A24" s="41" t="s">
        <v>27</v>
      </c>
      <c r="B24" s="82">
        <f>IF(ISNUMBER('Tabulka č. 1'!B24-'KN 2016'!B24),ROUND('Tabulka č. 1'!B24-'KN 2016'!B24,2),"")</f>
        <v>0</v>
      </c>
      <c r="C24" s="82">
        <f>IF(ISNUMBER('Tabulka č. 1'!C24-'KN 2016'!C24),ROUND('Tabulka č. 1'!C24-'KN 2016'!C24,2),"")</f>
        <v>0</v>
      </c>
      <c r="D24" s="82">
        <f>IF(ISNUMBER('Tabulka č. 1'!D24-'KN 2016'!D24),ROUND('Tabulka č. 1'!D24-'KN 2016'!D24,2),"")</f>
        <v>0</v>
      </c>
      <c r="E24" s="82">
        <f>IF(ISNUMBER('Tabulka č. 1'!E24-'KN 2016'!E24),ROUND('Tabulka č. 1'!E24-'KN 2016'!E24,2),"")</f>
        <v>0</v>
      </c>
      <c r="F24" s="82">
        <f>IF(ISNUMBER('Tabulka č. 1'!F24-'KN 2016'!F24),ROUND('Tabulka č. 1'!F24-'KN 2016'!F24,2),"")</f>
        <v>-13.95</v>
      </c>
      <c r="G24" s="83">
        <f>IF(ISNUMBER('Tabulka č. 1'!G24-'KN 2016'!G24),ROUND('Tabulka č. 1'!G24-'KN 2016'!G24,2),"")</f>
        <v>0</v>
      </c>
      <c r="H24" s="82">
        <f>IF(ISNUMBER('Tabulka č. 1'!H24-'KN 2016'!H24),ROUND('Tabulka č. 1'!H24-'KN 2016'!H24,2),"")</f>
        <v>0</v>
      </c>
      <c r="I24" s="82">
        <f>IF(ISNUMBER('Tabulka č. 1'!I24-'KN 2016'!I24),ROUND('Tabulka č. 1'!I24-'KN 2016'!I24,2),"")</f>
        <v>0</v>
      </c>
      <c r="J24" s="82" t="str">
        <f>IF(ISNUMBER('Tabulka č. 1'!J24-'KN 2016'!J24),ROUND('Tabulka č. 1'!J24-'KN 2016'!J24,2),"")</f>
        <v/>
      </c>
      <c r="K24" s="82">
        <f>IF(ISNUMBER('Tabulka č. 1'!K24-'KN 2016'!K24),ROUND('Tabulka č. 1'!K24-'KN 2016'!K24,2),"")</f>
        <v>0</v>
      </c>
      <c r="L24" s="82" t="str">
        <f>IF(ISNUMBER('Tabulka č. 1'!L24-'KN 2016'!L24),ROUND('Tabulka č. 1'!L24-'KN 2016'!L24,2),"")</f>
        <v/>
      </c>
      <c r="M24" s="82">
        <f>IF(ISNUMBER('Tabulka č. 1'!M24-'KN 2016'!M24),ROUND('Tabulka č. 1'!M24-'KN 2016'!M24,2),"")</f>
        <v>0</v>
      </c>
      <c r="N24" s="82">
        <f>IF(ISNUMBER('Tabulka č. 1'!N24-'KN 2016'!N24),ROUND('Tabulka č. 1'!N24-'KN 2016'!N24,2),"")</f>
        <v>0</v>
      </c>
      <c r="O24" s="84">
        <f>IF(ISNUMBER('Tabulka č. 1'!O24-'KN 2016'!O24),ROUND('Tabulka č. 1'!O24-'KN 2016'!O24,2),"")</f>
        <v>0</v>
      </c>
      <c r="P24" s="46">
        <f t="shared" si="2"/>
        <v>-1.1624999999999999</v>
      </c>
    </row>
    <row r="25" spans="1:16" s="38" customFormat="1" ht="15.75" thickBot="1" x14ac:dyDescent="0.3">
      <c r="A25" s="42" t="s">
        <v>28</v>
      </c>
      <c r="B25" s="88">
        <f>IF(ISNUMBER('Tabulka č. 1'!B25-'KN 2016'!B25),ROUND('Tabulka č. 1'!B25-'KN 2016'!B25,0),"")</f>
        <v>1000</v>
      </c>
      <c r="C25" s="88">
        <f>IF(ISNUMBER('Tabulka č. 1'!C25-'KN 2016'!C25),ROUND('Tabulka č. 1'!C25-'KN 2016'!C25,0),"")</f>
        <v>804</v>
      </c>
      <c r="D25" s="88">
        <f>IF(ISNUMBER('Tabulka č. 1'!D25-'KN 2016'!D25),ROUND('Tabulka č. 1'!D25-'KN 2016'!D25,0),"")</f>
        <v>774</v>
      </c>
      <c r="E25" s="88">
        <f>IF(ISNUMBER('Tabulka č. 1'!E25-'KN 2016'!E25),ROUND('Tabulka č. 1'!E25-'KN 2016'!E25,0),"")</f>
        <v>1232</v>
      </c>
      <c r="F25" s="88">
        <f>IF(ISNUMBER('Tabulka č. 1'!F25-'KN 2016'!F25),ROUND('Tabulka č. 1'!F25-'KN 2016'!F25,0),"")</f>
        <v>800</v>
      </c>
      <c r="G25" s="88">
        <f>IF(ISNUMBER('Tabulka č. 1'!G25-'KN 2016'!G25),ROUND('Tabulka č. 1'!G25-'KN 2016'!G25,0),"")</f>
        <v>754</v>
      </c>
      <c r="H25" s="88">
        <f>IF(ISNUMBER('Tabulka č. 1'!H25-'KN 2016'!H25),ROUND('Tabulka č. 1'!H25-'KN 2016'!H25,0),"")</f>
        <v>960</v>
      </c>
      <c r="I25" s="88">
        <f>IF(ISNUMBER('Tabulka č. 1'!I25-'KN 2016'!I25),ROUND('Tabulka č. 1'!I25-'KN 2016'!I25,0),"")</f>
        <v>771</v>
      </c>
      <c r="J25" s="88" t="str">
        <f>IF(ISNUMBER('Tabulka č. 1'!J25-'KN 2016'!J25),ROUND('Tabulka č. 1'!J25-'KN 2016'!J25,0),"")</f>
        <v/>
      </c>
      <c r="K25" s="88">
        <f>IF(ISNUMBER('Tabulka č. 1'!K25-'KN 2016'!K25),ROUND('Tabulka č. 1'!K25-'KN 2016'!K25,0),"")</f>
        <v>698</v>
      </c>
      <c r="L25" s="89" t="str">
        <f>IF(ISNUMBER('Tabulka č. 1'!L25-'KN 2016'!L25),ROUND('Tabulka č. 1'!L25-'KN 2016'!L25,0),"")</f>
        <v/>
      </c>
      <c r="M25" s="88">
        <f>IF(ISNUMBER('Tabulka č. 1'!M25-'KN 2016'!M25),ROUND('Tabulka č. 1'!M25-'KN 2016'!M25,0),"")</f>
        <v>774</v>
      </c>
      <c r="N25" s="88">
        <f>IF(ISNUMBER('Tabulka č. 1'!N25-'KN 2016'!N25),ROUND('Tabulka č. 1'!N25-'KN 2016'!N25,0),"")</f>
        <v>799</v>
      </c>
      <c r="O25" s="90">
        <f>IF(ISNUMBER('Tabulka č. 1'!O25-'KN 2016'!O25),ROUND('Tabulka č. 1'!O25-'KN 2016'!O25,0),"")</f>
        <v>830</v>
      </c>
      <c r="P25" s="48">
        <f t="shared" si="2"/>
        <v>849.66666666666663</v>
      </c>
    </row>
    <row r="26" spans="1:16" s="39" customFormat="1" ht="19.5" thickBot="1" x14ac:dyDescent="0.35">
      <c r="A26" s="100" t="str">
        <f>'KN 2017'!A9</f>
        <v>26-41-L/52 Provozní elektrotechnika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2"/>
    </row>
    <row r="27" spans="1:16" s="38" customFormat="1" x14ac:dyDescent="0.25">
      <c r="A27" s="49" t="s">
        <v>37</v>
      </c>
      <c r="B27" s="78">
        <f>IF(ISNUMBER('Tabulka č. 1'!B27-'KN 2016'!B27),ROUND('Tabulka č. 1'!B27-'KN 2016'!B27,0),"")</f>
        <v>3023</v>
      </c>
      <c r="C27" s="78">
        <f>IF(ISNUMBER('Tabulka č. 1'!C27-'KN 2016'!C27),ROUND('Tabulka č. 1'!C27-'KN 2016'!C27,0),"")</f>
        <v>2287</v>
      </c>
      <c r="D27" s="78">
        <f>IF(ISNUMBER('Tabulka č. 1'!D27-'KN 2016'!D27),ROUND('Tabulka č. 1'!D27-'KN 2016'!D27,0),"")</f>
        <v>2406</v>
      </c>
      <c r="E27" s="78">
        <f>IF(ISNUMBER('Tabulka č. 1'!E27-'KN 2016'!E27),ROUND('Tabulka č. 1'!E27-'KN 2016'!E27,0),"")</f>
        <v>3064</v>
      </c>
      <c r="F27" s="78" t="str">
        <f>IF(ISNUMBER('Tabulka č. 1'!F27-'KN 2016'!F27),ROUND('Tabulka č. 1'!F27-'KN 2016'!F27,0),"")</f>
        <v/>
      </c>
      <c r="G27" s="78">
        <f>IF(ISNUMBER('Tabulka č. 1'!G27-'KN 2016'!G27),ROUND('Tabulka č. 1'!G27-'KN 2016'!G27,0),"")</f>
        <v>2315</v>
      </c>
      <c r="H27" s="78" t="str">
        <f>IF(ISNUMBER('Tabulka č. 1'!H27-'KN 2016'!H27),ROUND('Tabulka č. 1'!H27-'KN 2016'!H27,0),"")</f>
        <v/>
      </c>
      <c r="I27" s="78">
        <f>IF(ISNUMBER('Tabulka č. 1'!I27-'KN 2016'!I27),ROUND('Tabulka č. 1'!I27-'KN 2016'!I27,0),"")</f>
        <v>-1638</v>
      </c>
      <c r="J27" s="78">
        <f>IF(ISNUMBER('Tabulka č. 1'!J27-'KN 2016'!J27),ROUND('Tabulka č. 1'!J27-'KN 2016'!J27,0),"")</f>
        <v>1739</v>
      </c>
      <c r="K27" s="78">
        <f>IF(ISNUMBER('Tabulka č. 1'!K27-'KN 2016'!K27),ROUND('Tabulka č. 1'!K27-'KN 2016'!K27,0),"")</f>
        <v>2255</v>
      </c>
      <c r="L27" s="78">
        <f>IF(ISNUMBER('Tabulka č. 1'!L27-'KN 2016'!L27),ROUND('Tabulka č. 1'!L27-'KN 2016'!L27,0),"")</f>
        <v>533</v>
      </c>
      <c r="M27" s="78" t="str">
        <f>IF(ISNUMBER('Tabulka č. 1'!M27-'KN 2016'!M27),ROUND('Tabulka č. 1'!M27-'KN 2016'!M27,0),"")</f>
        <v/>
      </c>
      <c r="N27" s="78">
        <f>IF(ISNUMBER('Tabulka č. 1'!N27-'KN 2016'!N27),ROUND('Tabulka č. 1'!N27-'KN 2016'!N27,0),"")</f>
        <v>-5515</v>
      </c>
      <c r="O27" s="79">
        <f>IF(ISNUMBER('Tabulka č. 1'!O27-'KN 2016'!O27),ROUND('Tabulka č. 1'!O27-'KN 2016'!O27,0),"")</f>
        <v>2419</v>
      </c>
      <c r="P27" s="44">
        <f>IF(ISNUMBER(AVERAGE(B27:O27)),AVERAGE(B27:O27),"")</f>
        <v>1171.6363636363637</v>
      </c>
    </row>
    <row r="28" spans="1:16" s="38" customFormat="1" x14ac:dyDescent="0.25">
      <c r="A28" s="40" t="s">
        <v>38</v>
      </c>
      <c r="B28" s="80">
        <f>IF(ISNUMBER('Tabulka č. 1'!B28-'KN 2016'!B28),ROUND('Tabulka č. 1'!B28-'KN 2016'!B28,0),"")</f>
        <v>0</v>
      </c>
      <c r="C28" s="80">
        <f>IF(ISNUMBER('Tabulka č. 1'!C28-'KN 2016'!C28),ROUND('Tabulka č. 1'!C28-'KN 2016'!C28,0),"")</f>
        <v>0</v>
      </c>
      <c r="D28" s="80">
        <f>IF(ISNUMBER('Tabulka č. 1'!D28-'KN 2016'!D28),ROUND('Tabulka č. 1'!D28-'KN 2016'!D28,0),"")</f>
        <v>-15</v>
      </c>
      <c r="E28" s="80">
        <f>IF(ISNUMBER('Tabulka č. 1'!E28-'KN 2016'!E28),ROUND('Tabulka č. 1'!E28-'KN 2016'!E28,0),"")</f>
        <v>0</v>
      </c>
      <c r="F28" s="80" t="str">
        <f>IF(ISNUMBER('Tabulka č. 1'!F28-'KN 2016'!F28),ROUND('Tabulka č. 1'!F28-'KN 2016'!F28,0),"")</f>
        <v/>
      </c>
      <c r="G28" s="80">
        <f>IF(ISNUMBER('Tabulka č. 1'!G28-'KN 2016'!G28),ROUND('Tabulka č. 1'!G28-'KN 2016'!G28,0),"")</f>
        <v>9</v>
      </c>
      <c r="H28" s="80" t="str">
        <f>IF(ISNUMBER('Tabulka č. 1'!H28-'KN 2016'!H28),ROUND('Tabulka č. 1'!H28-'KN 2016'!H28,0),"")</f>
        <v/>
      </c>
      <c r="I28" s="80">
        <f>IF(ISNUMBER('Tabulka č. 1'!I28-'KN 2016'!I28),ROUND('Tabulka č. 1'!I28-'KN 2016'!I28,0),"")</f>
        <v>69</v>
      </c>
      <c r="J28" s="80">
        <f>IF(ISNUMBER('Tabulka č. 1'!J28-'KN 2016'!J28),ROUND('Tabulka č. 1'!J28-'KN 2016'!J28,0),"")</f>
        <v>-14</v>
      </c>
      <c r="K28" s="80">
        <f>IF(ISNUMBER('Tabulka č. 1'!K28-'KN 2016'!K28),ROUND('Tabulka č. 1'!K28-'KN 2016'!K28,0),"")</f>
        <v>-4</v>
      </c>
      <c r="L28" s="80">
        <f>IF(ISNUMBER('Tabulka č. 1'!L28-'KN 2016'!L28),ROUND('Tabulka č. 1'!L28-'KN 2016'!L28,0),"")</f>
        <v>-12</v>
      </c>
      <c r="M28" s="80" t="str">
        <f>IF(ISNUMBER('Tabulka č. 1'!M28-'KN 2016'!M28),ROUND('Tabulka č. 1'!M28-'KN 2016'!M28,0),"")</f>
        <v/>
      </c>
      <c r="N28" s="80">
        <f>IF(ISNUMBER('Tabulka č. 1'!N28-'KN 2016'!N28),ROUND('Tabulka č. 1'!N28-'KN 2016'!N28,0),"")</f>
        <v>-8</v>
      </c>
      <c r="O28" s="81">
        <f>IF(ISNUMBER('Tabulka č. 1'!O28-'KN 2016'!O28),ROUND('Tabulka č. 1'!O28-'KN 2016'!O28,0),"")</f>
        <v>0</v>
      </c>
      <c r="P28" s="45">
        <f t="shared" ref="P28:P32" si="3">IF(ISNUMBER(AVERAGE(B28:O28)),AVERAGE(B28:O28),"")</f>
        <v>2.2727272727272729</v>
      </c>
    </row>
    <row r="29" spans="1:16" x14ac:dyDescent="0.25">
      <c r="A29" s="41" t="s">
        <v>25</v>
      </c>
      <c r="B29" s="82">
        <f>IF(ISNUMBER('Tabulka č. 1'!B29-'KN 2016'!B29),ROUND('Tabulka č. 1'!B29-'KN 2016'!B29,2),"")</f>
        <v>0</v>
      </c>
      <c r="C29" s="82">
        <f>IF(ISNUMBER('Tabulka č. 1'!C29-'KN 2016'!C29),ROUND('Tabulka č. 1'!C29-'KN 2016'!C29,2),"")</f>
        <v>0.06</v>
      </c>
      <c r="D29" s="82">
        <f>IF(ISNUMBER('Tabulka č. 1'!D29-'KN 2016'!D29),ROUND('Tabulka č. 1'!D29-'KN 2016'!D29,2),"")</f>
        <v>0</v>
      </c>
      <c r="E29" s="82">
        <f>IF(ISNUMBER('Tabulka č. 1'!E29-'KN 2016'!E29),ROUND('Tabulka č. 1'!E29-'KN 2016'!E29,2),"")</f>
        <v>0</v>
      </c>
      <c r="F29" s="82" t="str">
        <f>IF(ISNUMBER('Tabulka č. 1'!F29-'KN 2016'!F29),ROUND('Tabulka č. 1'!F29-'KN 2016'!F29,2),"")</f>
        <v/>
      </c>
      <c r="G29" s="83">
        <f>IF(ISNUMBER('Tabulka č. 1'!G29-'KN 2016'!G29),ROUND('Tabulka č. 1'!G29-'KN 2016'!G29,2),"")</f>
        <v>0</v>
      </c>
      <c r="H29" s="82" t="str">
        <f>IF(ISNUMBER('Tabulka č. 1'!H29-'KN 2016'!H29),ROUND('Tabulka č. 1'!H29-'KN 2016'!H29,2),"")</f>
        <v/>
      </c>
      <c r="I29" s="82">
        <f>IF(ISNUMBER('Tabulka č. 1'!I29-'KN 2016'!I29),ROUND('Tabulka č. 1'!I29-'KN 2016'!I29,2),"")</f>
        <v>1.39</v>
      </c>
      <c r="J29" s="82">
        <f>IF(ISNUMBER('Tabulka č. 1'!J29-'KN 2016'!J29),ROUND('Tabulka č. 1'!J29-'KN 2016'!J29,2),"")</f>
        <v>0</v>
      </c>
      <c r="K29" s="82">
        <f>IF(ISNUMBER('Tabulka č. 1'!K29-'KN 2016'!K29),ROUND('Tabulka č. 1'!K29-'KN 2016'!K29,2),"")</f>
        <v>0</v>
      </c>
      <c r="L29" s="82">
        <f>IF(ISNUMBER('Tabulka č. 1'!L29-'KN 2016'!L29),ROUND('Tabulka č. 1'!L29-'KN 2016'!L29,2),"")</f>
        <v>0.67</v>
      </c>
      <c r="M29" s="82" t="str">
        <f>IF(ISNUMBER('Tabulka č. 1'!M29-'KN 2016'!M29),ROUND('Tabulka č. 1'!M29-'KN 2016'!M29,2),"")</f>
        <v/>
      </c>
      <c r="N29" s="82">
        <f>IF(ISNUMBER('Tabulka č. 1'!N29-'KN 2016'!N29),ROUND('Tabulka č. 1'!N29-'KN 2016'!N29,2),"")</f>
        <v>4</v>
      </c>
      <c r="O29" s="84">
        <f>IF(ISNUMBER('Tabulka č. 1'!O29-'KN 2016'!O29),ROUND('Tabulka č. 1'!O29-'KN 2016'!O29,2),"")</f>
        <v>0</v>
      </c>
      <c r="P29" s="46">
        <f t="shared" si="3"/>
        <v>0.55636363636363639</v>
      </c>
    </row>
    <row r="30" spans="1:16" s="38" customFormat="1" x14ac:dyDescent="0.25">
      <c r="A30" s="40" t="s">
        <v>26</v>
      </c>
      <c r="B30" s="85">
        <f>IF(ISNUMBER('Tabulka č. 1'!B30-'KN 2016'!B30),ROUND('Tabulka č. 1'!B30-'KN 2016'!B30,0),"")</f>
        <v>2620</v>
      </c>
      <c r="C30" s="85">
        <f>IF(ISNUMBER('Tabulka č. 1'!C30-'KN 2016'!C30),ROUND('Tabulka č. 1'!C30-'KN 2016'!C30,0),"")</f>
        <v>2215</v>
      </c>
      <c r="D30" s="85">
        <f>IF(ISNUMBER('Tabulka č. 1'!D30-'KN 2016'!D30),ROUND('Tabulka č. 1'!D30-'KN 2016'!D30,0),"")</f>
        <v>2203</v>
      </c>
      <c r="E30" s="85">
        <f>IF(ISNUMBER('Tabulka č. 1'!E30-'KN 2016'!E30),ROUND('Tabulka č. 1'!E30-'KN 2016'!E30,0),"")</f>
        <v>2561</v>
      </c>
      <c r="F30" s="85" t="str">
        <f>IF(ISNUMBER('Tabulka č. 1'!F30-'KN 2016'!F30),ROUND('Tabulka č. 1'!F30-'KN 2016'!F30,0),"")</f>
        <v/>
      </c>
      <c r="G30" s="85">
        <f>IF(ISNUMBER('Tabulka č. 1'!G30-'KN 2016'!G30),ROUND('Tabulka č. 1'!G30-'KN 2016'!G30,0),"")</f>
        <v>1887</v>
      </c>
      <c r="H30" s="85" t="str">
        <f>IF(ISNUMBER('Tabulka č. 1'!H30-'KN 2016'!H30),ROUND('Tabulka č. 1'!H30-'KN 2016'!H30,0),"")</f>
        <v/>
      </c>
      <c r="I30" s="85">
        <f>IF(ISNUMBER('Tabulka č. 1'!I30-'KN 2016'!I30),ROUND('Tabulka č. 1'!I30-'KN 2016'!I30,0),"")</f>
        <v>1841</v>
      </c>
      <c r="J30" s="85">
        <f>IF(ISNUMBER('Tabulka č. 1'!J30-'KN 2016'!J30),ROUND('Tabulka č. 1'!J30-'KN 2016'!J30,0),"")</f>
        <v>1656</v>
      </c>
      <c r="K30" s="85">
        <f>IF(ISNUMBER('Tabulka č. 1'!K30-'KN 2016'!K30),ROUND('Tabulka č. 1'!K30-'KN 2016'!K30,0),"")</f>
        <v>2145</v>
      </c>
      <c r="L30" s="86">
        <f>IF(ISNUMBER('Tabulka č. 1'!L30-'KN 2016'!L30),ROUND('Tabulka č. 1'!L30-'KN 2016'!L30,0),"")</f>
        <v>2019</v>
      </c>
      <c r="M30" s="85" t="str">
        <f>IF(ISNUMBER('Tabulka č. 1'!M30-'KN 2016'!M30),ROUND('Tabulka č. 1'!M30-'KN 2016'!M30,0),"")</f>
        <v/>
      </c>
      <c r="N30" s="85">
        <f>IF(ISNUMBER('Tabulka č. 1'!N30-'KN 2016'!N30),ROUND('Tabulka č. 1'!N30-'KN 2016'!N30,0),"")</f>
        <v>2354</v>
      </c>
      <c r="O30" s="87">
        <f>IF(ISNUMBER('Tabulka č. 1'!O30-'KN 2016'!O30),ROUND('Tabulka č. 1'!O30-'KN 2016'!O30,0),"")</f>
        <v>2310</v>
      </c>
      <c r="P30" s="47">
        <f t="shared" si="3"/>
        <v>2164.6363636363635</v>
      </c>
    </row>
    <row r="31" spans="1:16" x14ac:dyDescent="0.25">
      <c r="A31" s="41" t="s">
        <v>27</v>
      </c>
      <c r="B31" s="82">
        <f>IF(ISNUMBER('Tabulka č. 1'!B31-'KN 2016'!B31),ROUND('Tabulka č. 1'!B31-'KN 2016'!B31,2),"")</f>
        <v>0</v>
      </c>
      <c r="C31" s="82">
        <f>IF(ISNUMBER('Tabulka č. 1'!C31-'KN 2016'!C31),ROUND('Tabulka č. 1'!C31-'KN 2016'!C31,2),"")</f>
        <v>0</v>
      </c>
      <c r="D31" s="82">
        <f>IF(ISNUMBER('Tabulka č. 1'!D31-'KN 2016'!D31),ROUND('Tabulka č. 1'!D31-'KN 2016'!D31,2),"")</f>
        <v>0</v>
      </c>
      <c r="E31" s="82">
        <f>IF(ISNUMBER('Tabulka č. 1'!E31-'KN 2016'!E31),ROUND('Tabulka č. 1'!E31-'KN 2016'!E31,2),"")</f>
        <v>0</v>
      </c>
      <c r="F31" s="82" t="str">
        <f>IF(ISNUMBER('Tabulka č. 1'!F31-'KN 2016'!F31),ROUND('Tabulka č. 1'!F31-'KN 2016'!F31,2),"")</f>
        <v/>
      </c>
      <c r="G31" s="83">
        <f>IF(ISNUMBER('Tabulka č. 1'!G31-'KN 2016'!G31),ROUND('Tabulka č. 1'!G31-'KN 2016'!G31,2),"")</f>
        <v>0</v>
      </c>
      <c r="H31" s="82" t="str">
        <f>IF(ISNUMBER('Tabulka č. 1'!H31-'KN 2016'!H31),ROUND('Tabulka č. 1'!H31-'KN 2016'!H31,2),"")</f>
        <v/>
      </c>
      <c r="I31" s="82">
        <f>IF(ISNUMBER('Tabulka č. 1'!I31-'KN 2016'!I31),ROUND('Tabulka č. 1'!I31-'KN 2016'!I31,2),"")</f>
        <v>14.07</v>
      </c>
      <c r="J31" s="82">
        <f>IF(ISNUMBER('Tabulka č. 1'!J31-'KN 2016'!J31),ROUND('Tabulka č. 1'!J31-'KN 2016'!J31,2),"")</f>
        <v>0</v>
      </c>
      <c r="K31" s="82">
        <f>IF(ISNUMBER('Tabulka č. 1'!K31-'KN 2016'!K31),ROUND('Tabulka č. 1'!K31-'KN 2016'!K31,2),"")</f>
        <v>0</v>
      </c>
      <c r="L31" s="82">
        <f>IF(ISNUMBER('Tabulka č. 1'!L31-'KN 2016'!L31),ROUND('Tabulka č. 1'!L31-'KN 2016'!L31,2),"")</f>
        <v>0</v>
      </c>
      <c r="M31" s="82" t="str">
        <f>IF(ISNUMBER('Tabulka č. 1'!M31-'KN 2016'!M31),ROUND('Tabulka č. 1'!M31-'KN 2016'!M31,2),"")</f>
        <v/>
      </c>
      <c r="N31" s="82">
        <f>IF(ISNUMBER('Tabulka č. 1'!N31-'KN 2016'!N31),ROUND('Tabulka č. 1'!N31-'KN 2016'!N31,2),"")</f>
        <v>0</v>
      </c>
      <c r="O31" s="84">
        <f>IF(ISNUMBER('Tabulka č. 1'!O31-'KN 2016'!O31),ROUND('Tabulka č. 1'!O31-'KN 2016'!O31,2),"")</f>
        <v>0</v>
      </c>
      <c r="P31" s="46">
        <f t="shared" si="3"/>
        <v>1.2790909090909091</v>
      </c>
    </row>
    <row r="32" spans="1:16" s="38" customFormat="1" ht="15.75" thickBot="1" x14ac:dyDescent="0.3">
      <c r="A32" s="42" t="s">
        <v>28</v>
      </c>
      <c r="B32" s="88">
        <f>IF(ISNUMBER('Tabulka č. 1'!B32-'KN 2016'!B32),ROUND('Tabulka č. 1'!B32-'KN 2016'!B32,0),"")</f>
        <v>1000</v>
      </c>
      <c r="C32" s="88">
        <f>IF(ISNUMBER('Tabulka č. 1'!C32-'KN 2016'!C32),ROUND('Tabulka č. 1'!C32-'KN 2016'!C32,0),"")</f>
        <v>804</v>
      </c>
      <c r="D32" s="88">
        <f>IF(ISNUMBER('Tabulka č. 1'!D32-'KN 2016'!D32),ROUND('Tabulka č. 1'!D32-'KN 2016'!D32,0),"")</f>
        <v>774</v>
      </c>
      <c r="E32" s="88">
        <f>IF(ISNUMBER('Tabulka č. 1'!E32-'KN 2016'!E32),ROUND('Tabulka č. 1'!E32-'KN 2016'!E32,0),"")</f>
        <v>1232</v>
      </c>
      <c r="F32" s="88" t="str">
        <f>IF(ISNUMBER('Tabulka č. 1'!F32-'KN 2016'!F32),ROUND('Tabulka č. 1'!F32-'KN 2016'!F32,0),"")</f>
        <v/>
      </c>
      <c r="G32" s="88">
        <f>IF(ISNUMBER('Tabulka č. 1'!G32-'KN 2016'!G32),ROUND('Tabulka č. 1'!G32-'KN 2016'!G32,0),"")</f>
        <v>754</v>
      </c>
      <c r="H32" s="88" t="str">
        <f>IF(ISNUMBER('Tabulka č. 1'!H32-'KN 2016'!H32),ROUND('Tabulka č. 1'!H32-'KN 2016'!H32,0),"")</f>
        <v/>
      </c>
      <c r="I32" s="88">
        <f>IF(ISNUMBER('Tabulka č. 1'!I32-'KN 2016'!I32),ROUND('Tabulka č. 1'!I32-'KN 2016'!I32,0),"")</f>
        <v>771</v>
      </c>
      <c r="J32" s="88">
        <f>IF(ISNUMBER('Tabulka č. 1'!J32-'KN 2016'!J32),ROUND('Tabulka č. 1'!J32-'KN 2016'!J32,0),"")</f>
        <v>695</v>
      </c>
      <c r="K32" s="88">
        <f>IF(ISNUMBER('Tabulka č. 1'!K32-'KN 2016'!K32),ROUND('Tabulka č. 1'!K32-'KN 2016'!K32,0),"")</f>
        <v>698</v>
      </c>
      <c r="L32" s="89">
        <f>IF(ISNUMBER('Tabulka č. 1'!L32-'KN 2016'!L32),ROUND('Tabulka č. 1'!L32-'KN 2016'!L32,0),"")</f>
        <v>1006</v>
      </c>
      <c r="M32" s="88" t="str">
        <f>IF(ISNUMBER('Tabulka č. 1'!M32-'KN 2016'!M32),ROUND('Tabulka č. 1'!M32-'KN 2016'!M32,0),"")</f>
        <v/>
      </c>
      <c r="N32" s="88">
        <f>IF(ISNUMBER('Tabulka č. 1'!N32-'KN 2016'!N32),ROUND('Tabulka č. 1'!N32-'KN 2016'!N32,0),"")</f>
        <v>799</v>
      </c>
      <c r="O32" s="90">
        <f>IF(ISNUMBER('Tabulka č. 1'!O32-'KN 2016'!O32),ROUND('Tabulka č. 1'!O32-'KN 2016'!O32,0),"")</f>
        <v>830</v>
      </c>
      <c r="P32" s="48">
        <f t="shared" si="3"/>
        <v>851.18181818181813</v>
      </c>
    </row>
    <row r="33" spans="1:16" s="39" customFormat="1" ht="19.5" thickBot="1" x14ac:dyDescent="0.35">
      <c r="A33" s="100" t="str">
        <f>'KN 2017'!A10</f>
        <v>36-44-L/51 Stavební provoz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</row>
    <row r="34" spans="1:16" s="38" customFormat="1" x14ac:dyDescent="0.25">
      <c r="A34" s="49" t="s">
        <v>37</v>
      </c>
      <c r="B34" s="78">
        <f>IF(ISNUMBER('Tabulka č. 1'!B34-'KN 2016'!B34),ROUND('Tabulka č. 1'!B34-'KN 2016'!B34,0),"")</f>
        <v>2809</v>
      </c>
      <c r="C34" s="78">
        <f>IF(ISNUMBER('Tabulka č. 1'!C34-'KN 2016'!C34),ROUND('Tabulka č. 1'!C34-'KN 2016'!C34,0),"")</f>
        <v>2247</v>
      </c>
      <c r="D34" s="78">
        <f>IF(ISNUMBER('Tabulka č. 1'!D34-'KN 2016'!D34),ROUND('Tabulka č. 1'!D34-'KN 2016'!D34,0),"")</f>
        <v>2406</v>
      </c>
      <c r="E34" s="78">
        <f>IF(ISNUMBER('Tabulka č. 1'!E34-'KN 2016'!E34),ROUND('Tabulka č. 1'!E34-'KN 2016'!E34,0),"")</f>
        <v>3435</v>
      </c>
      <c r="F34" s="78" t="str">
        <f>IF(ISNUMBER('Tabulka č. 1'!F34-'KN 2016'!F34),ROUND('Tabulka č. 1'!F34-'KN 2016'!F34,0),"")</f>
        <v/>
      </c>
      <c r="G34" s="78">
        <f>IF(ISNUMBER('Tabulka č. 1'!G34-'KN 2016'!G34),ROUND('Tabulka č. 1'!G34-'KN 2016'!G34,0),"")</f>
        <v>2315</v>
      </c>
      <c r="H34" s="78" t="str">
        <f>IF(ISNUMBER('Tabulka č. 1'!H34-'KN 2016'!H34),ROUND('Tabulka č. 1'!H34-'KN 2016'!H34,0),"")</f>
        <v/>
      </c>
      <c r="I34" s="78" t="str">
        <f>IF(ISNUMBER('Tabulka č. 1'!I34-'KN 2016'!I34),ROUND('Tabulka č. 1'!I34-'KN 2016'!I34,0),"")</f>
        <v/>
      </c>
      <c r="J34" s="78" t="str">
        <f>IF(ISNUMBER('Tabulka č. 1'!J34-'KN 2016'!J34),ROUND('Tabulka č. 1'!J34-'KN 2016'!J34,0),"")</f>
        <v/>
      </c>
      <c r="K34" s="78">
        <f>IF(ISNUMBER('Tabulka č. 1'!K34-'KN 2016'!K34),ROUND('Tabulka č. 1'!K34-'KN 2016'!K34,0),"")</f>
        <v>2526</v>
      </c>
      <c r="L34" s="78">
        <f>IF(ISNUMBER('Tabulka č. 1'!L34-'KN 2016'!L34),ROUND('Tabulka č. 1'!L34-'KN 2016'!L34,0),"")</f>
        <v>3133</v>
      </c>
      <c r="M34" s="78">
        <f>IF(ISNUMBER('Tabulka č. 1'!M34-'KN 2016'!M34),ROUND('Tabulka č. 1'!M34-'KN 2016'!M34,0),"")</f>
        <v>2331</v>
      </c>
      <c r="N34" s="78">
        <f>IF(ISNUMBER('Tabulka č. 1'!N34-'KN 2016'!N34),ROUND('Tabulka č. 1'!N34-'KN 2016'!N34,0),"")</f>
        <v>4553</v>
      </c>
      <c r="O34" s="79">
        <f>IF(ISNUMBER('Tabulka č. 1'!O34-'KN 2016'!O34),ROUND('Tabulka č. 1'!O34-'KN 2016'!O34,0),"")</f>
        <v>2655</v>
      </c>
      <c r="P34" s="44">
        <f>IF(ISNUMBER(AVERAGE(B34:O34)),AVERAGE(B34:O34),"")</f>
        <v>2841</v>
      </c>
    </row>
    <row r="35" spans="1:16" s="38" customFormat="1" x14ac:dyDescent="0.25">
      <c r="A35" s="40" t="s">
        <v>38</v>
      </c>
      <c r="B35" s="80">
        <f>IF(ISNUMBER('Tabulka č. 1'!B35-'KN 2016'!B35),ROUND('Tabulka č. 1'!B35-'KN 2016'!B35,0),"")</f>
        <v>0</v>
      </c>
      <c r="C35" s="80">
        <f>IF(ISNUMBER('Tabulka č. 1'!C35-'KN 2016'!C35),ROUND('Tabulka č. 1'!C35-'KN 2016'!C35,0),"")</f>
        <v>0</v>
      </c>
      <c r="D35" s="80">
        <f>IF(ISNUMBER('Tabulka č. 1'!D35-'KN 2016'!D35),ROUND('Tabulka č. 1'!D35-'KN 2016'!D35,0),"")</f>
        <v>-15</v>
      </c>
      <c r="E35" s="80">
        <f>IF(ISNUMBER('Tabulka č. 1'!E35-'KN 2016'!E35),ROUND('Tabulka č. 1'!E35-'KN 2016'!E35,0),"")</f>
        <v>0</v>
      </c>
      <c r="F35" s="80" t="str">
        <f>IF(ISNUMBER('Tabulka č. 1'!F35-'KN 2016'!F35),ROUND('Tabulka č. 1'!F35-'KN 2016'!F35,0),"")</f>
        <v/>
      </c>
      <c r="G35" s="80">
        <f>IF(ISNUMBER('Tabulka č. 1'!G35-'KN 2016'!G35),ROUND('Tabulka č. 1'!G35-'KN 2016'!G35,0),"")</f>
        <v>9</v>
      </c>
      <c r="H35" s="80" t="str">
        <f>IF(ISNUMBER('Tabulka č. 1'!H35-'KN 2016'!H35),ROUND('Tabulka č. 1'!H35-'KN 2016'!H35,0),"")</f>
        <v/>
      </c>
      <c r="I35" s="80" t="str">
        <f>IF(ISNUMBER('Tabulka č. 1'!I35-'KN 2016'!I35),ROUND('Tabulka č. 1'!I35-'KN 2016'!I35,0),"")</f>
        <v/>
      </c>
      <c r="J35" s="80" t="str">
        <f>IF(ISNUMBER('Tabulka č. 1'!J35-'KN 2016'!J35),ROUND('Tabulka č. 1'!J35-'KN 2016'!J35,0),"")</f>
        <v/>
      </c>
      <c r="K35" s="80">
        <f>IF(ISNUMBER('Tabulka č. 1'!K35-'KN 2016'!K35),ROUND('Tabulka č. 1'!K35-'KN 2016'!K35,0),"")</f>
        <v>-4</v>
      </c>
      <c r="L35" s="80">
        <f>IF(ISNUMBER('Tabulka č. 1'!L35-'KN 2016'!L35),ROUND('Tabulka č. 1'!L35-'KN 2016'!L35,0),"")</f>
        <v>-12</v>
      </c>
      <c r="M35" s="80">
        <f>IF(ISNUMBER('Tabulka č. 1'!M35-'KN 2016'!M35),ROUND('Tabulka č. 1'!M35-'KN 2016'!M35,0),"")</f>
        <v>0</v>
      </c>
      <c r="N35" s="80">
        <f>IF(ISNUMBER('Tabulka č. 1'!N35-'KN 2016'!N35),ROUND('Tabulka č. 1'!N35-'KN 2016'!N35,0),"")</f>
        <v>-8</v>
      </c>
      <c r="O35" s="81">
        <f>IF(ISNUMBER('Tabulka č. 1'!O35-'KN 2016'!O35),ROUND('Tabulka č. 1'!O35-'KN 2016'!O35,0),"")</f>
        <v>0</v>
      </c>
      <c r="P35" s="45">
        <f t="shared" ref="P35:P39" si="4">IF(ISNUMBER(AVERAGE(B35:O35)),AVERAGE(B35:O35),"")</f>
        <v>-3</v>
      </c>
    </row>
    <row r="36" spans="1:16" x14ac:dyDescent="0.25">
      <c r="A36" s="41" t="s">
        <v>25</v>
      </c>
      <c r="B36" s="82">
        <f>IF(ISNUMBER('Tabulka č. 1'!B36-'KN 2016'!B36),ROUND('Tabulka č. 1'!B36-'KN 2016'!B36,2),"")</f>
        <v>0</v>
      </c>
      <c r="C36" s="82">
        <f>IF(ISNUMBER('Tabulka č. 1'!C36-'KN 2016'!C36),ROUND('Tabulka č. 1'!C36-'KN 2016'!C36,2),"")</f>
        <v>0.06</v>
      </c>
      <c r="D36" s="82">
        <f>IF(ISNUMBER('Tabulka č. 1'!D36-'KN 2016'!D36),ROUND('Tabulka č. 1'!D36-'KN 2016'!D36,2),"")</f>
        <v>0</v>
      </c>
      <c r="E36" s="82">
        <f>IF(ISNUMBER('Tabulka č. 1'!E36-'KN 2016'!E36),ROUND('Tabulka č. 1'!E36-'KN 2016'!E36,2),"")</f>
        <v>0</v>
      </c>
      <c r="F36" s="82" t="str">
        <f>IF(ISNUMBER('Tabulka č. 1'!F36-'KN 2016'!F36),ROUND('Tabulka č. 1'!F36-'KN 2016'!F36,2),"")</f>
        <v/>
      </c>
      <c r="G36" s="83">
        <f>IF(ISNUMBER('Tabulka č. 1'!G36-'KN 2016'!G36),ROUND('Tabulka č. 1'!G36-'KN 2016'!G36,2),"")</f>
        <v>0</v>
      </c>
      <c r="H36" s="82" t="str">
        <f>IF(ISNUMBER('Tabulka č. 1'!H36-'KN 2016'!H36),ROUND('Tabulka č. 1'!H36-'KN 2016'!H36,2),"")</f>
        <v/>
      </c>
      <c r="I36" s="82" t="str">
        <f>IF(ISNUMBER('Tabulka č. 1'!I36-'KN 2016'!I36),ROUND('Tabulka č. 1'!I36-'KN 2016'!I36,2),"")</f>
        <v/>
      </c>
      <c r="J36" s="82" t="str">
        <f>IF(ISNUMBER('Tabulka č. 1'!J36-'KN 2016'!J36),ROUND('Tabulka č. 1'!J36-'KN 2016'!J36,2),"")</f>
        <v/>
      </c>
      <c r="K36" s="82">
        <f>IF(ISNUMBER('Tabulka č. 1'!K36-'KN 2016'!K36),ROUND('Tabulka č. 1'!K36-'KN 2016'!K36,2),"")</f>
        <v>0</v>
      </c>
      <c r="L36" s="82">
        <f>IF(ISNUMBER('Tabulka č. 1'!L36-'KN 2016'!L36),ROUND('Tabulka č. 1'!L36-'KN 2016'!L36,2),"")</f>
        <v>-0.15</v>
      </c>
      <c r="M36" s="82">
        <f>IF(ISNUMBER('Tabulka č. 1'!M36-'KN 2016'!M36),ROUND('Tabulka č. 1'!M36-'KN 2016'!M36,2),"")</f>
        <v>0</v>
      </c>
      <c r="N36" s="82">
        <f>IF(ISNUMBER('Tabulka č. 1'!N36-'KN 2016'!N36),ROUND('Tabulka č. 1'!N36-'KN 2016'!N36,2),"")</f>
        <v>-1</v>
      </c>
      <c r="O36" s="84">
        <f>IF(ISNUMBER('Tabulka č. 1'!O36-'KN 2016'!O36),ROUND('Tabulka č. 1'!O36-'KN 2016'!O36,2),"")</f>
        <v>0</v>
      </c>
      <c r="P36" s="46">
        <f t="shared" si="4"/>
        <v>-0.10900000000000001</v>
      </c>
    </row>
    <row r="37" spans="1:16" s="38" customFormat="1" x14ac:dyDescent="0.25">
      <c r="A37" s="40" t="s">
        <v>26</v>
      </c>
      <c r="B37" s="85">
        <f>IF(ISNUMBER('Tabulka č. 1'!B37-'KN 2016'!B37),ROUND('Tabulka č. 1'!B37-'KN 2016'!B37,0),"")</f>
        <v>2620</v>
      </c>
      <c r="C37" s="85">
        <f>IF(ISNUMBER('Tabulka č. 1'!C37-'KN 2016'!C37),ROUND('Tabulka č. 1'!C37-'KN 2016'!C37,0),"")</f>
        <v>2215</v>
      </c>
      <c r="D37" s="85">
        <f>IF(ISNUMBER('Tabulka č. 1'!D37-'KN 2016'!D37),ROUND('Tabulka č. 1'!D37-'KN 2016'!D37,0),"")</f>
        <v>2203</v>
      </c>
      <c r="E37" s="85">
        <f>IF(ISNUMBER('Tabulka č. 1'!E37-'KN 2016'!E37),ROUND('Tabulka č. 1'!E37-'KN 2016'!E37,0),"")</f>
        <v>2561</v>
      </c>
      <c r="F37" s="85" t="str">
        <f>IF(ISNUMBER('Tabulka č. 1'!F37-'KN 2016'!F37),ROUND('Tabulka č. 1'!F37-'KN 2016'!F37,0),"")</f>
        <v/>
      </c>
      <c r="G37" s="85">
        <f>IF(ISNUMBER('Tabulka č. 1'!G37-'KN 2016'!G37),ROUND('Tabulka č. 1'!G37-'KN 2016'!G37,0),"")</f>
        <v>1887</v>
      </c>
      <c r="H37" s="85" t="str">
        <f>IF(ISNUMBER('Tabulka č. 1'!H37-'KN 2016'!H37),ROUND('Tabulka č. 1'!H37-'KN 2016'!H37,0),"")</f>
        <v/>
      </c>
      <c r="I37" s="85" t="str">
        <f>IF(ISNUMBER('Tabulka č. 1'!I37-'KN 2016'!I37),ROUND('Tabulka č. 1'!I37-'KN 2016'!I37,0),"")</f>
        <v/>
      </c>
      <c r="J37" s="85" t="str">
        <f>IF(ISNUMBER('Tabulka č. 1'!J37-'KN 2016'!J37),ROUND('Tabulka č. 1'!J37-'KN 2016'!J37,0),"")</f>
        <v/>
      </c>
      <c r="K37" s="85">
        <f>IF(ISNUMBER('Tabulka č. 1'!K37-'KN 2016'!K37),ROUND('Tabulka č. 1'!K37-'KN 2016'!K37,0),"")</f>
        <v>2145</v>
      </c>
      <c r="L37" s="86">
        <f>IF(ISNUMBER('Tabulka č. 1'!L37-'KN 2016'!L37),ROUND('Tabulka č. 1'!L37-'KN 2016'!L37,0),"")</f>
        <v>2019</v>
      </c>
      <c r="M37" s="85">
        <f>IF(ISNUMBER('Tabulka č. 1'!M37-'KN 2016'!M37),ROUND('Tabulka č. 1'!M37-'KN 2016'!M37,0),"")</f>
        <v>2270</v>
      </c>
      <c r="N37" s="85">
        <f>IF(ISNUMBER('Tabulka č. 1'!N37-'KN 2016'!N37),ROUND('Tabulka č. 1'!N37-'KN 2016'!N37,0),"")</f>
        <v>2354</v>
      </c>
      <c r="O37" s="87">
        <f>IF(ISNUMBER('Tabulka č. 1'!O37-'KN 2016'!O37),ROUND('Tabulka č. 1'!O37-'KN 2016'!O37,0),"")</f>
        <v>2310</v>
      </c>
      <c r="P37" s="47">
        <f t="shared" si="4"/>
        <v>2258.4</v>
      </c>
    </row>
    <row r="38" spans="1:16" x14ac:dyDescent="0.25">
      <c r="A38" s="41" t="s">
        <v>27</v>
      </c>
      <c r="B38" s="82">
        <f>IF(ISNUMBER('Tabulka č. 1'!B38-'KN 2016'!B38),ROUND('Tabulka č. 1'!B38-'KN 2016'!B38,2),"")</f>
        <v>0</v>
      </c>
      <c r="C38" s="82">
        <f>IF(ISNUMBER('Tabulka č. 1'!C38-'KN 2016'!C38),ROUND('Tabulka č. 1'!C38-'KN 2016'!C38,2),"")</f>
        <v>0</v>
      </c>
      <c r="D38" s="82">
        <f>IF(ISNUMBER('Tabulka č. 1'!D38-'KN 2016'!D38),ROUND('Tabulka č. 1'!D38-'KN 2016'!D38,2),"")</f>
        <v>0</v>
      </c>
      <c r="E38" s="82">
        <f>IF(ISNUMBER('Tabulka č. 1'!E38-'KN 2016'!E38),ROUND('Tabulka č. 1'!E38-'KN 2016'!E38,2),"")</f>
        <v>0</v>
      </c>
      <c r="F38" s="82" t="str">
        <f>IF(ISNUMBER('Tabulka č. 1'!F38-'KN 2016'!F38),ROUND('Tabulka č. 1'!F38-'KN 2016'!F38,2),"")</f>
        <v/>
      </c>
      <c r="G38" s="83">
        <f>IF(ISNUMBER('Tabulka č. 1'!G38-'KN 2016'!G38),ROUND('Tabulka č. 1'!G38-'KN 2016'!G38,2),"")</f>
        <v>0</v>
      </c>
      <c r="H38" s="82" t="str">
        <f>IF(ISNUMBER('Tabulka č. 1'!H38-'KN 2016'!H38),ROUND('Tabulka č. 1'!H38-'KN 2016'!H38,2),"")</f>
        <v/>
      </c>
      <c r="I38" s="82" t="str">
        <f>IF(ISNUMBER('Tabulka č. 1'!I38-'KN 2016'!I38),ROUND('Tabulka č. 1'!I38-'KN 2016'!I38,2),"")</f>
        <v/>
      </c>
      <c r="J38" s="82" t="str">
        <f>IF(ISNUMBER('Tabulka č. 1'!J38-'KN 2016'!J38),ROUND('Tabulka č. 1'!J38-'KN 2016'!J38,2),"")</f>
        <v/>
      </c>
      <c r="K38" s="82">
        <f>IF(ISNUMBER('Tabulka č. 1'!K38-'KN 2016'!K38),ROUND('Tabulka č. 1'!K38-'KN 2016'!K38,2),"")</f>
        <v>0</v>
      </c>
      <c r="L38" s="82">
        <f>IF(ISNUMBER('Tabulka č. 1'!L38-'KN 2016'!L38),ROUND('Tabulka č. 1'!L38-'KN 2016'!L38,2),"")</f>
        <v>0</v>
      </c>
      <c r="M38" s="82">
        <f>IF(ISNUMBER('Tabulka č. 1'!M38-'KN 2016'!M38),ROUND('Tabulka č. 1'!M38-'KN 2016'!M38,2),"")</f>
        <v>0</v>
      </c>
      <c r="N38" s="82">
        <f>IF(ISNUMBER('Tabulka č. 1'!N38-'KN 2016'!N38),ROUND('Tabulka č. 1'!N38-'KN 2016'!N38,2),"")</f>
        <v>0</v>
      </c>
      <c r="O38" s="84">
        <f>IF(ISNUMBER('Tabulka č. 1'!O38-'KN 2016'!O38),ROUND('Tabulka č. 1'!O38-'KN 2016'!O38,2),"")</f>
        <v>0</v>
      </c>
      <c r="P38" s="46">
        <f t="shared" si="4"/>
        <v>0</v>
      </c>
    </row>
    <row r="39" spans="1:16" s="38" customFormat="1" ht="15.75" thickBot="1" x14ac:dyDescent="0.3">
      <c r="A39" s="42" t="s">
        <v>28</v>
      </c>
      <c r="B39" s="88">
        <f>IF(ISNUMBER('Tabulka č. 1'!B39-'KN 2016'!B39),ROUND('Tabulka č. 1'!B39-'KN 2016'!B39,0),"")</f>
        <v>1000</v>
      </c>
      <c r="C39" s="88">
        <f>IF(ISNUMBER('Tabulka č. 1'!C39-'KN 2016'!C39),ROUND('Tabulka č. 1'!C39-'KN 2016'!C39,0),"")</f>
        <v>804</v>
      </c>
      <c r="D39" s="88">
        <f>IF(ISNUMBER('Tabulka č. 1'!D39-'KN 2016'!D39),ROUND('Tabulka č. 1'!D39-'KN 2016'!D39,0),"")</f>
        <v>774</v>
      </c>
      <c r="E39" s="88">
        <f>IF(ISNUMBER('Tabulka č. 1'!E39-'KN 2016'!E39),ROUND('Tabulka č. 1'!E39-'KN 2016'!E39,0),"")</f>
        <v>1232</v>
      </c>
      <c r="F39" s="88" t="str">
        <f>IF(ISNUMBER('Tabulka č. 1'!F39-'KN 2016'!F39),ROUND('Tabulka č. 1'!F39-'KN 2016'!F39,0),"")</f>
        <v/>
      </c>
      <c r="G39" s="88">
        <f>IF(ISNUMBER('Tabulka č. 1'!G39-'KN 2016'!G39),ROUND('Tabulka č. 1'!G39-'KN 2016'!G39,0),"")</f>
        <v>754</v>
      </c>
      <c r="H39" s="88" t="str">
        <f>IF(ISNUMBER('Tabulka č. 1'!H39-'KN 2016'!H39),ROUND('Tabulka č. 1'!H39-'KN 2016'!H39,0),"")</f>
        <v/>
      </c>
      <c r="I39" s="88" t="str">
        <f>IF(ISNUMBER('Tabulka č. 1'!I39-'KN 2016'!I39),ROUND('Tabulka č. 1'!I39-'KN 2016'!I39,0),"")</f>
        <v/>
      </c>
      <c r="J39" s="88" t="str">
        <f>IF(ISNUMBER('Tabulka č. 1'!J39-'KN 2016'!J39),ROUND('Tabulka č. 1'!J39-'KN 2016'!J39,0),"")</f>
        <v/>
      </c>
      <c r="K39" s="88">
        <f>IF(ISNUMBER('Tabulka č. 1'!K39-'KN 2016'!K39),ROUND('Tabulka č. 1'!K39-'KN 2016'!K39,0),"")</f>
        <v>698</v>
      </c>
      <c r="L39" s="89">
        <f>IF(ISNUMBER('Tabulka č. 1'!L39-'KN 2016'!L39),ROUND('Tabulka č. 1'!L39-'KN 2016'!L39,0),"")</f>
        <v>1006</v>
      </c>
      <c r="M39" s="88">
        <f>IF(ISNUMBER('Tabulka č. 1'!M39-'KN 2016'!M39),ROUND('Tabulka č. 1'!M39-'KN 2016'!M39,0),"")</f>
        <v>774</v>
      </c>
      <c r="N39" s="88">
        <f>IF(ISNUMBER('Tabulka č. 1'!N39-'KN 2016'!N39),ROUND('Tabulka č. 1'!N39-'KN 2016'!N39,0),"")</f>
        <v>799</v>
      </c>
      <c r="O39" s="90">
        <f>IF(ISNUMBER('Tabulka č. 1'!O39-'KN 2016'!O39),ROUND('Tabulka č. 1'!O39-'KN 2016'!O39,0),"")</f>
        <v>830</v>
      </c>
      <c r="P39" s="48">
        <f t="shared" si="4"/>
        <v>867.1</v>
      </c>
    </row>
    <row r="42" spans="1:16" x14ac:dyDescent="0.25">
      <c r="A42"/>
    </row>
  </sheetData>
  <mergeCells count="7">
    <mergeCell ref="A33:P33"/>
    <mergeCell ref="A1:P1"/>
    <mergeCell ref="A2:P2"/>
    <mergeCell ref="A5:P5"/>
    <mergeCell ref="A12:P12"/>
    <mergeCell ref="A19:P19"/>
    <mergeCell ref="A26:P2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&amp;RPříloha č. 8c
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X1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23" sqref="T23"/>
    </sheetView>
  </sheetViews>
  <sheetFormatPr defaultRowHeight="15" x14ac:dyDescent="0.25"/>
  <cols>
    <col min="1" max="1" width="39.85546875" style="1" customWidth="1"/>
    <col min="2" max="16" width="7.7109375" style="1" customWidth="1"/>
    <col min="17" max="17" width="9.140625" style="1"/>
    <col min="18" max="32" width="7.85546875" style="1" customWidth="1"/>
    <col min="33" max="33" width="9.140625" style="1"/>
    <col min="34" max="48" width="6.140625" style="1" customWidth="1"/>
    <col min="49" max="49" width="9.140625" style="1"/>
    <col min="50" max="64" width="6.85546875" style="1" customWidth="1"/>
    <col min="65" max="65" width="9.140625" style="1"/>
    <col min="66" max="80" width="7.7109375" style="1" customWidth="1"/>
    <col min="81" max="16384" width="9.140625" style="1"/>
  </cols>
  <sheetData>
    <row r="1" spans="1:128" ht="18.75" x14ac:dyDescent="0.3">
      <c r="A1" s="37"/>
      <c r="B1" s="105" t="s">
        <v>46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R1" s="105" t="str">
        <f>$B$1</f>
        <v>Krajské normativy Střední vzdělávání v roce 2017</v>
      </c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37"/>
      <c r="AH1" s="105" t="str">
        <f>$B$1</f>
        <v>Krajské normativy Střední vzdělávání v roce 2017</v>
      </c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37"/>
      <c r="AX1" s="105" t="str">
        <f>$B$1</f>
        <v>Krajské normativy Střední vzdělávání v roce 2017</v>
      </c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37"/>
      <c r="BN1" s="105" t="str">
        <f>$B$1</f>
        <v>Krajské normativy Střední vzdělávání v roce 2017</v>
      </c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 t="s">
        <v>46</v>
      </c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37"/>
      <c r="CT1" s="105" t="str">
        <f>$B$1</f>
        <v>Krajské normativy Střední vzdělávání v roce 2017</v>
      </c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37"/>
      <c r="DJ1" s="105" t="str">
        <f>$B$1</f>
        <v>Krajské normativy Střední vzdělávání v roce 2017</v>
      </c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</row>
    <row r="2" spans="1:128" ht="15.75" x14ac:dyDescent="0.25">
      <c r="A2" s="63"/>
      <c r="B2" s="107" t="s">
        <v>39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 t="s">
        <v>39</v>
      </c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 t="s">
        <v>39</v>
      </c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 t="s">
        <v>39</v>
      </c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 t="s">
        <v>23</v>
      </c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DI2" s="107" t="s">
        <v>23</v>
      </c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</row>
    <row r="3" spans="1:128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28" s="5" customFormat="1" ht="15.75" x14ac:dyDescent="0.25">
      <c r="A4" s="108"/>
      <c r="B4" s="113" t="s">
        <v>15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6"/>
      <c r="R4" s="115" t="s">
        <v>16</v>
      </c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8"/>
      <c r="AH4" s="110" t="s">
        <v>19</v>
      </c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7"/>
      <c r="AX4" s="111" t="s">
        <v>20</v>
      </c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23"/>
      <c r="BN4" s="112" t="s">
        <v>17</v>
      </c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9"/>
      <c r="CD4" s="106" t="s">
        <v>18</v>
      </c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"/>
      <c r="CT4" s="103" t="s">
        <v>21</v>
      </c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24"/>
      <c r="DJ4" s="104" t="s">
        <v>22</v>
      </c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25"/>
    </row>
    <row r="5" spans="1:128" s="13" customFormat="1" ht="60.75" customHeight="1" x14ac:dyDescent="0.25">
      <c r="A5" s="109"/>
      <c r="B5" s="26" t="s">
        <v>2</v>
      </c>
      <c r="C5" s="11" t="s">
        <v>3</v>
      </c>
      <c r="D5" s="11" t="s">
        <v>0</v>
      </c>
      <c r="E5" s="11" t="s">
        <v>1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13</v>
      </c>
      <c r="P5" s="12" t="s">
        <v>14</v>
      </c>
      <c r="R5" s="16" t="s">
        <v>2</v>
      </c>
      <c r="S5" s="16" t="s">
        <v>3</v>
      </c>
      <c r="T5" s="16" t="s">
        <v>0</v>
      </c>
      <c r="U5" s="16" t="s">
        <v>1</v>
      </c>
      <c r="V5" s="16" t="s">
        <v>4</v>
      </c>
      <c r="W5" s="16" t="s">
        <v>5</v>
      </c>
      <c r="X5" s="16" t="s">
        <v>6</v>
      </c>
      <c r="Y5" s="16" t="s">
        <v>7</v>
      </c>
      <c r="Z5" s="16" t="s">
        <v>8</v>
      </c>
      <c r="AA5" s="16" t="s">
        <v>9</v>
      </c>
      <c r="AB5" s="16" t="s">
        <v>10</v>
      </c>
      <c r="AC5" s="16" t="s">
        <v>11</v>
      </c>
      <c r="AD5" s="16" t="s">
        <v>12</v>
      </c>
      <c r="AE5" s="16" t="s">
        <v>13</v>
      </c>
      <c r="AF5" s="17" t="s">
        <v>14</v>
      </c>
      <c r="AH5" s="14" t="s">
        <v>2</v>
      </c>
      <c r="AI5" s="14" t="s">
        <v>3</v>
      </c>
      <c r="AJ5" s="14" t="s">
        <v>0</v>
      </c>
      <c r="AK5" s="14" t="s">
        <v>1</v>
      </c>
      <c r="AL5" s="14" t="s">
        <v>4</v>
      </c>
      <c r="AM5" s="14" t="s">
        <v>5</v>
      </c>
      <c r="AN5" s="14" t="s">
        <v>6</v>
      </c>
      <c r="AO5" s="14" t="s">
        <v>7</v>
      </c>
      <c r="AP5" s="14" t="s">
        <v>8</v>
      </c>
      <c r="AQ5" s="14" t="s">
        <v>9</v>
      </c>
      <c r="AR5" s="14" t="s">
        <v>10</v>
      </c>
      <c r="AS5" s="14" t="s">
        <v>11</v>
      </c>
      <c r="AT5" s="14" t="s">
        <v>12</v>
      </c>
      <c r="AU5" s="14" t="s">
        <v>13</v>
      </c>
      <c r="AV5" s="15" t="s">
        <v>14</v>
      </c>
      <c r="AX5" s="27" t="s">
        <v>2</v>
      </c>
      <c r="AY5" s="27" t="s">
        <v>3</v>
      </c>
      <c r="AZ5" s="27" t="s">
        <v>0</v>
      </c>
      <c r="BA5" s="27" t="s">
        <v>1</v>
      </c>
      <c r="BB5" s="27" t="s">
        <v>4</v>
      </c>
      <c r="BC5" s="27" t="s">
        <v>5</v>
      </c>
      <c r="BD5" s="27" t="s">
        <v>6</v>
      </c>
      <c r="BE5" s="27" t="s">
        <v>7</v>
      </c>
      <c r="BF5" s="27" t="s">
        <v>8</v>
      </c>
      <c r="BG5" s="27" t="s">
        <v>9</v>
      </c>
      <c r="BH5" s="27" t="s">
        <v>10</v>
      </c>
      <c r="BI5" s="27" t="s">
        <v>11</v>
      </c>
      <c r="BJ5" s="27" t="s">
        <v>12</v>
      </c>
      <c r="BK5" s="27" t="s">
        <v>13</v>
      </c>
      <c r="BL5" s="28" t="s">
        <v>14</v>
      </c>
      <c r="BN5" s="18" t="s">
        <v>2</v>
      </c>
      <c r="BO5" s="18" t="s">
        <v>3</v>
      </c>
      <c r="BP5" s="18" t="s">
        <v>0</v>
      </c>
      <c r="BQ5" s="18" t="s">
        <v>1</v>
      </c>
      <c r="BR5" s="18" t="s">
        <v>4</v>
      </c>
      <c r="BS5" s="18" t="s">
        <v>5</v>
      </c>
      <c r="BT5" s="18" t="s">
        <v>6</v>
      </c>
      <c r="BU5" s="18" t="s">
        <v>7</v>
      </c>
      <c r="BV5" s="18" t="s">
        <v>8</v>
      </c>
      <c r="BW5" s="18" t="s">
        <v>9</v>
      </c>
      <c r="BX5" s="18" t="s">
        <v>10</v>
      </c>
      <c r="BY5" s="18" t="s">
        <v>11</v>
      </c>
      <c r="BZ5" s="18" t="s">
        <v>12</v>
      </c>
      <c r="CA5" s="18" t="s">
        <v>13</v>
      </c>
      <c r="CB5" s="19" t="s">
        <v>14</v>
      </c>
      <c r="CD5" s="20" t="s">
        <v>2</v>
      </c>
      <c r="CE5" s="20" t="s">
        <v>3</v>
      </c>
      <c r="CF5" s="20" t="s">
        <v>0</v>
      </c>
      <c r="CG5" s="20" t="s">
        <v>1</v>
      </c>
      <c r="CH5" s="20" t="s">
        <v>4</v>
      </c>
      <c r="CI5" s="20" t="s">
        <v>5</v>
      </c>
      <c r="CJ5" s="20" t="s">
        <v>6</v>
      </c>
      <c r="CK5" s="20" t="s">
        <v>7</v>
      </c>
      <c r="CL5" s="20" t="s">
        <v>8</v>
      </c>
      <c r="CM5" s="20" t="s">
        <v>9</v>
      </c>
      <c r="CN5" s="20" t="s">
        <v>10</v>
      </c>
      <c r="CO5" s="20" t="s">
        <v>11</v>
      </c>
      <c r="CP5" s="20" t="s">
        <v>12</v>
      </c>
      <c r="CQ5" s="20" t="s">
        <v>13</v>
      </c>
      <c r="CR5" s="21" t="s">
        <v>14</v>
      </c>
      <c r="CT5" s="29" t="s">
        <v>2</v>
      </c>
      <c r="CU5" s="29" t="s">
        <v>3</v>
      </c>
      <c r="CV5" s="29" t="s">
        <v>0</v>
      </c>
      <c r="CW5" s="29" t="s">
        <v>1</v>
      </c>
      <c r="CX5" s="29" t="s">
        <v>4</v>
      </c>
      <c r="CY5" s="29" t="s">
        <v>5</v>
      </c>
      <c r="CZ5" s="29" t="s">
        <v>6</v>
      </c>
      <c r="DA5" s="29" t="s">
        <v>7</v>
      </c>
      <c r="DB5" s="29" t="s">
        <v>8</v>
      </c>
      <c r="DC5" s="29" t="s">
        <v>9</v>
      </c>
      <c r="DD5" s="29" t="s">
        <v>10</v>
      </c>
      <c r="DE5" s="29" t="s">
        <v>11</v>
      </c>
      <c r="DF5" s="29" t="s">
        <v>12</v>
      </c>
      <c r="DG5" s="29" t="s">
        <v>13</v>
      </c>
      <c r="DH5" s="30" t="s">
        <v>14</v>
      </c>
      <c r="DJ5" s="31" t="s">
        <v>2</v>
      </c>
      <c r="DK5" s="31" t="s">
        <v>3</v>
      </c>
      <c r="DL5" s="31" t="s">
        <v>0</v>
      </c>
      <c r="DM5" s="31" t="s">
        <v>1</v>
      </c>
      <c r="DN5" s="31" t="s">
        <v>4</v>
      </c>
      <c r="DO5" s="31" t="s">
        <v>5</v>
      </c>
      <c r="DP5" s="31" t="s">
        <v>6</v>
      </c>
      <c r="DQ5" s="31" t="s">
        <v>7</v>
      </c>
      <c r="DR5" s="31" t="s">
        <v>8</v>
      </c>
      <c r="DS5" s="31" t="s">
        <v>9</v>
      </c>
      <c r="DT5" s="31" t="s">
        <v>10</v>
      </c>
      <c r="DU5" s="31" t="s">
        <v>11</v>
      </c>
      <c r="DV5" s="31" t="s">
        <v>12</v>
      </c>
      <c r="DW5" s="31" t="s">
        <v>13</v>
      </c>
      <c r="DX5" s="32" t="s">
        <v>14</v>
      </c>
    </row>
    <row r="6" spans="1:128" x14ac:dyDescent="0.25">
      <c r="A6" s="61" t="s">
        <v>32</v>
      </c>
      <c r="B6" s="64">
        <v>38249.704022261576</v>
      </c>
      <c r="C6" s="64">
        <v>36319.410476434969</v>
      </c>
      <c r="D6" s="64">
        <v>33305.994845193854</v>
      </c>
      <c r="E6" s="64">
        <v>36136.645098673573</v>
      </c>
      <c r="F6" s="64">
        <v>40977.669973915799</v>
      </c>
      <c r="G6" s="64">
        <v>33471.357109556266</v>
      </c>
      <c r="H6" s="64">
        <v>43684.146043603178</v>
      </c>
      <c r="I6" s="64">
        <v>31380.854008280898</v>
      </c>
      <c r="J6" s="64">
        <v>35217.233403120146</v>
      </c>
      <c r="K6" s="64">
        <v>35048.313741157952</v>
      </c>
      <c r="L6" s="64">
        <v>37832.765436346242</v>
      </c>
      <c r="M6" s="64">
        <v>34681.564982209471</v>
      </c>
      <c r="N6" s="64">
        <v>36599.428571428572</v>
      </c>
      <c r="O6" s="64">
        <v>33338.37143483707</v>
      </c>
      <c r="P6" s="65">
        <v>36160.247081929971</v>
      </c>
      <c r="R6" s="64">
        <v>790</v>
      </c>
      <c r="S6" s="64">
        <v>590.85179999999991</v>
      </c>
      <c r="T6" s="3">
        <v>700</v>
      </c>
      <c r="U6" s="64">
        <v>542</v>
      </c>
      <c r="V6" s="64">
        <v>770</v>
      </c>
      <c r="W6" s="64">
        <v>591</v>
      </c>
      <c r="X6" s="64">
        <v>700</v>
      </c>
      <c r="Y6" s="64">
        <v>689.2</v>
      </c>
      <c r="Z6" s="64">
        <v>639</v>
      </c>
      <c r="AA6" s="64">
        <v>647</v>
      </c>
      <c r="AB6" s="64">
        <v>606</v>
      </c>
      <c r="AC6" s="64">
        <v>712</v>
      </c>
      <c r="AD6" s="64">
        <v>542</v>
      </c>
      <c r="AE6" s="64">
        <v>650</v>
      </c>
      <c r="AF6" s="65">
        <v>654.93227142857154</v>
      </c>
      <c r="AH6" s="64">
        <v>31576.271186440677</v>
      </c>
      <c r="AI6" s="64">
        <v>32397.861403636362</v>
      </c>
      <c r="AJ6" s="64">
        <v>29907.843526495642</v>
      </c>
      <c r="AK6" s="64">
        <v>33112.099644128117</v>
      </c>
      <c r="AL6" s="64">
        <v>33779.527559055117</v>
      </c>
      <c r="AM6" s="64">
        <v>28923.308270676691</v>
      </c>
      <c r="AN6" s="64">
        <v>39967.191851623626</v>
      </c>
      <c r="AO6" s="64">
        <v>27437.788018433181</v>
      </c>
      <c r="AP6" s="64">
        <v>31023.002633889377</v>
      </c>
      <c r="AQ6" s="64">
        <v>30668.597716817178</v>
      </c>
      <c r="AR6" s="64">
        <v>33602.638394603957</v>
      </c>
      <c r="AS6" s="64">
        <v>30371.593724194881</v>
      </c>
      <c r="AT6" s="64">
        <v>32507.428571428572</v>
      </c>
      <c r="AU6" s="64">
        <v>28420.091324200912</v>
      </c>
      <c r="AV6" s="65">
        <v>31692.517416116021</v>
      </c>
      <c r="AX6" s="64">
        <v>6673.4328358208959</v>
      </c>
      <c r="AY6" s="64">
        <v>3921.5490727986057</v>
      </c>
      <c r="AZ6" s="64">
        <v>3398.1513186982093</v>
      </c>
      <c r="BA6" s="64">
        <v>3024.5454545454545</v>
      </c>
      <c r="BB6" s="64">
        <v>7198.1424148606811</v>
      </c>
      <c r="BC6" s="64">
        <v>4548.0488388795784</v>
      </c>
      <c r="BD6" s="64">
        <v>3716.9541919795552</v>
      </c>
      <c r="BE6" s="64">
        <v>3943.0659898477156</v>
      </c>
      <c r="BF6" s="64">
        <v>4194.2307692307695</v>
      </c>
      <c r="BG6" s="64">
        <v>4379.7160243407707</v>
      </c>
      <c r="BH6" s="64">
        <v>4230.1270417422866</v>
      </c>
      <c r="BI6" s="64">
        <v>4309.9712580145924</v>
      </c>
      <c r="BJ6" s="64">
        <v>4092</v>
      </c>
      <c r="BK6" s="64">
        <v>4918.2801106361576</v>
      </c>
      <c r="BL6" s="65">
        <v>4467.7296658139476</v>
      </c>
      <c r="BN6" s="66">
        <v>11.8</v>
      </c>
      <c r="BO6" s="66">
        <v>11.564096633796598</v>
      </c>
      <c r="BP6" s="96">
        <v>12.060648895680004</v>
      </c>
      <c r="BQ6" s="96">
        <v>11.24</v>
      </c>
      <c r="BR6" s="66">
        <v>10.16</v>
      </c>
      <c r="BS6" s="70">
        <v>11.97</v>
      </c>
      <c r="BT6" s="66">
        <v>9.2986267681676651</v>
      </c>
      <c r="BU6" s="67">
        <v>13.02</v>
      </c>
      <c r="BV6" s="66">
        <v>11.39</v>
      </c>
      <c r="BW6" s="66">
        <v>11.738</v>
      </c>
      <c r="BX6" s="66">
        <v>10.7338</v>
      </c>
      <c r="BY6" s="66">
        <v>12.11</v>
      </c>
      <c r="BZ6" s="66">
        <v>10.5</v>
      </c>
      <c r="CA6" s="66">
        <v>13.14</v>
      </c>
      <c r="CB6" s="67">
        <v>11.480369449831731</v>
      </c>
      <c r="CD6" s="64">
        <v>31050</v>
      </c>
      <c r="CE6" s="64">
        <v>31221</v>
      </c>
      <c r="CF6" s="64">
        <v>30059</v>
      </c>
      <c r="CG6" s="64">
        <v>31015</v>
      </c>
      <c r="CH6" s="64">
        <v>28600</v>
      </c>
      <c r="CI6" s="64">
        <v>28851</v>
      </c>
      <c r="CJ6" s="64">
        <v>30970</v>
      </c>
      <c r="CK6" s="65">
        <v>29770</v>
      </c>
      <c r="CL6" s="64">
        <v>29446</v>
      </c>
      <c r="CM6" s="64">
        <v>29999</v>
      </c>
      <c r="CN6" s="64">
        <v>30057</v>
      </c>
      <c r="CO6" s="64">
        <v>30650</v>
      </c>
      <c r="CP6" s="64">
        <v>28444</v>
      </c>
      <c r="CQ6" s="64">
        <v>31120</v>
      </c>
      <c r="CR6" s="65">
        <v>30089.428571428572</v>
      </c>
      <c r="CT6" s="66">
        <v>33.5</v>
      </c>
      <c r="CU6" s="96">
        <v>53.339999999999996</v>
      </c>
      <c r="CV6" s="66">
        <v>57.38767397642161</v>
      </c>
      <c r="CW6" s="96">
        <v>66</v>
      </c>
      <c r="CX6" s="66">
        <v>25.84</v>
      </c>
      <c r="CY6" s="70">
        <v>41.77</v>
      </c>
      <c r="CZ6" s="66">
        <v>59.3711917344</v>
      </c>
      <c r="DA6" s="67">
        <v>49.25</v>
      </c>
      <c r="DB6" s="67">
        <v>52</v>
      </c>
      <c r="DC6" s="66">
        <v>44.37</v>
      </c>
      <c r="DD6" s="66">
        <v>49.59</v>
      </c>
      <c r="DE6" s="66">
        <v>45.23</v>
      </c>
      <c r="DF6" s="66">
        <v>50</v>
      </c>
      <c r="DG6" s="66">
        <v>39.770000000000003</v>
      </c>
      <c r="DH6" s="67">
        <v>47.67277612220154</v>
      </c>
      <c r="DJ6" s="64">
        <v>18630</v>
      </c>
      <c r="DK6" s="64">
        <v>17431.285628589801</v>
      </c>
      <c r="DL6" s="64">
        <v>16251</v>
      </c>
      <c r="DM6" s="64">
        <v>16635</v>
      </c>
      <c r="DN6" s="64">
        <v>15500</v>
      </c>
      <c r="DO6" s="64">
        <v>15831</v>
      </c>
      <c r="DP6" s="64">
        <v>18390</v>
      </c>
      <c r="DQ6" s="65">
        <v>16183</v>
      </c>
      <c r="DR6" s="64">
        <v>18175</v>
      </c>
      <c r="DS6" s="64">
        <v>16194</v>
      </c>
      <c r="DT6" s="64">
        <v>17481</v>
      </c>
      <c r="DU6" s="64">
        <v>16245</v>
      </c>
      <c r="DV6" s="64">
        <v>17050</v>
      </c>
      <c r="DW6" s="64">
        <v>16300</v>
      </c>
      <c r="DX6" s="65">
        <v>16878.306116327843</v>
      </c>
    </row>
    <row r="7" spans="1:128" x14ac:dyDescent="0.25">
      <c r="A7" s="61" t="s">
        <v>33</v>
      </c>
      <c r="B7" s="64">
        <v>34900.705563093623</v>
      </c>
      <c r="C7" s="64">
        <v>34323.018467433256</v>
      </c>
      <c r="D7" s="64">
        <v>34385.191591653187</v>
      </c>
      <c r="E7" s="64">
        <v>41914.827586206899</v>
      </c>
      <c r="F7" s="64" t="s">
        <v>47</v>
      </c>
      <c r="G7" s="64">
        <v>37001.943459633578</v>
      </c>
      <c r="H7" s="64" t="s">
        <v>47</v>
      </c>
      <c r="I7" s="64">
        <v>27858.015574044661</v>
      </c>
      <c r="J7" s="64">
        <v>32806.399621251105</v>
      </c>
      <c r="K7" s="64">
        <v>33012.688687457441</v>
      </c>
      <c r="L7" s="64">
        <v>41920.188981165666</v>
      </c>
      <c r="M7" s="64">
        <v>32689.492842322401</v>
      </c>
      <c r="N7" s="64">
        <v>35121.818181818177</v>
      </c>
      <c r="O7" s="64">
        <v>33710.878414414103</v>
      </c>
      <c r="P7" s="65">
        <v>34970.43074754117</v>
      </c>
      <c r="R7" s="64">
        <v>790</v>
      </c>
      <c r="S7" s="64">
        <v>590.85179999999991</v>
      </c>
      <c r="T7" s="3">
        <v>700</v>
      </c>
      <c r="U7" s="64">
        <v>542</v>
      </c>
      <c r="V7" s="64" t="s">
        <v>48</v>
      </c>
      <c r="W7" s="64">
        <v>605</v>
      </c>
      <c r="X7" s="64" t="s">
        <v>48</v>
      </c>
      <c r="Y7" s="64">
        <v>757.9</v>
      </c>
      <c r="Z7" s="64">
        <v>629</v>
      </c>
      <c r="AA7" s="64">
        <v>635</v>
      </c>
      <c r="AB7" s="64">
        <v>606</v>
      </c>
      <c r="AC7" s="64">
        <v>712</v>
      </c>
      <c r="AD7" s="64">
        <v>542</v>
      </c>
      <c r="AE7" s="64">
        <v>650</v>
      </c>
      <c r="AF7" s="65">
        <v>646.64598333333333</v>
      </c>
      <c r="AH7" s="64">
        <v>28227.272727272728</v>
      </c>
      <c r="AI7" s="64">
        <v>29151.297468000001</v>
      </c>
      <c r="AJ7" s="64">
        <v>29959.136212624588</v>
      </c>
      <c r="AK7" s="64">
        <v>38890.282131661443</v>
      </c>
      <c r="AL7" s="64" t="s">
        <v>47</v>
      </c>
      <c r="AM7" s="64">
        <v>31078.276481149012</v>
      </c>
      <c r="AN7" s="64" t="s">
        <v>47</v>
      </c>
      <c r="AO7" s="64">
        <v>24791.117279666898</v>
      </c>
      <c r="AP7" s="64">
        <v>26911.805026656511</v>
      </c>
      <c r="AQ7" s="64">
        <v>27566.276131403632</v>
      </c>
      <c r="AR7" s="64">
        <v>36752.118027728859</v>
      </c>
      <c r="AS7" s="64">
        <v>27447.761194029848</v>
      </c>
      <c r="AT7" s="64">
        <v>31029.81818181818</v>
      </c>
      <c r="AU7" s="64">
        <v>28792.598303777948</v>
      </c>
      <c r="AV7" s="65">
        <v>30049.813263815799</v>
      </c>
      <c r="AX7" s="64">
        <v>6673.4328358208959</v>
      </c>
      <c r="AY7" s="64">
        <v>5171.7209994332588</v>
      </c>
      <c r="AZ7" s="64">
        <v>4426.0553790285967</v>
      </c>
      <c r="BA7" s="64">
        <v>3024.5454545454545</v>
      </c>
      <c r="BB7" s="64" t="s">
        <v>47</v>
      </c>
      <c r="BC7" s="64">
        <v>5923.6669784845653</v>
      </c>
      <c r="BD7" s="64" t="s">
        <v>47</v>
      </c>
      <c r="BE7" s="64">
        <v>3066.8982943777637</v>
      </c>
      <c r="BF7" s="64">
        <v>5894.594594594595</v>
      </c>
      <c r="BG7" s="64">
        <v>5446.4125560538114</v>
      </c>
      <c r="BH7" s="64">
        <v>5168.070953436807</v>
      </c>
      <c r="BI7" s="64">
        <v>5241.7316482925517</v>
      </c>
      <c r="BJ7" s="64">
        <v>4092</v>
      </c>
      <c r="BK7" s="64">
        <v>4918.2801106361576</v>
      </c>
      <c r="BL7" s="65">
        <v>4920.6174837253711</v>
      </c>
      <c r="BN7" s="66">
        <v>13.2</v>
      </c>
      <c r="BO7" s="66">
        <v>12.851983703684663</v>
      </c>
      <c r="BP7" s="96">
        <v>12.04</v>
      </c>
      <c r="BQ7" s="96">
        <v>9.57</v>
      </c>
      <c r="BR7" s="66" t="s">
        <v>48</v>
      </c>
      <c r="BS7" s="70">
        <v>11.14</v>
      </c>
      <c r="BT7" s="66" t="s">
        <v>48</v>
      </c>
      <c r="BU7" s="67">
        <v>14.41</v>
      </c>
      <c r="BV7" s="66">
        <v>13.13</v>
      </c>
      <c r="BW7" s="66">
        <v>13.058999999999999</v>
      </c>
      <c r="BX7" s="66">
        <v>9.8139649999999996</v>
      </c>
      <c r="BY7" s="66">
        <v>13.4</v>
      </c>
      <c r="BZ7" s="66">
        <v>11</v>
      </c>
      <c r="CA7" s="66">
        <v>12.97</v>
      </c>
      <c r="CB7" s="67">
        <v>12.215412391973722</v>
      </c>
      <c r="CD7" s="64">
        <v>31050</v>
      </c>
      <c r="CE7" s="64">
        <v>31221</v>
      </c>
      <c r="CF7" s="64">
        <v>30059</v>
      </c>
      <c r="CG7" s="64">
        <v>31015</v>
      </c>
      <c r="CH7" s="64" t="s">
        <v>48</v>
      </c>
      <c r="CI7" s="64">
        <v>28851</v>
      </c>
      <c r="CJ7" s="64" t="s">
        <v>48</v>
      </c>
      <c r="CK7" s="65">
        <v>29770</v>
      </c>
      <c r="CL7" s="64">
        <v>29446</v>
      </c>
      <c r="CM7" s="64">
        <v>29999</v>
      </c>
      <c r="CN7" s="64">
        <v>30057</v>
      </c>
      <c r="CO7" s="64">
        <v>30650</v>
      </c>
      <c r="CP7" s="64">
        <v>28444</v>
      </c>
      <c r="CQ7" s="64">
        <v>31120</v>
      </c>
      <c r="CR7" s="65">
        <v>30140.166666666668</v>
      </c>
      <c r="CT7" s="66">
        <v>33.5</v>
      </c>
      <c r="CU7" s="96">
        <v>40.446000000000005</v>
      </c>
      <c r="CV7" s="66">
        <v>44.06</v>
      </c>
      <c r="CW7" s="96">
        <v>66</v>
      </c>
      <c r="CX7" s="66" t="s">
        <v>48</v>
      </c>
      <c r="CY7" s="70">
        <v>32.07</v>
      </c>
      <c r="CZ7" s="66" t="s">
        <v>48</v>
      </c>
      <c r="DA7" s="67">
        <v>63.32</v>
      </c>
      <c r="DB7" s="67">
        <v>37</v>
      </c>
      <c r="DC7" s="66">
        <v>35.68</v>
      </c>
      <c r="DD7" s="66">
        <v>40.590000000000003</v>
      </c>
      <c r="DE7" s="66">
        <v>37.19</v>
      </c>
      <c r="DF7" s="66">
        <v>50</v>
      </c>
      <c r="DG7" s="66">
        <v>39.770000000000003</v>
      </c>
      <c r="DH7" s="67">
        <v>43.302166666666672</v>
      </c>
      <c r="DJ7" s="64">
        <v>18630</v>
      </c>
      <c r="DK7" s="64">
        <v>17431.285628589801</v>
      </c>
      <c r="DL7" s="64">
        <v>16251</v>
      </c>
      <c r="DM7" s="64">
        <v>16635</v>
      </c>
      <c r="DN7" s="64" t="s">
        <v>48</v>
      </c>
      <c r="DO7" s="64">
        <v>15831</v>
      </c>
      <c r="DP7" s="64" t="s">
        <v>48</v>
      </c>
      <c r="DQ7" s="65">
        <v>16183</v>
      </c>
      <c r="DR7" s="64">
        <v>18175</v>
      </c>
      <c r="DS7" s="64">
        <v>16194</v>
      </c>
      <c r="DT7" s="64">
        <v>17481</v>
      </c>
      <c r="DU7" s="64">
        <v>16245</v>
      </c>
      <c r="DV7" s="64">
        <v>17050</v>
      </c>
      <c r="DW7" s="64">
        <v>16300</v>
      </c>
      <c r="DX7" s="65">
        <v>16867.19046904915</v>
      </c>
    </row>
    <row r="8" spans="1:128" x14ac:dyDescent="0.25">
      <c r="A8" s="61" t="s">
        <v>34</v>
      </c>
      <c r="B8" s="64">
        <v>34479.40298507463</v>
      </c>
      <c r="C8" s="64">
        <v>36517.27125770913</v>
      </c>
      <c r="D8" s="64">
        <v>37913.906837530529</v>
      </c>
      <c r="E8" s="64">
        <v>37421.957654175771</v>
      </c>
      <c r="F8" s="64">
        <v>50451.079136690649</v>
      </c>
      <c r="G8" s="64">
        <v>38279.928660727557</v>
      </c>
      <c r="H8" s="64">
        <v>47404.399537671547</v>
      </c>
      <c r="I8" s="64">
        <v>24343.848860190748</v>
      </c>
      <c r="J8" s="64" t="s">
        <v>47</v>
      </c>
      <c r="K8" s="64">
        <v>35391.776672169857</v>
      </c>
      <c r="L8" s="64" t="s">
        <v>47</v>
      </c>
      <c r="M8" s="64">
        <v>35627.49640916755</v>
      </c>
      <c r="N8" s="64">
        <v>33772.695652173912</v>
      </c>
      <c r="O8" s="64">
        <v>35679.400374227589</v>
      </c>
      <c r="P8" s="65">
        <v>37273.597003125789</v>
      </c>
      <c r="R8" s="64">
        <v>790</v>
      </c>
      <c r="S8" s="64">
        <v>590.85179999999991</v>
      </c>
      <c r="T8" s="3">
        <v>700</v>
      </c>
      <c r="U8" s="64">
        <v>542</v>
      </c>
      <c r="V8" s="64">
        <v>770</v>
      </c>
      <c r="W8" s="64">
        <v>611</v>
      </c>
      <c r="X8" s="64">
        <v>700</v>
      </c>
      <c r="Y8" s="64">
        <v>742.5</v>
      </c>
      <c r="Z8" s="64" t="s">
        <v>48</v>
      </c>
      <c r="AA8" s="64">
        <v>649</v>
      </c>
      <c r="AB8" s="64" t="s">
        <v>48</v>
      </c>
      <c r="AC8" s="64">
        <v>712</v>
      </c>
      <c r="AD8" s="64">
        <v>542</v>
      </c>
      <c r="AE8" s="64">
        <v>650</v>
      </c>
      <c r="AF8" s="65">
        <v>666.61265000000003</v>
      </c>
      <c r="AH8" s="64">
        <v>27805.970149253732</v>
      </c>
      <c r="AI8" s="64">
        <v>31345.550258275867</v>
      </c>
      <c r="AJ8" s="64">
        <v>33487.764476415483</v>
      </c>
      <c r="AK8" s="64">
        <v>34397.412199630315</v>
      </c>
      <c r="AL8" s="64">
        <v>41151.079136690649</v>
      </c>
      <c r="AM8" s="64">
        <v>32356.261682242992</v>
      </c>
      <c r="AN8" s="64">
        <v>42890.662699999964</v>
      </c>
      <c r="AO8" s="64">
        <v>21276.950565812986</v>
      </c>
      <c r="AP8" s="64" t="s">
        <v>47</v>
      </c>
      <c r="AQ8" s="64">
        <v>31012.060647829083</v>
      </c>
      <c r="AR8" s="64" t="s">
        <v>47</v>
      </c>
      <c r="AS8" s="64">
        <v>30778.24267782427</v>
      </c>
      <c r="AT8" s="64">
        <v>29680.695652173912</v>
      </c>
      <c r="AU8" s="64">
        <v>30761.120263591431</v>
      </c>
      <c r="AV8" s="65">
        <v>32245.314200811717</v>
      </c>
      <c r="AX8" s="64">
        <v>6673.4328358208959</v>
      </c>
      <c r="AY8" s="64">
        <v>5171.7209994332588</v>
      </c>
      <c r="AZ8" s="64">
        <v>4426.1423611150485</v>
      </c>
      <c r="BA8" s="64">
        <v>3024.5454545454545</v>
      </c>
      <c r="BB8" s="64">
        <v>9300</v>
      </c>
      <c r="BC8" s="64">
        <v>5923.6669784845653</v>
      </c>
      <c r="BD8" s="64">
        <v>4513.7368376715813</v>
      </c>
      <c r="BE8" s="64">
        <v>3066.8982943777637</v>
      </c>
      <c r="BF8" s="64" t="s">
        <v>47</v>
      </c>
      <c r="BG8" s="64">
        <v>4379.7160243407707</v>
      </c>
      <c r="BH8" s="64" t="s">
        <v>47</v>
      </c>
      <c r="BI8" s="64">
        <v>4849.253731343284</v>
      </c>
      <c r="BJ8" s="64">
        <v>4092</v>
      </c>
      <c r="BK8" s="64">
        <v>4918.2801106361576</v>
      </c>
      <c r="BL8" s="65">
        <v>5028.2828023140655</v>
      </c>
      <c r="BN8" s="66">
        <v>13.4</v>
      </c>
      <c r="BO8" s="66">
        <v>11.952318492194413</v>
      </c>
      <c r="BP8" s="96">
        <v>10.77133710296</v>
      </c>
      <c r="BQ8" s="96">
        <v>10.82</v>
      </c>
      <c r="BR8" s="66">
        <v>8.34</v>
      </c>
      <c r="BS8" s="70">
        <v>10.7</v>
      </c>
      <c r="BT8" s="66">
        <v>8.6648229848871114</v>
      </c>
      <c r="BU8" s="67">
        <v>16.79</v>
      </c>
      <c r="BV8" s="66" t="s">
        <v>48</v>
      </c>
      <c r="BW8" s="66">
        <v>11.608000000000001</v>
      </c>
      <c r="BX8" s="66" t="s">
        <v>48</v>
      </c>
      <c r="BY8" s="66">
        <v>11.95</v>
      </c>
      <c r="BZ8" s="66">
        <v>11.5</v>
      </c>
      <c r="CA8" s="66">
        <v>12.14</v>
      </c>
      <c r="CB8" s="67">
        <v>11.553039881670129</v>
      </c>
      <c r="CD8" s="64">
        <v>31050</v>
      </c>
      <c r="CE8" s="64">
        <v>31221</v>
      </c>
      <c r="CF8" s="64">
        <v>30059</v>
      </c>
      <c r="CG8" s="64">
        <v>31015</v>
      </c>
      <c r="CH8" s="64">
        <v>28600</v>
      </c>
      <c r="CI8" s="64">
        <v>28851</v>
      </c>
      <c r="CJ8" s="64">
        <v>30970</v>
      </c>
      <c r="CK8" s="65">
        <v>29770</v>
      </c>
      <c r="CL8" s="64" t="s">
        <v>48</v>
      </c>
      <c r="CM8" s="64">
        <v>29999</v>
      </c>
      <c r="CN8" s="64" t="s">
        <v>48</v>
      </c>
      <c r="CO8" s="64">
        <v>30650</v>
      </c>
      <c r="CP8" s="64">
        <v>28444</v>
      </c>
      <c r="CQ8" s="64">
        <v>31120</v>
      </c>
      <c r="CR8" s="65">
        <v>30145.75</v>
      </c>
      <c r="CT8" s="66">
        <v>33.5</v>
      </c>
      <c r="CU8" s="96">
        <v>40.446000000000005</v>
      </c>
      <c r="CV8" s="66">
        <v>44.059134137491213</v>
      </c>
      <c r="CW8" s="96">
        <v>66</v>
      </c>
      <c r="CX8" s="66">
        <v>20</v>
      </c>
      <c r="CY8" s="70">
        <v>32.07</v>
      </c>
      <c r="CZ8" s="66">
        <v>48.8907545868</v>
      </c>
      <c r="DA8" s="67">
        <v>63.32</v>
      </c>
      <c r="DB8" s="67" t="s">
        <v>48</v>
      </c>
      <c r="DC8" s="66">
        <v>44.37</v>
      </c>
      <c r="DD8" s="66" t="s">
        <v>48</v>
      </c>
      <c r="DE8" s="66">
        <v>40.199999999999996</v>
      </c>
      <c r="DF8" s="66">
        <v>50</v>
      </c>
      <c r="DG8" s="66">
        <v>39.770000000000003</v>
      </c>
      <c r="DH8" s="67">
        <v>43.552157393690926</v>
      </c>
      <c r="DJ8" s="64">
        <v>18630</v>
      </c>
      <c r="DK8" s="64">
        <v>17431.285628589801</v>
      </c>
      <c r="DL8" s="64">
        <v>16251</v>
      </c>
      <c r="DM8" s="64">
        <v>16635</v>
      </c>
      <c r="DN8" s="64">
        <v>15500</v>
      </c>
      <c r="DO8" s="64">
        <v>15831</v>
      </c>
      <c r="DP8" s="64">
        <v>18390</v>
      </c>
      <c r="DQ8" s="65">
        <v>16183</v>
      </c>
      <c r="DR8" s="64" t="s">
        <v>48</v>
      </c>
      <c r="DS8" s="64">
        <v>16194</v>
      </c>
      <c r="DT8" s="64" t="s">
        <v>48</v>
      </c>
      <c r="DU8" s="64">
        <v>16245</v>
      </c>
      <c r="DV8" s="64">
        <v>17050</v>
      </c>
      <c r="DW8" s="64">
        <v>16300</v>
      </c>
      <c r="DX8" s="65">
        <v>16720.023802382482</v>
      </c>
    </row>
    <row r="9" spans="1:128" x14ac:dyDescent="0.25">
      <c r="A9" s="61" t="s">
        <v>35</v>
      </c>
      <c r="B9" s="64">
        <v>38249.704022261576</v>
      </c>
      <c r="C9" s="64">
        <v>36080.780105793019</v>
      </c>
      <c r="D9" s="64">
        <v>34385.191591653187</v>
      </c>
      <c r="E9" s="64">
        <v>37421.957654175771</v>
      </c>
      <c r="F9" s="64" t="s">
        <v>47</v>
      </c>
      <c r="G9" s="64">
        <v>37001.943459633578</v>
      </c>
      <c r="H9" s="64" t="s">
        <v>47</v>
      </c>
      <c r="I9" s="64">
        <v>27858.015574044661</v>
      </c>
      <c r="J9" s="64">
        <v>32806.399621251105</v>
      </c>
      <c r="K9" s="64">
        <v>33702.927469711583</v>
      </c>
      <c r="L9" s="64">
        <v>37484.208335218791</v>
      </c>
      <c r="M9" s="64" t="s">
        <v>47</v>
      </c>
      <c r="N9" s="64">
        <v>26847.200000000001</v>
      </c>
      <c r="O9" s="64">
        <v>34138.937387631464</v>
      </c>
      <c r="P9" s="65">
        <v>34179.751383761337</v>
      </c>
      <c r="R9" s="64">
        <v>790</v>
      </c>
      <c r="S9" s="64">
        <v>590.85179999999991</v>
      </c>
      <c r="T9" s="3">
        <v>700</v>
      </c>
      <c r="U9" s="64">
        <v>542</v>
      </c>
      <c r="V9" s="64" t="s">
        <v>48</v>
      </c>
      <c r="W9" s="64">
        <v>605</v>
      </c>
      <c r="X9" s="64" t="s">
        <v>48</v>
      </c>
      <c r="Y9" s="64">
        <v>756.9</v>
      </c>
      <c r="Z9" s="64">
        <v>629</v>
      </c>
      <c r="AA9" s="64">
        <v>639</v>
      </c>
      <c r="AB9" s="64">
        <v>606</v>
      </c>
      <c r="AC9" s="64" t="s">
        <v>48</v>
      </c>
      <c r="AD9" s="64">
        <v>542</v>
      </c>
      <c r="AE9" s="64">
        <v>650</v>
      </c>
      <c r="AF9" s="65">
        <v>640.97743636363634</v>
      </c>
      <c r="AH9" s="64">
        <v>31576.271186440677</v>
      </c>
      <c r="AI9" s="64">
        <v>30909.570525000003</v>
      </c>
      <c r="AJ9" s="64">
        <v>29959.136212624588</v>
      </c>
      <c r="AK9" s="64">
        <v>34397.412199630315</v>
      </c>
      <c r="AL9" s="64" t="s">
        <v>47</v>
      </c>
      <c r="AM9" s="64">
        <v>31078.276481149012</v>
      </c>
      <c r="AN9" s="64" t="s">
        <v>47</v>
      </c>
      <c r="AO9" s="64">
        <v>24791.117279666898</v>
      </c>
      <c r="AP9" s="64">
        <v>26911.805026656511</v>
      </c>
      <c r="AQ9" s="64">
        <v>28256.514913657771</v>
      </c>
      <c r="AR9" s="64">
        <v>32316.13738178198</v>
      </c>
      <c r="AS9" s="64" t="s">
        <v>47</v>
      </c>
      <c r="AT9" s="64">
        <v>22755.200000000001</v>
      </c>
      <c r="AU9" s="64">
        <v>29220.657276995305</v>
      </c>
      <c r="AV9" s="65">
        <v>29288.372589418464</v>
      </c>
      <c r="AX9" s="64">
        <v>6673.4328358208959</v>
      </c>
      <c r="AY9" s="64">
        <v>5171.2095807930182</v>
      </c>
      <c r="AZ9" s="64">
        <v>4426.0553790285967</v>
      </c>
      <c r="BA9" s="64">
        <v>3024.5454545454545</v>
      </c>
      <c r="BB9" s="64" t="s">
        <v>47</v>
      </c>
      <c r="BC9" s="64">
        <v>5923.6669784845653</v>
      </c>
      <c r="BD9" s="64" t="s">
        <v>47</v>
      </c>
      <c r="BE9" s="64">
        <v>3066.8982943777637</v>
      </c>
      <c r="BF9" s="64">
        <v>5894.594594594595</v>
      </c>
      <c r="BG9" s="64">
        <v>5446.4125560538114</v>
      </c>
      <c r="BH9" s="64">
        <v>5168.070953436807</v>
      </c>
      <c r="BI9" s="64" t="s">
        <v>47</v>
      </c>
      <c r="BJ9" s="64">
        <v>4092</v>
      </c>
      <c r="BK9" s="64">
        <v>4918.2801106361576</v>
      </c>
      <c r="BL9" s="65">
        <v>4891.3787943428788</v>
      </c>
      <c r="BN9" s="66">
        <v>11.8</v>
      </c>
      <c r="BO9" s="66">
        <v>12.12090603772632</v>
      </c>
      <c r="BP9" s="96">
        <v>12.04</v>
      </c>
      <c r="BQ9" s="96">
        <v>10.82</v>
      </c>
      <c r="BR9" s="66" t="s">
        <v>48</v>
      </c>
      <c r="BS9" s="70">
        <v>11.14</v>
      </c>
      <c r="BT9" s="66" t="s">
        <v>48</v>
      </c>
      <c r="BU9" s="67">
        <v>14.41</v>
      </c>
      <c r="BV9" s="66">
        <v>13.13</v>
      </c>
      <c r="BW9" s="66">
        <v>12.74</v>
      </c>
      <c r="BX9" s="66">
        <v>11.161111111111111</v>
      </c>
      <c r="BY9" s="66" t="s">
        <v>48</v>
      </c>
      <c r="BZ9" s="66">
        <v>15</v>
      </c>
      <c r="CA9" s="66">
        <v>12.78</v>
      </c>
      <c r="CB9" s="67">
        <v>12.467456104439766</v>
      </c>
      <c r="CD9" s="64">
        <v>31050</v>
      </c>
      <c r="CE9" s="64">
        <v>31221</v>
      </c>
      <c r="CF9" s="64">
        <v>30059</v>
      </c>
      <c r="CG9" s="64">
        <v>31015</v>
      </c>
      <c r="CH9" s="64" t="s">
        <v>48</v>
      </c>
      <c r="CI9" s="64">
        <v>28851</v>
      </c>
      <c r="CJ9" s="64" t="s">
        <v>48</v>
      </c>
      <c r="CK9" s="65">
        <v>29770</v>
      </c>
      <c r="CL9" s="64">
        <v>29446</v>
      </c>
      <c r="CM9" s="64">
        <v>29999</v>
      </c>
      <c r="CN9" s="64">
        <v>30057</v>
      </c>
      <c r="CO9" s="64" t="s">
        <v>48</v>
      </c>
      <c r="CP9" s="64">
        <v>28444</v>
      </c>
      <c r="CQ9" s="64">
        <v>31120</v>
      </c>
      <c r="CR9" s="65">
        <v>30093.81818181818</v>
      </c>
      <c r="CT9" s="66">
        <v>33.5</v>
      </c>
      <c r="CU9" s="96">
        <v>40.450000000000003</v>
      </c>
      <c r="CV9" s="66">
        <v>44.06</v>
      </c>
      <c r="CW9" s="96">
        <v>66</v>
      </c>
      <c r="CX9" s="66" t="s">
        <v>48</v>
      </c>
      <c r="CY9" s="70">
        <v>32.07</v>
      </c>
      <c r="CZ9" s="66" t="s">
        <v>48</v>
      </c>
      <c r="DA9" s="67">
        <v>63.32</v>
      </c>
      <c r="DB9" s="67">
        <v>37</v>
      </c>
      <c r="DC9" s="66">
        <v>35.68</v>
      </c>
      <c r="DD9" s="66">
        <v>40.590000000000003</v>
      </c>
      <c r="DE9" s="66" t="s">
        <v>48</v>
      </c>
      <c r="DF9" s="66">
        <v>50</v>
      </c>
      <c r="DG9" s="66">
        <v>39.770000000000003</v>
      </c>
      <c r="DH9" s="67">
        <v>43.858181818181812</v>
      </c>
      <c r="DJ9" s="64">
        <v>18630</v>
      </c>
      <c r="DK9" s="64">
        <v>17431.285628589801</v>
      </c>
      <c r="DL9" s="64">
        <v>16251</v>
      </c>
      <c r="DM9" s="64">
        <v>16635</v>
      </c>
      <c r="DN9" s="64" t="s">
        <v>48</v>
      </c>
      <c r="DO9" s="64">
        <v>15831</v>
      </c>
      <c r="DP9" s="64" t="s">
        <v>48</v>
      </c>
      <c r="DQ9" s="65">
        <v>16183</v>
      </c>
      <c r="DR9" s="64">
        <v>18175</v>
      </c>
      <c r="DS9" s="64">
        <v>16194</v>
      </c>
      <c r="DT9" s="64">
        <v>17481</v>
      </c>
      <c r="DU9" s="64" t="s">
        <v>48</v>
      </c>
      <c r="DV9" s="64">
        <v>17050</v>
      </c>
      <c r="DW9" s="64">
        <v>16300</v>
      </c>
      <c r="DX9" s="65">
        <v>16923.753238962709</v>
      </c>
    </row>
    <row r="10" spans="1:128" x14ac:dyDescent="0.25">
      <c r="A10" s="61" t="s">
        <v>36</v>
      </c>
      <c r="B10" s="64">
        <v>35714.742266841939</v>
      </c>
      <c r="C10" s="64">
        <v>35471.908163793021</v>
      </c>
      <c r="D10" s="64">
        <v>34385.191591653187</v>
      </c>
      <c r="E10" s="64">
        <v>41914.827586206899</v>
      </c>
      <c r="F10" s="64" t="s">
        <v>47</v>
      </c>
      <c r="G10" s="64">
        <v>37001.943459633578</v>
      </c>
      <c r="H10" s="64" t="s">
        <v>47</v>
      </c>
      <c r="I10" s="64" t="s">
        <v>47</v>
      </c>
      <c r="J10" s="64" t="s">
        <v>47</v>
      </c>
      <c r="K10" s="64">
        <v>37493.773011853686</v>
      </c>
      <c r="L10" s="64">
        <v>40209.800955828279</v>
      </c>
      <c r="M10" s="64">
        <v>33339.516216665354</v>
      </c>
      <c r="N10" s="64">
        <v>32536</v>
      </c>
      <c r="O10" s="64">
        <v>37306.831715146131</v>
      </c>
      <c r="P10" s="65">
        <v>36537.453496762209</v>
      </c>
      <c r="R10" s="64">
        <v>790</v>
      </c>
      <c r="S10" s="64">
        <v>590.85179999999991</v>
      </c>
      <c r="T10" s="3">
        <v>700</v>
      </c>
      <c r="U10" s="64">
        <v>542</v>
      </c>
      <c r="V10" s="64" t="s">
        <v>48</v>
      </c>
      <c r="W10" s="64">
        <v>605</v>
      </c>
      <c r="X10" s="64" t="s">
        <v>48</v>
      </c>
      <c r="Y10" s="64"/>
      <c r="Z10" s="64" t="s">
        <v>48</v>
      </c>
      <c r="AA10" s="64">
        <v>661</v>
      </c>
      <c r="AB10" s="64">
        <v>606</v>
      </c>
      <c r="AC10" s="64">
        <v>712</v>
      </c>
      <c r="AD10" s="64">
        <v>542</v>
      </c>
      <c r="AE10" s="64">
        <v>650</v>
      </c>
      <c r="AF10" s="65">
        <v>639.88517999999999</v>
      </c>
      <c r="AH10" s="64">
        <v>29041.309431021044</v>
      </c>
      <c r="AI10" s="64">
        <v>30300.698583000001</v>
      </c>
      <c r="AJ10" s="64">
        <v>29959.136212624588</v>
      </c>
      <c r="AK10" s="64">
        <v>38890.282131661443</v>
      </c>
      <c r="AL10" s="64" t="s">
        <v>47</v>
      </c>
      <c r="AM10" s="64">
        <v>31078.276481149012</v>
      </c>
      <c r="AN10" s="64" t="s">
        <v>47</v>
      </c>
      <c r="AO10" s="64" t="s">
        <v>47</v>
      </c>
      <c r="AP10" s="64" t="s">
        <v>47</v>
      </c>
      <c r="AQ10" s="64">
        <v>32047.360455799873</v>
      </c>
      <c r="AR10" s="64">
        <v>35142.844434089151</v>
      </c>
      <c r="AS10" s="64">
        <v>28097.784568372805</v>
      </c>
      <c r="AT10" s="64">
        <v>28444</v>
      </c>
      <c r="AU10" s="64">
        <v>32388.551604509976</v>
      </c>
      <c r="AV10" s="65">
        <v>31539.024390222788</v>
      </c>
      <c r="AX10" s="64">
        <v>6673.4328358208959</v>
      </c>
      <c r="AY10" s="64">
        <v>5171.2095807930182</v>
      </c>
      <c r="AZ10" s="64">
        <v>4426.0553790285967</v>
      </c>
      <c r="BA10" s="64">
        <v>3024.5454545454545</v>
      </c>
      <c r="BB10" s="64" t="s">
        <v>47</v>
      </c>
      <c r="BC10" s="64">
        <v>5923.6669784845653</v>
      </c>
      <c r="BD10" s="64" t="s">
        <v>47</v>
      </c>
      <c r="BE10" s="64" t="s">
        <v>47</v>
      </c>
      <c r="BF10" s="64" t="s">
        <v>47</v>
      </c>
      <c r="BG10" s="64">
        <v>5446.4125560538114</v>
      </c>
      <c r="BH10" s="64">
        <v>5066.9565217391309</v>
      </c>
      <c r="BI10" s="64">
        <v>5241.7316482925517</v>
      </c>
      <c r="BJ10" s="64">
        <v>4092</v>
      </c>
      <c r="BK10" s="64">
        <v>4918.2801106361576</v>
      </c>
      <c r="BL10" s="65">
        <v>4998.4291065394191</v>
      </c>
      <c r="BN10" s="66">
        <v>12.83</v>
      </c>
      <c r="BO10" s="66">
        <v>12.36446740571836</v>
      </c>
      <c r="BP10" s="96">
        <v>12.04</v>
      </c>
      <c r="BQ10" s="96">
        <v>9.57</v>
      </c>
      <c r="BR10" s="66" t="s">
        <v>48</v>
      </c>
      <c r="BS10" s="70">
        <v>11.14</v>
      </c>
      <c r="BT10" s="66" t="s">
        <v>48</v>
      </c>
      <c r="BU10" s="67"/>
      <c r="BV10" s="66" t="s">
        <v>48</v>
      </c>
      <c r="BW10" s="66">
        <v>11.233000000000001</v>
      </c>
      <c r="BX10" s="66">
        <v>10.263369565217392</v>
      </c>
      <c r="BY10" s="66">
        <v>13.09</v>
      </c>
      <c r="BZ10" s="66">
        <v>12</v>
      </c>
      <c r="CA10" s="66">
        <v>11.53</v>
      </c>
      <c r="CB10" s="67">
        <v>11.606083697093576</v>
      </c>
      <c r="CD10" s="64">
        <v>31050</v>
      </c>
      <c r="CE10" s="64">
        <v>31221</v>
      </c>
      <c r="CF10" s="64">
        <v>30059</v>
      </c>
      <c r="CG10" s="64">
        <v>31015</v>
      </c>
      <c r="CH10" s="64" t="s">
        <v>48</v>
      </c>
      <c r="CI10" s="64">
        <v>28851</v>
      </c>
      <c r="CJ10" s="64" t="s">
        <v>48</v>
      </c>
      <c r="CK10" s="65"/>
      <c r="CL10" s="64" t="s">
        <v>48</v>
      </c>
      <c r="CM10" s="64">
        <v>29999</v>
      </c>
      <c r="CN10" s="64">
        <v>30057</v>
      </c>
      <c r="CO10" s="64">
        <v>30650</v>
      </c>
      <c r="CP10" s="64">
        <v>28444</v>
      </c>
      <c r="CQ10" s="64">
        <v>31120</v>
      </c>
      <c r="CR10" s="65">
        <v>30246.6</v>
      </c>
      <c r="CT10" s="66">
        <v>33.5</v>
      </c>
      <c r="CU10" s="96">
        <v>40.450000000000003</v>
      </c>
      <c r="CV10" s="66">
        <v>44.06</v>
      </c>
      <c r="CW10" s="96">
        <v>66</v>
      </c>
      <c r="CX10" s="66" t="s">
        <v>48</v>
      </c>
      <c r="CY10" s="70">
        <v>32.07</v>
      </c>
      <c r="CZ10" s="66" t="s">
        <v>48</v>
      </c>
      <c r="DA10" s="67"/>
      <c r="DB10" s="67" t="s">
        <v>48</v>
      </c>
      <c r="DC10" s="66">
        <v>35.68</v>
      </c>
      <c r="DD10" s="66">
        <v>41.4</v>
      </c>
      <c r="DE10" s="66">
        <v>37.19</v>
      </c>
      <c r="DF10" s="66">
        <v>50</v>
      </c>
      <c r="DG10" s="66">
        <v>39.770000000000003</v>
      </c>
      <c r="DH10" s="67">
        <v>42.011999999999993</v>
      </c>
      <c r="DJ10" s="64">
        <v>18630</v>
      </c>
      <c r="DK10" s="64">
        <v>17431.285628589801</v>
      </c>
      <c r="DL10" s="64">
        <v>16251</v>
      </c>
      <c r="DM10" s="64">
        <v>16635</v>
      </c>
      <c r="DN10" s="64" t="s">
        <v>48</v>
      </c>
      <c r="DO10" s="64">
        <v>15831</v>
      </c>
      <c r="DP10" s="64" t="s">
        <v>48</v>
      </c>
      <c r="DQ10" s="65"/>
      <c r="DR10" s="64" t="s">
        <v>48</v>
      </c>
      <c r="DS10" s="64">
        <v>16194</v>
      </c>
      <c r="DT10" s="64">
        <v>17481</v>
      </c>
      <c r="DU10" s="64">
        <v>16245</v>
      </c>
      <c r="DV10" s="64">
        <v>17050</v>
      </c>
      <c r="DW10" s="64">
        <v>16300</v>
      </c>
      <c r="DX10" s="65">
        <v>16804.82856285898</v>
      </c>
    </row>
    <row r="11" spans="1:128" x14ac:dyDescent="0.25">
      <c r="A11" s="4"/>
      <c r="CD11" s="1">
        <v>31050</v>
      </c>
      <c r="CE11" s="1">
        <v>31221</v>
      </c>
      <c r="CF11" s="1">
        <v>30059</v>
      </c>
      <c r="CG11" s="1">
        <v>31015</v>
      </c>
      <c r="CH11" s="1">
        <v>28600</v>
      </c>
      <c r="CI11" s="1">
        <v>28851</v>
      </c>
      <c r="CJ11" s="1">
        <v>30970</v>
      </c>
      <c r="CK11" s="1">
        <v>29770</v>
      </c>
      <c r="CL11" s="1">
        <v>29446</v>
      </c>
      <c r="CM11" s="1">
        <v>29999</v>
      </c>
      <c r="CN11" s="1">
        <v>30057</v>
      </c>
      <c r="CO11" s="1">
        <v>30650</v>
      </c>
      <c r="CP11" s="1">
        <v>28444</v>
      </c>
      <c r="CQ11" s="1">
        <v>31120</v>
      </c>
      <c r="DJ11" s="1">
        <v>18630</v>
      </c>
      <c r="DK11" s="1">
        <v>17431.285628589801</v>
      </c>
      <c r="DL11" s="1">
        <v>16251</v>
      </c>
      <c r="DM11" s="1">
        <v>16635</v>
      </c>
      <c r="DN11" s="1">
        <v>15500</v>
      </c>
      <c r="DO11" s="1">
        <v>15831</v>
      </c>
      <c r="DP11" s="1">
        <v>18390</v>
      </c>
      <c r="DQ11" s="1">
        <v>16183</v>
      </c>
      <c r="DR11" s="1">
        <v>18175</v>
      </c>
      <c r="DS11" s="1">
        <v>16194</v>
      </c>
      <c r="DT11" s="1">
        <v>17481</v>
      </c>
      <c r="DU11" s="1">
        <v>16245</v>
      </c>
      <c r="DV11" s="1">
        <v>17050</v>
      </c>
      <c r="DW11" s="1">
        <v>16300</v>
      </c>
    </row>
    <row r="12" spans="1:128" s="59" customFormat="1" x14ac:dyDescent="0.25">
      <c r="CD12" s="60">
        <f>$CR$6</f>
        <v>30089.428571428572</v>
      </c>
      <c r="CE12" s="60">
        <f t="shared" ref="CE12:CQ12" si="0">$CR$6</f>
        <v>30089.428571428572</v>
      </c>
      <c r="CF12" s="60">
        <f t="shared" si="0"/>
        <v>30089.428571428572</v>
      </c>
      <c r="CG12" s="60">
        <f t="shared" si="0"/>
        <v>30089.428571428572</v>
      </c>
      <c r="CH12" s="60">
        <f t="shared" si="0"/>
        <v>30089.428571428572</v>
      </c>
      <c r="CI12" s="60">
        <f t="shared" si="0"/>
        <v>30089.428571428572</v>
      </c>
      <c r="CJ12" s="60">
        <f t="shared" si="0"/>
        <v>30089.428571428572</v>
      </c>
      <c r="CK12" s="60">
        <f t="shared" si="0"/>
        <v>30089.428571428572</v>
      </c>
      <c r="CL12" s="60">
        <f t="shared" si="0"/>
        <v>30089.428571428572</v>
      </c>
      <c r="CM12" s="60">
        <f t="shared" si="0"/>
        <v>30089.428571428572</v>
      </c>
      <c r="CN12" s="60">
        <f t="shared" si="0"/>
        <v>30089.428571428572</v>
      </c>
      <c r="CO12" s="60">
        <f t="shared" si="0"/>
        <v>30089.428571428572</v>
      </c>
      <c r="CP12" s="60">
        <f t="shared" si="0"/>
        <v>30089.428571428572</v>
      </c>
      <c r="CQ12" s="60">
        <f t="shared" si="0"/>
        <v>30089.428571428572</v>
      </c>
      <c r="DJ12" s="60">
        <f>$DX$6</f>
        <v>16878.306116327843</v>
      </c>
      <c r="DK12" s="60">
        <f t="shared" ref="DK12:DW12" si="1">$DX$6</f>
        <v>16878.306116327843</v>
      </c>
      <c r="DL12" s="60">
        <f t="shared" si="1"/>
        <v>16878.306116327843</v>
      </c>
      <c r="DM12" s="60">
        <f t="shared" si="1"/>
        <v>16878.306116327843</v>
      </c>
      <c r="DN12" s="60">
        <f t="shared" si="1"/>
        <v>16878.306116327843</v>
      </c>
      <c r="DO12" s="60">
        <f t="shared" si="1"/>
        <v>16878.306116327843</v>
      </c>
      <c r="DP12" s="60">
        <f t="shared" si="1"/>
        <v>16878.306116327843</v>
      </c>
      <c r="DQ12" s="60">
        <f t="shared" si="1"/>
        <v>16878.306116327843</v>
      </c>
      <c r="DR12" s="60">
        <f t="shared" si="1"/>
        <v>16878.306116327843</v>
      </c>
      <c r="DS12" s="60">
        <f t="shared" si="1"/>
        <v>16878.306116327843</v>
      </c>
      <c r="DT12" s="60">
        <f t="shared" si="1"/>
        <v>16878.306116327843</v>
      </c>
      <c r="DU12" s="60">
        <f t="shared" si="1"/>
        <v>16878.306116327843</v>
      </c>
      <c r="DV12" s="60">
        <f t="shared" si="1"/>
        <v>16878.306116327843</v>
      </c>
      <c r="DW12" s="60">
        <f t="shared" si="1"/>
        <v>16878.306116327843</v>
      </c>
    </row>
    <row r="13" spans="1:128" x14ac:dyDescent="0.25">
      <c r="DI13" s="51"/>
    </row>
  </sheetData>
  <mergeCells count="24">
    <mergeCell ref="AX1:BL1"/>
    <mergeCell ref="BN1:CB1"/>
    <mergeCell ref="BM2:CB2"/>
    <mergeCell ref="A4:A5"/>
    <mergeCell ref="AH1:AV1"/>
    <mergeCell ref="AH4:AU4"/>
    <mergeCell ref="B1:P1"/>
    <mergeCell ref="R1:AF1"/>
    <mergeCell ref="B2:P2"/>
    <mergeCell ref="AX4:BK4"/>
    <mergeCell ref="BN4:CA4"/>
    <mergeCell ref="AG2:AV2"/>
    <mergeCell ref="AW2:BL2"/>
    <mergeCell ref="B4:O4"/>
    <mergeCell ref="R4:AE4"/>
    <mergeCell ref="Q2:AF2"/>
    <mergeCell ref="CT4:DG4"/>
    <mergeCell ref="DJ4:DW4"/>
    <mergeCell ref="CT1:DH1"/>
    <mergeCell ref="DJ1:DX1"/>
    <mergeCell ref="CD4:CQ4"/>
    <mergeCell ref="CC1:CR1"/>
    <mergeCell ref="DI2:DX2"/>
    <mergeCell ref="CC2:CR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titul</vt:lpstr>
      <vt:lpstr>Graf č. 1</vt:lpstr>
      <vt:lpstr>Graf č. 2</vt:lpstr>
      <vt:lpstr>Graf č. 3</vt:lpstr>
      <vt:lpstr>Graf č. 4</vt:lpstr>
      <vt:lpstr>Graf č. 5</vt:lpstr>
      <vt:lpstr>Tabulka č. 1</vt:lpstr>
      <vt:lpstr>Tabulka č. 2</vt:lpstr>
      <vt:lpstr>KN 2017</vt:lpstr>
      <vt:lpstr>KN 2016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2015-03-20T07:43:01Z</cp:lastPrinted>
  <dcterms:created xsi:type="dcterms:W3CDTF">2013-04-19T07:05:39Z</dcterms:created>
  <dcterms:modified xsi:type="dcterms:W3CDTF">2017-06-15T07:00:05Z</dcterms:modified>
</cp:coreProperties>
</file>