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frankovae\Documents\2017\KN_2017\krajske_normativy_upr_2017\_KN 2017\"/>
    </mc:Choice>
  </mc:AlternateContent>
  <bookViews>
    <workbookView xWindow="120" yWindow="120" windowWidth="18960" windowHeight="11835"/>
  </bookViews>
  <sheets>
    <sheet name="titul" sheetId="3" r:id="rId1"/>
    <sheet name="Graf č. 1" sheetId="4" r:id="rId2"/>
    <sheet name="Graf č. 2" sheetId="13" r:id="rId3"/>
    <sheet name="Graf č. 3" sheetId="14" r:id="rId4"/>
    <sheet name="Graf č. 4" sheetId="11" r:id="rId5"/>
    <sheet name="Graf č. 5" sheetId="15" r:id="rId6"/>
    <sheet name="Graf č. 6" sheetId="17" r:id="rId7"/>
    <sheet name="Graf č. 7" sheetId="18" r:id="rId8"/>
    <sheet name="Graf č. 8" sheetId="19" r:id="rId9"/>
    <sheet name="Graf č. 9" sheetId="20" r:id="rId10"/>
    <sheet name="Graf č. 10" sheetId="21" r:id="rId11"/>
    <sheet name="Tabulka č. 1" sheetId="8" r:id="rId12"/>
    <sheet name="Tabulka č. 2" sheetId="22" r:id="rId13"/>
    <sheet name="Tabulka č. 3" sheetId="25" r:id="rId14"/>
    <sheet name="Tabulka č. 4" sheetId="26" r:id="rId15"/>
    <sheet name="KN 2017" sheetId="1" r:id="rId16"/>
    <sheet name="KN 2016 TV" sheetId="23" r:id="rId17"/>
    <sheet name="KN 2016 OV" sheetId="24" r:id="rId18"/>
  </sheets>
  <calcPr calcId="152511"/>
</workbook>
</file>

<file path=xl/calcChain.xml><?xml version="1.0" encoding="utf-8"?>
<calcChain xmlns="http://schemas.openxmlformats.org/spreadsheetml/2006/main">
  <c r="CD18" i="1" l="1"/>
  <c r="DW18" i="1" l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P40" i="22" l="1"/>
  <c r="O40" i="22"/>
  <c r="O40" i="26" s="1"/>
  <c r="N40" i="22"/>
  <c r="N40" i="26" s="1"/>
  <c r="M40" i="22"/>
  <c r="M40" i="26" s="1"/>
  <c r="L40" i="22"/>
  <c r="L40" i="26" s="1"/>
  <c r="K40" i="22"/>
  <c r="K40" i="26" s="1"/>
  <c r="J40" i="22"/>
  <c r="J40" i="26" s="1"/>
  <c r="I40" i="22"/>
  <c r="I40" i="26" s="1"/>
  <c r="H40" i="22"/>
  <c r="H40" i="26" s="1"/>
  <c r="G40" i="22"/>
  <c r="G40" i="26" s="1"/>
  <c r="F40" i="22"/>
  <c r="F40" i="26" s="1"/>
  <c r="E40" i="22"/>
  <c r="E40" i="26" s="1"/>
  <c r="D40" i="22"/>
  <c r="D40" i="26" s="1"/>
  <c r="C40" i="22"/>
  <c r="C40" i="26" s="1"/>
  <c r="P39" i="22"/>
  <c r="O39" i="22"/>
  <c r="O39" i="26" s="1"/>
  <c r="N39" i="22"/>
  <c r="N39" i="26" s="1"/>
  <c r="M39" i="22"/>
  <c r="M39" i="26" s="1"/>
  <c r="L39" i="22"/>
  <c r="L39" i="26" s="1"/>
  <c r="K39" i="22"/>
  <c r="K39" i="26" s="1"/>
  <c r="J39" i="22"/>
  <c r="J39" i="26" s="1"/>
  <c r="I39" i="22"/>
  <c r="I39" i="26" s="1"/>
  <c r="H39" i="22"/>
  <c r="H39" i="26" s="1"/>
  <c r="G39" i="22"/>
  <c r="G39" i="26" s="1"/>
  <c r="F39" i="22"/>
  <c r="F39" i="26" s="1"/>
  <c r="E39" i="22"/>
  <c r="E39" i="26" s="1"/>
  <c r="D39" i="22"/>
  <c r="D39" i="26" s="1"/>
  <c r="C39" i="22"/>
  <c r="C39" i="26" s="1"/>
  <c r="P38" i="22"/>
  <c r="O38" i="22"/>
  <c r="O38" i="26" s="1"/>
  <c r="N38" i="22"/>
  <c r="N38" i="26" s="1"/>
  <c r="M38" i="22"/>
  <c r="M38" i="26" s="1"/>
  <c r="L38" i="22"/>
  <c r="L38" i="26" s="1"/>
  <c r="K38" i="22"/>
  <c r="K38" i="26" s="1"/>
  <c r="J38" i="22"/>
  <c r="J38" i="26" s="1"/>
  <c r="I38" i="22"/>
  <c r="I38" i="26" s="1"/>
  <c r="H38" i="22"/>
  <c r="H38" i="26" s="1"/>
  <c r="G38" i="22"/>
  <c r="G38" i="26" s="1"/>
  <c r="F38" i="22"/>
  <c r="F38" i="26" s="1"/>
  <c r="E38" i="22"/>
  <c r="E38" i="26" s="1"/>
  <c r="D38" i="22"/>
  <c r="D38" i="26" s="1"/>
  <c r="C38" i="22"/>
  <c r="C38" i="26" s="1"/>
  <c r="P37" i="22"/>
  <c r="O37" i="22"/>
  <c r="O37" i="26" s="1"/>
  <c r="N37" i="22"/>
  <c r="N37" i="26" s="1"/>
  <c r="M37" i="22"/>
  <c r="M37" i="26" s="1"/>
  <c r="L37" i="22"/>
  <c r="L37" i="26" s="1"/>
  <c r="K37" i="22"/>
  <c r="K37" i="26" s="1"/>
  <c r="J37" i="22"/>
  <c r="J37" i="26" s="1"/>
  <c r="I37" i="22"/>
  <c r="I37" i="26" s="1"/>
  <c r="H37" i="22"/>
  <c r="H37" i="26" s="1"/>
  <c r="G37" i="22"/>
  <c r="G37" i="26" s="1"/>
  <c r="F37" i="22"/>
  <c r="F37" i="26" s="1"/>
  <c r="E37" i="22"/>
  <c r="E37" i="26" s="1"/>
  <c r="D37" i="22"/>
  <c r="D37" i="26" s="1"/>
  <c r="C37" i="22"/>
  <c r="C37" i="26" s="1"/>
  <c r="P36" i="22"/>
  <c r="O36" i="22"/>
  <c r="O36" i="26" s="1"/>
  <c r="N36" i="22"/>
  <c r="N36" i="26" s="1"/>
  <c r="M36" i="22"/>
  <c r="M36" i="26" s="1"/>
  <c r="L36" i="22"/>
  <c r="L36" i="26" s="1"/>
  <c r="K36" i="22"/>
  <c r="K36" i="26" s="1"/>
  <c r="J36" i="22"/>
  <c r="J36" i="26" s="1"/>
  <c r="I36" i="22"/>
  <c r="I36" i="26" s="1"/>
  <c r="H36" i="22"/>
  <c r="H36" i="26" s="1"/>
  <c r="G36" i="22"/>
  <c r="G36" i="26" s="1"/>
  <c r="F36" i="22"/>
  <c r="F36" i="26" s="1"/>
  <c r="E36" i="22"/>
  <c r="E36" i="26" s="1"/>
  <c r="D36" i="22"/>
  <c r="D36" i="26" s="1"/>
  <c r="C36" i="22"/>
  <c r="C36" i="26" s="1"/>
  <c r="P35" i="22"/>
  <c r="O35" i="22"/>
  <c r="O35" i="26" s="1"/>
  <c r="N35" i="22"/>
  <c r="N35" i="26" s="1"/>
  <c r="M35" i="22"/>
  <c r="M35" i="26" s="1"/>
  <c r="L35" i="22"/>
  <c r="L35" i="26" s="1"/>
  <c r="K35" i="22"/>
  <c r="K35" i="26" s="1"/>
  <c r="J35" i="22"/>
  <c r="J35" i="26" s="1"/>
  <c r="I35" i="22"/>
  <c r="I35" i="26" s="1"/>
  <c r="H35" i="22"/>
  <c r="H35" i="26" s="1"/>
  <c r="G35" i="22"/>
  <c r="G35" i="26" s="1"/>
  <c r="F35" i="22"/>
  <c r="F35" i="26" s="1"/>
  <c r="E35" i="22"/>
  <c r="E35" i="26" s="1"/>
  <c r="D35" i="22"/>
  <c r="D35" i="26" s="1"/>
  <c r="C35" i="22"/>
  <c r="C35" i="26" s="1"/>
  <c r="B40" i="22"/>
  <c r="B40" i="26" s="1"/>
  <c r="B39" i="22"/>
  <c r="B39" i="26" s="1"/>
  <c r="B38" i="22"/>
  <c r="B38" i="26" s="1"/>
  <c r="B37" i="22"/>
  <c r="B37" i="26" s="1"/>
  <c r="B36" i="22"/>
  <c r="B36" i="26" s="1"/>
  <c r="B35" i="22"/>
  <c r="B35" i="26" s="1"/>
  <c r="P33" i="22"/>
  <c r="O33" i="22"/>
  <c r="O33" i="26" s="1"/>
  <c r="N33" i="22"/>
  <c r="N33" i="26" s="1"/>
  <c r="M33" i="22"/>
  <c r="M33" i="26" s="1"/>
  <c r="L33" i="22"/>
  <c r="L33" i="26" s="1"/>
  <c r="K33" i="22"/>
  <c r="K33" i="26" s="1"/>
  <c r="J33" i="22"/>
  <c r="J33" i="26" s="1"/>
  <c r="I33" i="22"/>
  <c r="I33" i="26" s="1"/>
  <c r="H33" i="22"/>
  <c r="H33" i="26" s="1"/>
  <c r="G33" i="22"/>
  <c r="G33" i="26" s="1"/>
  <c r="F33" i="22"/>
  <c r="F33" i="26" s="1"/>
  <c r="E33" i="22"/>
  <c r="E33" i="26" s="1"/>
  <c r="D33" i="22"/>
  <c r="D33" i="26" s="1"/>
  <c r="C33" i="22"/>
  <c r="C33" i="26" s="1"/>
  <c r="P32" i="22"/>
  <c r="O32" i="22"/>
  <c r="O32" i="26" s="1"/>
  <c r="N32" i="22"/>
  <c r="N32" i="26" s="1"/>
  <c r="M32" i="22"/>
  <c r="M32" i="26" s="1"/>
  <c r="L32" i="22"/>
  <c r="L32" i="26" s="1"/>
  <c r="K32" i="22"/>
  <c r="K32" i="26" s="1"/>
  <c r="J32" i="22"/>
  <c r="J32" i="26" s="1"/>
  <c r="I32" i="22"/>
  <c r="I32" i="26" s="1"/>
  <c r="H32" i="22"/>
  <c r="H32" i="26" s="1"/>
  <c r="G32" i="22"/>
  <c r="G32" i="26" s="1"/>
  <c r="F32" i="22"/>
  <c r="F32" i="26" s="1"/>
  <c r="E32" i="22"/>
  <c r="E32" i="26" s="1"/>
  <c r="D32" i="22"/>
  <c r="D32" i="26" s="1"/>
  <c r="C32" i="22"/>
  <c r="C32" i="26" s="1"/>
  <c r="P31" i="22"/>
  <c r="O31" i="22"/>
  <c r="O31" i="26" s="1"/>
  <c r="N31" i="22"/>
  <c r="N31" i="26" s="1"/>
  <c r="M31" i="22"/>
  <c r="M31" i="26" s="1"/>
  <c r="L31" i="22"/>
  <c r="L31" i="26" s="1"/>
  <c r="K31" i="22"/>
  <c r="K31" i="26" s="1"/>
  <c r="J31" i="22"/>
  <c r="J31" i="26" s="1"/>
  <c r="I31" i="22"/>
  <c r="I31" i="26" s="1"/>
  <c r="H31" i="22"/>
  <c r="H31" i="26" s="1"/>
  <c r="G31" i="22"/>
  <c r="G31" i="26" s="1"/>
  <c r="F31" i="22"/>
  <c r="F31" i="26" s="1"/>
  <c r="E31" i="22"/>
  <c r="E31" i="26" s="1"/>
  <c r="D31" i="22"/>
  <c r="D31" i="26" s="1"/>
  <c r="C31" i="22"/>
  <c r="C31" i="26" s="1"/>
  <c r="P30" i="22"/>
  <c r="O30" i="22"/>
  <c r="O30" i="26" s="1"/>
  <c r="N30" i="22"/>
  <c r="N30" i="26" s="1"/>
  <c r="M30" i="22"/>
  <c r="M30" i="26" s="1"/>
  <c r="L30" i="22"/>
  <c r="L30" i="26" s="1"/>
  <c r="K30" i="22"/>
  <c r="K30" i="26" s="1"/>
  <c r="J30" i="22"/>
  <c r="J30" i="26" s="1"/>
  <c r="I30" i="22"/>
  <c r="I30" i="26" s="1"/>
  <c r="H30" i="22"/>
  <c r="H30" i="26" s="1"/>
  <c r="G30" i="22"/>
  <c r="G30" i="26" s="1"/>
  <c r="F30" i="22"/>
  <c r="F30" i="26" s="1"/>
  <c r="E30" i="22"/>
  <c r="E30" i="26" s="1"/>
  <c r="D30" i="22"/>
  <c r="D30" i="26" s="1"/>
  <c r="C30" i="22"/>
  <c r="C30" i="26" s="1"/>
  <c r="P29" i="22"/>
  <c r="O29" i="22"/>
  <c r="O29" i="26" s="1"/>
  <c r="N29" i="22"/>
  <c r="N29" i="26" s="1"/>
  <c r="M29" i="22"/>
  <c r="M29" i="26" s="1"/>
  <c r="L29" i="22"/>
  <c r="L29" i="26" s="1"/>
  <c r="K29" i="22"/>
  <c r="K29" i="26" s="1"/>
  <c r="J29" i="22"/>
  <c r="J29" i="26" s="1"/>
  <c r="I29" i="22"/>
  <c r="I29" i="26" s="1"/>
  <c r="H29" i="22"/>
  <c r="H29" i="26" s="1"/>
  <c r="G29" i="22"/>
  <c r="G29" i="26" s="1"/>
  <c r="F29" i="22"/>
  <c r="F29" i="26" s="1"/>
  <c r="E29" i="22"/>
  <c r="E29" i="26" s="1"/>
  <c r="D29" i="22"/>
  <c r="D29" i="26" s="1"/>
  <c r="C29" i="22"/>
  <c r="C29" i="26" s="1"/>
  <c r="P28" i="22"/>
  <c r="O28" i="22"/>
  <c r="O28" i="26" s="1"/>
  <c r="N28" i="22"/>
  <c r="N28" i="26" s="1"/>
  <c r="M28" i="22"/>
  <c r="M28" i="26" s="1"/>
  <c r="L28" i="22"/>
  <c r="L28" i="26" s="1"/>
  <c r="K28" i="22"/>
  <c r="K28" i="26" s="1"/>
  <c r="J28" i="22"/>
  <c r="J28" i="26" s="1"/>
  <c r="I28" i="22"/>
  <c r="I28" i="26" s="1"/>
  <c r="H28" i="22"/>
  <c r="H28" i="26" s="1"/>
  <c r="G28" i="22"/>
  <c r="G28" i="26" s="1"/>
  <c r="F28" i="22"/>
  <c r="F28" i="26" s="1"/>
  <c r="E28" i="22"/>
  <c r="E28" i="26" s="1"/>
  <c r="D28" i="22"/>
  <c r="D28" i="26" s="1"/>
  <c r="C28" i="22"/>
  <c r="C28" i="26" s="1"/>
  <c r="B33" i="22"/>
  <c r="B33" i="26" s="1"/>
  <c r="B32" i="22"/>
  <c r="B32" i="26" s="1"/>
  <c r="B31" i="22"/>
  <c r="B31" i="26" s="1"/>
  <c r="B30" i="22"/>
  <c r="B30" i="26" s="1"/>
  <c r="B29" i="22"/>
  <c r="B29" i="26" s="1"/>
  <c r="B28" i="22"/>
  <c r="B28" i="26" s="1"/>
  <c r="P28" i="26" l="1"/>
  <c r="P32" i="26"/>
  <c r="P37" i="26"/>
  <c r="P29" i="26"/>
  <c r="P33" i="26"/>
  <c r="P30" i="26"/>
  <c r="P31" i="26"/>
  <c r="P38" i="26"/>
  <c r="P35" i="26"/>
  <c r="P39" i="26"/>
  <c r="P36" i="26"/>
  <c r="P40" i="26"/>
  <c r="P26" i="22"/>
  <c r="O26" i="22"/>
  <c r="O26" i="26" s="1"/>
  <c r="N26" i="22"/>
  <c r="N26" i="26" s="1"/>
  <c r="M26" i="22"/>
  <c r="M26" i="26" s="1"/>
  <c r="L26" i="22"/>
  <c r="L26" i="26" s="1"/>
  <c r="K26" i="22"/>
  <c r="K26" i="26" s="1"/>
  <c r="J26" i="22"/>
  <c r="J26" i="26" s="1"/>
  <c r="I26" i="22"/>
  <c r="I26" i="26" s="1"/>
  <c r="H26" i="22"/>
  <c r="H26" i="26" s="1"/>
  <c r="G26" i="22"/>
  <c r="G26" i="26" s="1"/>
  <c r="F26" i="22"/>
  <c r="F26" i="26" s="1"/>
  <c r="E26" i="22"/>
  <c r="E26" i="26" s="1"/>
  <c r="D26" i="22"/>
  <c r="D26" i="26" s="1"/>
  <c r="C26" i="22"/>
  <c r="C26" i="26" s="1"/>
  <c r="P25" i="22"/>
  <c r="O25" i="22"/>
  <c r="O25" i="26" s="1"/>
  <c r="N25" i="22"/>
  <c r="N25" i="26" s="1"/>
  <c r="M25" i="22"/>
  <c r="M25" i="26" s="1"/>
  <c r="L25" i="22"/>
  <c r="L25" i="26" s="1"/>
  <c r="K25" i="22"/>
  <c r="K25" i="26" s="1"/>
  <c r="J25" i="22"/>
  <c r="J25" i="26" s="1"/>
  <c r="I25" i="22"/>
  <c r="I25" i="26" s="1"/>
  <c r="H25" i="22"/>
  <c r="H25" i="26" s="1"/>
  <c r="G25" i="22"/>
  <c r="G25" i="26" s="1"/>
  <c r="F25" i="22"/>
  <c r="F25" i="26" s="1"/>
  <c r="E25" i="22"/>
  <c r="E25" i="26" s="1"/>
  <c r="D25" i="22"/>
  <c r="D25" i="26" s="1"/>
  <c r="C25" i="22"/>
  <c r="C25" i="26" s="1"/>
  <c r="P24" i="22"/>
  <c r="O24" i="22"/>
  <c r="O24" i="26" s="1"/>
  <c r="N24" i="22"/>
  <c r="N24" i="26" s="1"/>
  <c r="M24" i="22"/>
  <c r="M24" i="26" s="1"/>
  <c r="L24" i="22"/>
  <c r="L24" i="26" s="1"/>
  <c r="K24" i="22"/>
  <c r="K24" i="26" s="1"/>
  <c r="J24" i="22"/>
  <c r="J24" i="26" s="1"/>
  <c r="I24" i="22"/>
  <c r="I24" i="26" s="1"/>
  <c r="H24" i="22"/>
  <c r="H24" i="26" s="1"/>
  <c r="G24" i="22"/>
  <c r="G24" i="26" s="1"/>
  <c r="F24" i="22"/>
  <c r="F24" i="26" s="1"/>
  <c r="E24" i="22"/>
  <c r="E24" i="26" s="1"/>
  <c r="D24" i="22"/>
  <c r="D24" i="26" s="1"/>
  <c r="C24" i="22"/>
  <c r="C24" i="26" s="1"/>
  <c r="P23" i="22"/>
  <c r="O23" i="22"/>
  <c r="O23" i="26" s="1"/>
  <c r="N23" i="22"/>
  <c r="N23" i="26" s="1"/>
  <c r="M23" i="22"/>
  <c r="M23" i="26" s="1"/>
  <c r="L23" i="22"/>
  <c r="L23" i="26" s="1"/>
  <c r="K23" i="22"/>
  <c r="K23" i="26" s="1"/>
  <c r="J23" i="22"/>
  <c r="J23" i="26" s="1"/>
  <c r="I23" i="22"/>
  <c r="I23" i="26" s="1"/>
  <c r="H23" i="22"/>
  <c r="H23" i="26" s="1"/>
  <c r="G23" i="22"/>
  <c r="G23" i="26" s="1"/>
  <c r="F23" i="22"/>
  <c r="F23" i="26" s="1"/>
  <c r="E23" i="22"/>
  <c r="E23" i="26" s="1"/>
  <c r="D23" i="22"/>
  <c r="D23" i="26" s="1"/>
  <c r="C23" i="22"/>
  <c r="C23" i="26" s="1"/>
  <c r="P22" i="22"/>
  <c r="O22" i="22"/>
  <c r="O22" i="26" s="1"/>
  <c r="N22" i="22"/>
  <c r="N22" i="26" s="1"/>
  <c r="M22" i="22"/>
  <c r="M22" i="26" s="1"/>
  <c r="L22" i="22"/>
  <c r="L22" i="26" s="1"/>
  <c r="K22" i="22"/>
  <c r="K22" i="26" s="1"/>
  <c r="J22" i="22"/>
  <c r="J22" i="26" s="1"/>
  <c r="I22" i="22"/>
  <c r="I22" i="26" s="1"/>
  <c r="H22" i="22"/>
  <c r="H22" i="26" s="1"/>
  <c r="G22" i="22"/>
  <c r="G22" i="26" s="1"/>
  <c r="F22" i="22"/>
  <c r="F22" i="26" s="1"/>
  <c r="E22" i="22"/>
  <c r="E22" i="26" s="1"/>
  <c r="D22" i="22"/>
  <c r="D22" i="26" s="1"/>
  <c r="C22" i="22"/>
  <c r="C22" i="26" s="1"/>
  <c r="P21" i="22"/>
  <c r="O21" i="22"/>
  <c r="O21" i="26" s="1"/>
  <c r="N21" i="22"/>
  <c r="N21" i="26" s="1"/>
  <c r="M21" i="22"/>
  <c r="M21" i="26" s="1"/>
  <c r="L21" i="22"/>
  <c r="L21" i="26" s="1"/>
  <c r="K21" i="22"/>
  <c r="K21" i="26" s="1"/>
  <c r="J21" i="22"/>
  <c r="J21" i="26" s="1"/>
  <c r="I21" i="22"/>
  <c r="I21" i="26" s="1"/>
  <c r="H21" i="22"/>
  <c r="H21" i="26" s="1"/>
  <c r="G21" i="22"/>
  <c r="G21" i="26" s="1"/>
  <c r="F21" i="22"/>
  <c r="F21" i="26" s="1"/>
  <c r="E21" i="22"/>
  <c r="E21" i="26" s="1"/>
  <c r="D21" i="22"/>
  <c r="D21" i="26" s="1"/>
  <c r="C21" i="22"/>
  <c r="C21" i="26" s="1"/>
  <c r="B26" i="22"/>
  <c r="B26" i="26" s="1"/>
  <c r="B25" i="22"/>
  <c r="B25" i="26" s="1"/>
  <c r="B24" i="22"/>
  <c r="B24" i="26" s="1"/>
  <c r="B23" i="22"/>
  <c r="B23" i="26" s="1"/>
  <c r="B22" i="22"/>
  <c r="B22" i="26" s="1"/>
  <c r="B21" i="22"/>
  <c r="B21" i="26" s="1"/>
  <c r="P19" i="22"/>
  <c r="O19" i="22"/>
  <c r="O19" i="26" s="1"/>
  <c r="N19" i="22"/>
  <c r="N19" i="26" s="1"/>
  <c r="M19" i="22"/>
  <c r="M19" i="26" s="1"/>
  <c r="L19" i="22"/>
  <c r="L19" i="26" s="1"/>
  <c r="K19" i="22"/>
  <c r="K19" i="26" s="1"/>
  <c r="J19" i="22"/>
  <c r="J19" i="26" s="1"/>
  <c r="I19" i="22"/>
  <c r="I19" i="26" s="1"/>
  <c r="H19" i="22"/>
  <c r="H19" i="26" s="1"/>
  <c r="G19" i="22"/>
  <c r="G19" i="26" s="1"/>
  <c r="F19" i="22"/>
  <c r="F19" i="26" s="1"/>
  <c r="E19" i="22"/>
  <c r="E19" i="26" s="1"/>
  <c r="D19" i="22"/>
  <c r="D19" i="26" s="1"/>
  <c r="C19" i="22"/>
  <c r="C19" i="26" s="1"/>
  <c r="P18" i="22"/>
  <c r="O18" i="22"/>
  <c r="O18" i="26" s="1"/>
  <c r="N18" i="22"/>
  <c r="N18" i="26" s="1"/>
  <c r="M18" i="22"/>
  <c r="M18" i="26" s="1"/>
  <c r="L18" i="22"/>
  <c r="L18" i="26" s="1"/>
  <c r="K18" i="22"/>
  <c r="K18" i="26" s="1"/>
  <c r="J18" i="22"/>
  <c r="J18" i="26" s="1"/>
  <c r="I18" i="22"/>
  <c r="I18" i="26" s="1"/>
  <c r="H18" i="22"/>
  <c r="H18" i="26" s="1"/>
  <c r="G18" i="22"/>
  <c r="G18" i="26" s="1"/>
  <c r="F18" i="22"/>
  <c r="F18" i="26" s="1"/>
  <c r="E18" i="22"/>
  <c r="E18" i="26" s="1"/>
  <c r="D18" i="22"/>
  <c r="D18" i="26" s="1"/>
  <c r="C18" i="22"/>
  <c r="C18" i="26" s="1"/>
  <c r="P17" i="22"/>
  <c r="O17" i="22"/>
  <c r="O17" i="26" s="1"/>
  <c r="N17" i="22"/>
  <c r="N17" i="26" s="1"/>
  <c r="M17" i="22"/>
  <c r="M17" i="26" s="1"/>
  <c r="L17" i="22"/>
  <c r="L17" i="26" s="1"/>
  <c r="K17" i="22"/>
  <c r="K17" i="26" s="1"/>
  <c r="J17" i="22"/>
  <c r="J17" i="26" s="1"/>
  <c r="I17" i="22"/>
  <c r="I17" i="26" s="1"/>
  <c r="H17" i="22"/>
  <c r="H17" i="26" s="1"/>
  <c r="G17" i="22"/>
  <c r="G17" i="26" s="1"/>
  <c r="F17" i="22"/>
  <c r="F17" i="26" s="1"/>
  <c r="E17" i="22"/>
  <c r="E17" i="26" s="1"/>
  <c r="D17" i="22"/>
  <c r="D17" i="26" s="1"/>
  <c r="C17" i="22"/>
  <c r="C17" i="26" s="1"/>
  <c r="P16" i="22"/>
  <c r="O16" i="22"/>
  <c r="O16" i="26" s="1"/>
  <c r="N16" i="22"/>
  <c r="N16" i="26" s="1"/>
  <c r="M16" i="22"/>
  <c r="M16" i="26" s="1"/>
  <c r="L16" i="22"/>
  <c r="L16" i="26" s="1"/>
  <c r="K16" i="22"/>
  <c r="K16" i="26" s="1"/>
  <c r="J16" i="22"/>
  <c r="J16" i="26" s="1"/>
  <c r="I16" i="22"/>
  <c r="I16" i="26" s="1"/>
  <c r="H16" i="22"/>
  <c r="H16" i="26" s="1"/>
  <c r="G16" i="22"/>
  <c r="G16" i="26" s="1"/>
  <c r="F16" i="22"/>
  <c r="F16" i="26" s="1"/>
  <c r="E16" i="22"/>
  <c r="E16" i="26" s="1"/>
  <c r="D16" i="22"/>
  <c r="D16" i="26" s="1"/>
  <c r="C16" i="22"/>
  <c r="C16" i="26" s="1"/>
  <c r="P15" i="22"/>
  <c r="O15" i="22"/>
  <c r="O15" i="26" s="1"/>
  <c r="N15" i="22"/>
  <c r="N15" i="26" s="1"/>
  <c r="M15" i="22"/>
  <c r="M15" i="26" s="1"/>
  <c r="L15" i="22"/>
  <c r="L15" i="26" s="1"/>
  <c r="K15" i="22"/>
  <c r="K15" i="26" s="1"/>
  <c r="J15" i="22"/>
  <c r="J15" i="26" s="1"/>
  <c r="I15" i="22"/>
  <c r="I15" i="26" s="1"/>
  <c r="H15" i="22"/>
  <c r="H15" i="26" s="1"/>
  <c r="G15" i="22"/>
  <c r="G15" i="26" s="1"/>
  <c r="F15" i="22"/>
  <c r="F15" i="26" s="1"/>
  <c r="E15" i="22"/>
  <c r="E15" i="26" s="1"/>
  <c r="D15" i="22"/>
  <c r="D15" i="26" s="1"/>
  <c r="C15" i="22"/>
  <c r="C15" i="26" s="1"/>
  <c r="P14" i="22"/>
  <c r="O14" i="22"/>
  <c r="O14" i="26" s="1"/>
  <c r="N14" i="22"/>
  <c r="N14" i="26" s="1"/>
  <c r="M14" i="22"/>
  <c r="M14" i="26" s="1"/>
  <c r="L14" i="22"/>
  <c r="L14" i="26" s="1"/>
  <c r="K14" i="22"/>
  <c r="K14" i="26" s="1"/>
  <c r="J14" i="22"/>
  <c r="J14" i="26" s="1"/>
  <c r="I14" i="22"/>
  <c r="I14" i="26" s="1"/>
  <c r="H14" i="22"/>
  <c r="H14" i="26" s="1"/>
  <c r="G14" i="22"/>
  <c r="G14" i="26" s="1"/>
  <c r="F14" i="22"/>
  <c r="F14" i="26" s="1"/>
  <c r="E14" i="22"/>
  <c r="E14" i="26" s="1"/>
  <c r="D14" i="22"/>
  <c r="D14" i="26" s="1"/>
  <c r="C14" i="22"/>
  <c r="C14" i="26" s="1"/>
  <c r="B19" i="22"/>
  <c r="B19" i="26" s="1"/>
  <c r="B18" i="22"/>
  <c r="B18" i="26" s="1"/>
  <c r="B17" i="22"/>
  <c r="B17" i="26" s="1"/>
  <c r="B16" i="22"/>
  <c r="B16" i="26" s="1"/>
  <c r="B15" i="22"/>
  <c r="B15" i="26" s="1"/>
  <c r="B14" i="22"/>
  <c r="B14" i="26" s="1"/>
  <c r="P12" i="22"/>
  <c r="O12" i="22"/>
  <c r="O12" i="26" s="1"/>
  <c r="N12" i="22"/>
  <c r="N12" i="26" s="1"/>
  <c r="M12" i="22"/>
  <c r="M12" i="26" s="1"/>
  <c r="L12" i="22"/>
  <c r="L12" i="26" s="1"/>
  <c r="K12" i="22"/>
  <c r="K12" i="26" s="1"/>
  <c r="J12" i="22"/>
  <c r="J12" i="26" s="1"/>
  <c r="I12" i="22"/>
  <c r="I12" i="26" s="1"/>
  <c r="H12" i="22"/>
  <c r="H12" i="26" s="1"/>
  <c r="G12" i="22"/>
  <c r="G12" i="26" s="1"/>
  <c r="F12" i="22"/>
  <c r="F12" i="26" s="1"/>
  <c r="E12" i="22"/>
  <c r="E12" i="26" s="1"/>
  <c r="D12" i="22"/>
  <c r="D12" i="26" s="1"/>
  <c r="C12" i="22"/>
  <c r="C12" i="26" s="1"/>
  <c r="P11" i="22"/>
  <c r="O11" i="22"/>
  <c r="O11" i="26" s="1"/>
  <c r="N11" i="22"/>
  <c r="N11" i="26" s="1"/>
  <c r="M11" i="22"/>
  <c r="M11" i="26" s="1"/>
  <c r="L11" i="22"/>
  <c r="L11" i="26" s="1"/>
  <c r="K11" i="22"/>
  <c r="K11" i="26" s="1"/>
  <c r="J11" i="22"/>
  <c r="J11" i="26" s="1"/>
  <c r="I11" i="22"/>
  <c r="I11" i="26" s="1"/>
  <c r="H11" i="22"/>
  <c r="H11" i="26" s="1"/>
  <c r="G11" i="22"/>
  <c r="G11" i="26" s="1"/>
  <c r="F11" i="22"/>
  <c r="F11" i="26" s="1"/>
  <c r="E11" i="22"/>
  <c r="E11" i="26" s="1"/>
  <c r="D11" i="22"/>
  <c r="D11" i="26" s="1"/>
  <c r="C11" i="22"/>
  <c r="C11" i="26" s="1"/>
  <c r="P10" i="22"/>
  <c r="O10" i="22"/>
  <c r="O10" i="26" s="1"/>
  <c r="N10" i="22"/>
  <c r="N10" i="26" s="1"/>
  <c r="M10" i="22"/>
  <c r="M10" i="26" s="1"/>
  <c r="L10" i="22"/>
  <c r="L10" i="26" s="1"/>
  <c r="K10" i="22"/>
  <c r="K10" i="26" s="1"/>
  <c r="J10" i="22"/>
  <c r="J10" i="26" s="1"/>
  <c r="I10" i="22"/>
  <c r="I10" i="26" s="1"/>
  <c r="H10" i="22"/>
  <c r="H10" i="26" s="1"/>
  <c r="G10" i="22"/>
  <c r="G10" i="26" s="1"/>
  <c r="F10" i="22"/>
  <c r="F10" i="26" s="1"/>
  <c r="E10" i="22"/>
  <c r="E10" i="26" s="1"/>
  <c r="D10" i="22"/>
  <c r="D10" i="26" s="1"/>
  <c r="C10" i="22"/>
  <c r="C10" i="26" s="1"/>
  <c r="P9" i="22"/>
  <c r="O9" i="22"/>
  <c r="O9" i="26" s="1"/>
  <c r="N9" i="22"/>
  <c r="N9" i="26" s="1"/>
  <c r="M9" i="22"/>
  <c r="M9" i="26" s="1"/>
  <c r="L9" i="22"/>
  <c r="L9" i="26" s="1"/>
  <c r="K9" i="22"/>
  <c r="K9" i="26" s="1"/>
  <c r="J9" i="22"/>
  <c r="J9" i="26" s="1"/>
  <c r="I9" i="22"/>
  <c r="I9" i="26" s="1"/>
  <c r="H9" i="22"/>
  <c r="H9" i="26" s="1"/>
  <c r="G9" i="22"/>
  <c r="G9" i="26" s="1"/>
  <c r="F9" i="22"/>
  <c r="F9" i="26" s="1"/>
  <c r="E9" i="22"/>
  <c r="E9" i="26" s="1"/>
  <c r="D9" i="22"/>
  <c r="D9" i="26" s="1"/>
  <c r="C9" i="22"/>
  <c r="C9" i="26" s="1"/>
  <c r="P8" i="22"/>
  <c r="O8" i="22"/>
  <c r="O8" i="26" s="1"/>
  <c r="N8" i="22"/>
  <c r="N8" i="26" s="1"/>
  <c r="M8" i="22"/>
  <c r="M8" i="26" s="1"/>
  <c r="L8" i="22"/>
  <c r="L8" i="26" s="1"/>
  <c r="K8" i="22"/>
  <c r="K8" i="26" s="1"/>
  <c r="J8" i="22"/>
  <c r="J8" i="26" s="1"/>
  <c r="I8" i="22"/>
  <c r="I8" i="26" s="1"/>
  <c r="H8" i="22"/>
  <c r="H8" i="26" s="1"/>
  <c r="G8" i="22"/>
  <c r="G8" i="26" s="1"/>
  <c r="F8" i="22"/>
  <c r="F8" i="26" s="1"/>
  <c r="E8" i="22"/>
  <c r="E8" i="26" s="1"/>
  <c r="D8" i="22"/>
  <c r="D8" i="26" s="1"/>
  <c r="C8" i="22"/>
  <c r="C8" i="26" s="1"/>
  <c r="P7" i="22"/>
  <c r="O7" i="22"/>
  <c r="O7" i="26" s="1"/>
  <c r="N7" i="22"/>
  <c r="N7" i="26" s="1"/>
  <c r="M7" i="22"/>
  <c r="M7" i="26" s="1"/>
  <c r="L7" i="22"/>
  <c r="L7" i="26" s="1"/>
  <c r="K7" i="22"/>
  <c r="K7" i="26" s="1"/>
  <c r="J7" i="22"/>
  <c r="J7" i="26" s="1"/>
  <c r="I7" i="22"/>
  <c r="I7" i="26" s="1"/>
  <c r="H7" i="22"/>
  <c r="H7" i="26" s="1"/>
  <c r="G7" i="22"/>
  <c r="G7" i="26" s="1"/>
  <c r="F7" i="22"/>
  <c r="F7" i="26" s="1"/>
  <c r="E7" i="22"/>
  <c r="E7" i="26" s="1"/>
  <c r="D7" i="22"/>
  <c r="D7" i="26" s="1"/>
  <c r="C7" i="22"/>
  <c r="C7" i="26" s="1"/>
  <c r="B12" i="22"/>
  <c r="B12" i="26" s="1"/>
  <c r="B11" i="22"/>
  <c r="B11" i="26" s="1"/>
  <c r="B10" i="22"/>
  <c r="B10" i="26" s="1"/>
  <c r="B9" i="22"/>
  <c r="B9" i="26" s="1"/>
  <c r="B8" i="22"/>
  <c r="B8" i="26" s="1"/>
  <c r="B7" i="22"/>
  <c r="B7" i="26" s="1"/>
  <c r="P40" i="8"/>
  <c r="O40" i="8"/>
  <c r="O40" i="25" s="1"/>
  <c r="N40" i="8"/>
  <c r="N40" i="25" s="1"/>
  <c r="M40" i="8"/>
  <c r="M40" i="25" s="1"/>
  <c r="L40" i="8"/>
  <c r="L40" i="25" s="1"/>
  <c r="K40" i="8"/>
  <c r="K40" i="25" s="1"/>
  <c r="J40" i="8"/>
  <c r="J40" i="25" s="1"/>
  <c r="I40" i="8"/>
  <c r="I40" i="25" s="1"/>
  <c r="H40" i="8"/>
  <c r="H40" i="25" s="1"/>
  <c r="G40" i="8"/>
  <c r="G40" i="25" s="1"/>
  <c r="F40" i="8"/>
  <c r="F40" i="25" s="1"/>
  <c r="E40" i="8"/>
  <c r="E40" i="25" s="1"/>
  <c r="D40" i="8"/>
  <c r="D40" i="25" s="1"/>
  <c r="C40" i="8"/>
  <c r="C40" i="25" s="1"/>
  <c r="P39" i="8"/>
  <c r="O39" i="8"/>
  <c r="O39" i="25" s="1"/>
  <c r="N39" i="8"/>
  <c r="N39" i="25" s="1"/>
  <c r="M39" i="8"/>
  <c r="M39" i="25" s="1"/>
  <c r="L39" i="8"/>
  <c r="L39" i="25" s="1"/>
  <c r="K39" i="8"/>
  <c r="K39" i="25" s="1"/>
  <c r="J39" i="8"/>
  <c r="J39" i="25" s="1"/>
  <c r="I39" i="8"/>
  <c r="I39" i="25" s="1"/>
  <c r="H39" i="8"/>
  <c r="H39" i="25" s="1"/>
  <c r="G39" i="8"/>
  <c r="G39" i="25" s="1"/>
  <c r="F39" i="8"/>
  <c r="F39" i="25" s="1"/>
  <c r="E39" i="8"/>
  <c r="E39" i="25" s="1"/>
  <c r="D39" i="8"/>
  <c r="D39" i="25" s="1"/>
  <c r="C39" i="8"/>
  <c r="C39" i="25" s="1"/>
  <c r="P38" i="8"/>
  <c r="O38" i="8"/>
  <c r="O38" i="25" s="1"/>
  <c r="N38" i="8"/>
  <c r="N38" i="25" s="1"/>
  <c r="M38" i="8"/>
  <c r="M38" i="25" s="1"/>
  <c r="L38" i="8"/>
  <c r="L38" i="25" s="1"/>
  <c r="K38" i="8"/>
  <c r="K38" i="25" s="1"/>
  <c r="J38" i="8"/>
  <c r="J38" i="25" s="1"/>
  <c r="I38" i="8"/>
  <c r="I38" i="25" s="1"/>
  <c r="H38" i="8"/>
  <c r="H38" i="25" s="1"/>
  <c r="G38" i="8"/>
  <c r="G38" i="25" s="1"/>
  <c r="F38" i="8"/>
  <c r="F38" i="25" s="1"/>
  <c r="E38" i="8"/>
  <c r="E38" i="25" s="1"/>
  <c r="D38" i="8"/>
  <c r="D38" i="25" s="1"/>
  <c r="C38" i="8"/>
  <c r="C38" i="25" s="1"/>
  <c r="P37" i="8"/>
  <c r="O37" i="8"/>
  <c r="O37" i="25" s="1"/>
  <c r="N37" i="8"/>
  <c r="N37" i="25" s="1"/>
  <c r="M37" i="8"/>
  <c r="M37" i="25" s="1"/>
  <c r="L37" i="8"/>
  <c r="L37" i="25" s="1"/>
  <c r="K37" i="8"/>
  <c r="K37" i="25" s="1"/>
  <c r="J37" i="8"/>
  <c r="J37" i="25" s="1"/>
  <c r="I37" i="8"/>
  <c r="I37" i="25" s="1"/>
  <c r="H37" i="8"/>
  <c r="H37" i="25" s="1"/>
  <c r="G37" i="8"/>
  <c r="G37" i="25" s="1"/>
  <c r="F37" i="8"/>
  <c r="F37" i="25" s="1"/>
  <c r="E37" i="8"/>
  <c r="E37" i="25" s="1"/>
  <c r="D37" i="8"/>
  <c r="D37" i="25" s="1"/>
  <c r="C37" i="8"/>
  <c r="C37" i="25" s="1"/>
  <c r="P36" i="8"/>
  <c r="O36" i="8"/>
  <c r="O36" i="25" s="1"/>
  <c r="N36" i="8"/>
  <c r="N36" i="25" s="1"/>
  <c r="M36" i="8"/>
  <c r="M36" i="25" s="1"/>
  <c r="L36" i="8"/>
  <c r="L36" i="25" s="1"/>
  <c r="K36" i="8"/>
  <c r="K36" i="25" s="1"/>
  <c r="J36" i="8"/>
  <c r="J36" i="25" s="1"/>
  <c r="I36" i="8"/>
  <c r="I36" i="25" s="1"/>
  <c r="H36" i="8"/>
  <c r="H36" i="25" s="1"/>
  <c r="G36" i="8"/>
  <c r="G36" i="25" s="1"/>
  <c r="F36" i="8"/>
  <c r="F36" i="25" s="1"/>
  <c r="E36" i="8"/>
  <c r="E36" i="25" s="1"/>
  <c r="D36" i="8"/>
  <c r="D36" i="25" s="1"/>
  <c r="C36" i="8"/>
  <c r="C36" i="25" s="1"/>
  <c r="P35" i="8"/>
  <c r="O35" i="8"/>
  <c r="O35" i="25" s="1"/>
  <c r="N35" i="8"/>
  <c r="N35" i="25" s="1"/>
  <c r="M35" i="8"/>
  <c r="M35" i="25" s="1"/>
  <c r="L35" i="8"/>
  <c r="L35" i="25" s="1"/>
  <c r="K35" i="8"/>
  <c r="K35" i="25" s="1"/>
  <c r="J35" i="8"/>
  <c r="J35" i="25" s="1"/>
  <c r="I35" i="8"/>
  <c r="I35" i="25" s="1"/>
  <c r="H35" i="8"/>
  <c r="H35" i="25" s="1"/>
  <c r="G35" i="8"/>
  <c r="G35" i="25" s="1"/>
  <c r="F35" i="8"/>
  <c r="F35" i="25" s="1"/>
  <c r="E35" i="8"/>
  <c r="E35" i="25" s="1"/>
  <c r="D35" i="8"/>
  <c r="D35" i="25" s="1"/>
  <c r="C35" i="8"/>
  <c r="C35" i="25" s="1"/>
  <c r="B40" i="8"/>
  <c r="B40" i="25" s="1"/>
  <c r="B39" i="8"/>
  <c r="B39" i="25" s="1"/>
  <c r="B38" i="8"/>
  <c r="B38" i="25" s="1"/>
  <c r="B37" i="8"/>
  <c r="B37" i="25" s="1"/>
  <c r="B36" i="8"/>
  <c r="B36" i="25" s="1"/>
  <c r="B35" i="8"/>
  <c r="B35" i="25" s="1"/>
  <c r="P33" i="8"/>
  <c r="O33" i="8"/>
  <c r="O33" i="25" s="1"/>
  <c r="N33" i="8"/>
  <c r="N33" i="25" s="1"/>
  <c r="M33" i="8"/>
  <c r="M33" i="25" s="1"/>
  <c r="L33" i="8"/>
  <c r="L33" i="25" s="1"/>
  <c r="K33" i="8"/>
  <c r="K33" i="25" s="1"/>
  <c r="J33" i="8"/>
  <c r="J33" i="25" s="1"/>
  <c r="I33" i="8"/>
  <c r="I33" i="25" s="1"/>
  <c r="H33" i="8"/>
  <c r="H33" i="25" s="1"/>
  <c r="G33" i="8"/>
  <c r="G33" i="25" s="1"/>
  <c r="F33" i="8"/>
  <c r="F33" i="25" s="1"/>
  <c r="E33" i="8"/>
  <c r="E33" i="25" s="1"/>
  <c r="D33" i="8"/>
  <c r="D33" i="25" s="1"/>
  <c r="C33" i="8"/>
  <c r="C33" i="25" s="1"/>
  <c r="P32" i="8"/>
  <c r="O32" i="8"/>
  <c r="O32" i="25" s="1"/>
  <c r="N32" i="8"/>
  <c r="N32" i="25" s="1"/>
  <c r="M32" i="8"/>
  <c r="M32" i="25" s="1"/>
  <c r="L32" i="8"/>
  <c r="L32" i="25" s="1"/>
  <c r="K32" i="8"/>
  <c r="K32" i="25" s="1"/>
  <c r="J32" i="8"/>
  <c r="J32" i="25" s="1"/>
  <c r="I32" i="8"/>
  <c r="I32" i="25" s="1"/>
  <c r="H32" i="8"/>
  <c r="H32" i="25" s="1"/>
  <c r="G32" i="8"/>
  <c r="G32" i="25" s="1"/>
  <c r="F32" i="8"/>
  <c r="F32" i="25" s="1"/>
  <c r="E32" i="8"/>
  <c r="E32" i="25" s="1"/>
  <c r="D32" i="8"/>
  <c r="D32" i="25" s="1"/>
  <c r="C32" i="8"/>
  <c r="C32" i="25" s="1"/>
  <c r="P31" i="8"/>
  <c r="O31" i="8"/>
  <c r="O31" i="25" s="1"/>
  <c r="N31" i="8"/>
  <c r="N31" i="25" s="1"/>
  <c r="M31" i="8"/>
  <c r="M31" i="25" s="1"/>
  <c r="L31" i="8"/>
  <c r="L31" i="25" s="1"/>
  <c r="K31" i="8"/>
  <c r="K31" i="25" s="1"/>
  <c r="J31" i="8"/>
  <c r="J31" i="25" s="1"/>
  <c r="I31" i="8"/>
  <c r="I31" i="25" s="1"/>
  <c r="H31" i="8"/>
  <c r="H31" i="25" s="1"/>
  <c r="G31" i="8"/>
  <c r="G31" i="25" s="1"/>
  <c r="F31" i="8"/>
  <c r="F31" i="25" s="1"/>
  <c r="E31" i="8"/>
  <c r="E31" i="25" s="1"/>
  <c r="D31" i="8"/>
  <c r="D31" i="25" s="1"/>
  <c r="C31" i="8"/>
  <c r="C31" i="25" s="1"/>
  <c r="P30" i="8"/>
  <c r="O30" i="8"/>
  <c r="O30" i="25" s="1"/>
  <c r="N30" i="8"/>
  <c r="N30" i="25" s="1"/>
  <c r="M30" i="8"/>
  <c r="M30" i="25" s="1"/>
  <c r="L30" i="8"/>
  <c r="L30" i="25" s="1"/>
  <c r="K30" i="8"/>
  <c r="K30" i="25" s="1"/>
  <c r="J30" i="8"/>
  <c r="J30" i="25" s="1"/>
  <c r="I30" i="8"/>
  <c r="I30" i="25" s="1"/>
  <c r="H30" i="8"/>
  <c r="H30" i="25" s="1"/>
  <c r="G30" i="8"/>
  <c r="G30" i="25" s="1"/>
  <c r="F30" i="8"/>
  <c r="F30" i="25" s="1"/>
  <c r="E30" i="8"/>
  <c r="E30" i="25" s="1"/>
  <c r="D30" i="8"/>
  <c r="D30" i="25" s="1"/>
  <c r="C30" i="8"/>
  <c r="C30" i="25" s="1"/>
  <c r="P29" i="8"/>
  <c r="O29" i="8"/>
  <c r="O29" i="25" s="1"/>
  <c r="N29" i="8"/>
  <c r="N29" i="25" s="1"/>
  <c r="M29" i="8"/>
  <c r="M29" i="25" s="1"/>
  <c r="L29" i="8"/>
  <c r="L29" i="25" s="1"/>
  <c r="K29" i="8"/>
  <c r="K29" i="25" s="1"/>
  <c r="J29" i="8"/>
  <c r="J29" i="25" s="1"/>
  <c r="I29" i="8"/>
  <c r="I29" i="25" s="1"/>
  <c r="H29" i="8"/>
  <c r="H29" i="25" s="1"/>
  <c r="G29" i="8"/>
  <c r="G29" i="25" s="1"/>
  <c r="F29" i="8"/>
  <c r="F29" i="25" s="1"/>
  <c r="E29" i="8"/>
  <c r="E29" i="25" s="1"/>
  <c r="D29" i="8"/>
  <c r="D29" i="25" s="1"/>
  <c r="C29" i="8"/>
  <c r="C29" i="25" s="1"/>
  <c r="P28" i="8"/>
  <c r="O28" i="8"/>
  <c r="O28" i="25" s="1"/>
  <c r="N28" i="8"/>
  <c r="N28" i="25" s="1"/>
  <c r="M28" i="8"/>
  <c r="M28" i="25" s="1"/>
  <c r="L28" i="8"/>
  <c r="L28" i="25" s="1"/>
  <c r="K28" i="8"/>
  <c r="K28" i="25" s="1"/>
  <c r="J28" i="8"/>
  <c r="J28" i="25" s="1"/>
  <c r="I28" i="8"/>
  <c r="I28" i="25" s="1"/>
  <c r="H28" i="8"/>
  <c r="H28" i="25" s="1"/>
  <c r="G28" i="8"/>
  <c r="G28" i="25" s="1"/>
  <c r="F28" i="8"/>
  <c r="F28" i="25" s="1"/>
  <c r="E28" i="8"/>
  <c r="E28" i="25" s="1"/>
  <c r="D28" i="8"/>
  <c r="D28" i="25" s="1"/>
  <c r="C28" i="8"/>
  <c r="C28" i="25" s="1"/>
  <c r="B33" i="8"/>
  <c r="B33" i="25" s="1"/>
  <c r="B32" i="8"/>
  <c r="B32" i="25" s="1"/>
  <c r="B31" i="8"/>
  <c r="B31" i="25" s="1"/>
  <c r="B30" i="8"/>
  <c r="B30" i="25" s="1"/>
  <c r="B29" i="8"/>
  <c r="B29" i="25" s="1"/>
  <c r="B28" i="8"/>
  <c r="B28" i="25" s="1"/>
  <c r="P26" i="8"/>
  <c r="O26" i="8"/>
  <c r="O26" i="25" s="1"/>
  <c r="N26" i="8"/>
  <c r="N26" i="25" s="1"/>
  <c r="M26" i="8"/>
  <c r="M26" i="25" s="1"/>
  <c r="L26" i="8"/>
  <c r="L26" i="25" s="1"/>
  <c r="K26" i="8"/>
  <c r="K26" i="25" s="1"/>
  <c r="J26" i="8"/>
  <c r="J26" i="25" s="1"/>
  <c r="I26" i="8"/>
  <c r="I26" i="25" s="1"/>
  <c r="H26" i="8"/>
  <c r="H26" i="25" s="1"/>
  <c r="G26" i="8"/>
  <c r="G26" i="25" s="1"/>
  <c r="F26" i="8"/>
  <c r="F26" i="25" s="1"/>
  <c r="E26" i="8"/>
  <c r="E26" i="25" s="1"/>
  <c r="D26" i="8"/>
  <c r="D26" i="25" s="1"/>
  <c r="C26" i="8"/>
  <c r="C26" i="25" s="1"/>
  <c r="P25" i="8"/>
  <c r="O25" i="8"/>
  <c r="O25" i="25" s="1"/>
  <c r="N25" i="8"/>
  <c r="N25" i="25" s="1"/>
  <c r="M25" i="8"/>
  <c r="M25" i="25" s="1"/>
  <c r="L25" i="8"/>
  <c r="L25" i="25" s="1"/>
  <c r="K25" i="8"/>
  <c r="K25" i="25" s="1"/>
  <c r="J25" i="8"/>
  <c r="J25" i="25" s="1"/>
  <c r="I25" i="8"/>
  <c r="I25" i="25" s="1"/>
  <c r="H25" i="8"/>
  <c r="H25" i="25" s="1"/>
  <c r="G25" i="8"/>
  <c r="G25" i="25" s="1"/>
  <c r="F25" i="8"/>
  <c r="F25" i="25" s="1"/>
  <c r="E25" i="8"/>
  <c r="E25" i="25" s="1"/>
  <c r="D25" i="8"/>
  <c r="D25" i="25" s="1"/>
  <c r="C25" i="8"/>
  <c r="C25" i="25" s="1"/>
  <c r="P24" i="8"/>
  <c r="O24" i="8"/>
  <c r="O24" i="25" s="1"/>
  <c r="N24" i="8"/>
  <c r="N24" i="25" s="1"/>
  <c r="M24" i="8"/>
  <c r="M24" i="25" s="1"/>
  <c r="L24" i="8"/>
  <c r="L24" i="25" s="1"/>
  <c r="K24" i="8"/>
  <c r="K24" i="25" s="1"/>
  <c r="J24" i="8"/>
  <c r="J24" i="25" s="1"/>
  <c r="I24" i="8"/>
  <c r="I24" i="25" s="1"/>
  <c r="H24" i="8"/>
  <c r="H24" i="25" s="1"/>
  <c r="G24" i="8"/>
  <c r="G24" i="25" s="1"/>
  <c r="F24" i="8"/>
  <c r="F24" i="25" s="1"/>
  <c r="E24" i="8"/>
  <c r="E24" i="25" s="1"/>
  <c r="D24" i="8"/>
  <c r="D24" i="25" s="1"/>
  <c r="C24" i="8"/>
  <c r="C24" i="25" s="1"/>
  <c r="P23" i="8"/>
  <c r="O23" i="8"/>
  <c r="O23" i="25" s="1"/>
  <c r="N23" i="8"/>
  <c r="N23" i="25" s="1"/>
  <c r="M23" i="8"/>
  <c r="M23" i="25" s="1"/>
  <c r="L23" i="8"/>
  <c r="L23" i="25" s="1"/>
  <c r="K23" i="8"/>
  <c r="K23" i="25" s="1"/>
  <c r="J23" i="8"/>
  <c r="J23" i="25" s="1"/>
  <c r="I23" i="8"/>
  <c r="I23" i="25" s="1"/>
  <c r="H23" i="8"/>
  <c r="H23" i="25" s="1"/>
  <c r="G23" i="8"/>
  <c r="G23" i="25" s="1"/>
  <c r="F23" i="8"/>
  <c r="F23" i="25" s="1"/>
  <c r="E23" i="8"/>
  <c r="E23" i="25" s="1"/>
  <c r="D23" i="8"/>
  <c r="D23" i="25" s="1"/>
  <c r="C23" i="8"/>
  <c r="C23" i="25" s="1"/>
  <c r="P22" i="8"/>
  <c r="O22" i="8"/>
  <c r="O22" i="25" s="1"/>
  <c r="N22" i="8"/>
  <c r="N22" i="25" s="1"/>
  <c r="M22" i="8"/>
  <c r="M22" i="25" s="1"/>
  <c r="L22" i="8"/>
  <c r="L22" i="25" s="1"/>
  <c r="K22" i="8"/>
  <c r="K22" i="25" s="1"/>
  <c r="J22" i="8"/>
  <c r="J22" i="25" s="1"/>
  <c r="I22" i="8"/>
  <c r="I22" i="25" s="1"/>
  <c r="H22" i="8"/>
  <c r="H22" i="25" s="1"/>
  <c r="G22" i="8"/>
  <c r="G22" i="25" s="1"/>
  <c r="F22" i="8"/>
  <c r="F22" i="25" s="1"/>
  <c r="E22" i="8"/>
  <c r="E22" i="25" s="1"/>
  <c r="D22" i="8"/>
  <c r="D22" i="25" s="1"/>
  <c r="C22" i="8"/>
  <c r="C22" i="25" s="1"/>
  <c r="P21" i="8"/>
  <c r="O21" i="8"/>
  <c r="O21" i="25" s="1"/>
  <c r="N21" i="8"/>
  <c r="N21" i="25" s="1"/>
  <c r="M21" i="8"/>
  <c r="M21" i="25" s="1"/>
  <c r="L21" i="8"/>
  <c r="L21" i="25" s="1"/>
  <c r="K21" i="8"/>
  <c r="K21" i="25" s="1"/>
  <c r="J21" i="8"/>
  <c r="J21" i="25" s="1"/>
  <c r="I21" i="8"/>
  <c r="I21" i="25" s="1"/>
  <c r="H21" i="8"/>
  <c r="H21" i="25" s="1"/>
  <c r="G21" i="8"/>
  <c r="G21" i="25" s="1"/>
  <c r="F21" i="8"/>
  <c r="F21" i="25" s="1"/>
  <c r="E21" i="8"/>
  <c r="E21" i="25" s="1"/>
  <c r="D21" i="8"/>
  <c r="D21" i="25" s="1"/>
  <c r="C21" i="8"/>
  <c r="C21" i="25" s="1"/>
  <c r="B26" i="8"/>
  <c r="B26" i="25" s="1"/>
  <c r="B25" i="8"/>
  <c r="B25" i="25" s="1"/>
  <c r="B24" i="8"/>
  <c r="B24" i="25" s="1"/>
  <c r="B23" i="8"/>
  <c r="B23" i="25" s="1"/>
  <c r="B22" i="8"/>
  <c r="B22" i="25" s="1"/>
  <c r="B21" i="8"/>
  <c r="B21" i="25" s="1"/>
  <c r="P19" i="8"/>
  <c r="O19" i="8"/>
  <c r="O19" i="25" s="1"/>
  <c r="N19" i="8"/>
  <c r="N19" i="25" s="1"/>
  <c r="M19" i="8"/>
  <c r="M19" i="25" s="1"/>
  <c r="L19" i="8"/>
  <c r="L19" i="25" s="1"/>
  <c r="K19" i="8"/>
  <c r="K19" i="25" s="1"/>
  <c r="J19" i="8"/>
  <c r="J19" i="25" s="1"/>
  <c r="I19" i="8"/>
  <c r="I19" i="25" s="1"/>
  <c r="H19" i="8"/>
  <c r="H19" i="25" s="1"/>
  <c r="G19" i="8"/>
  <c r="G19" i="25" s="1"/>
  <c r="F19" i="8"/>
  <c r="F19" i="25" s="1"/>
  <c r="E19" i="8"/>
  <c r="E19" i="25" s="1"/>
  <c r="D19" i="8"/>
  <c r="D19" i="25" s="1"/>
  <c r="C19" i="8"/>
  <c r="C19" i="25" s="1"/>
  <c r="P18" i="8"/>
  <c r="O18" i="8"/>
  <c r="O18" i="25" s="1"/>
  <c r="N18" i="8"/>
  <c r="N18" i="25" s="1"/>
  <c r="M18" i="8"/>
  <c r="M18" i="25" s="1"/>
  <c r="L18" i="8"/>
  <c r="L18" i="25" s="1"/>
  <c r="K18" i="8"/>
  <c r="K18" i="25" s="1"/>
  <c r="J18" i="8"/>
  <c r="J18" i="25" s="1"/>
  <c r="I18" i="8"/>
  <c r="I18" i="25" s="1"/>
  <c r="H18" i="8"/>
  <c r="H18" i="25" s="1"/>
  <c r="G18" i="8"/>
  <c r="G18" i="25" s="1"/>
  <c r="F18" i="8"/>
  <c r="F18" i="25" s="1"/>
  <c r="E18" i="8"/>
  <c r="E18" i="25" s="1"/>
  <c r="D18" i="8"/>
  <c r="D18" i="25" s="1"/>
  <c r="C18" i="8"/>
  <c r="C18" i="25" s="1"/>
  <c r="P17" i="8"/>
  <c r="O17" i="8"/>
  <c r="O17" i="25" s="1"/>
  <c r="N17" i="8"/>
  <c r="N17" i="25" s="1"/>
  <c r="M17" i="8"/>
  <c r="M17" i="25" s="1"/>
  <c r="L17" i="8"/>
  <c r="L17" i="25" s="1"/>
  <c r="K17" i="8"/>
  <c r="K17" i="25" s="1"/>
  <c r="J17" i="8"/>
  <c r="J17" i="25" s="1"/>
  <c r="I17" i="8"/>
  <c r="I17" i="25" s="1"/>
  <c r="H17" i="8"/>
  <c r="H17" i="25" s="1"/>
  <c r="G17" i="8"/>
  <c r="G17" i="25" s="1"/>
  <c r="F17" i="8"/>
  <c r="F17" i="25" s="1"/>
  <c r="E17" i="8"/>
  <c r="E17" i="25" s="1"/>
  <c r="D17" i="8"/>
  <c r="D17" i="25" s="1"/>
  <c r="C17" i="8"/>
  <c r="C17" i="25" s="1"/>
  <c r="P16" i="8"/>
  <c r="O16" i="8"/>
  <c r="O16" i="25" s="1"/>
  <c r="N16" i="8"/>
  <c r="N16" i="25" s="1"/>
  <c r="M16" i="8"/>
  <c r="M16" i="25" s="1"/>
  <c r="L16" i="8"/>
  <c r="L16" i="25" s="1"/>
  <c r="K16" i="8"/>
  <c r="K16" i="25" s="1"/>
  <c r="J16" i="8"/>
  <c r="J16" i="25" s="1"/>
  <c r="I16" i="8"/>
  <c r="I16" i="25" s="1"/>
  <c r="H16" i="8"/>
  <c r="H16" i="25" s="1"/>
  <c r="G16" i="8"/>
  <c r="G16" i="25" s="1"/>
  <c r="F16" i="8"/>
  <c r="F16" i="25" s="1"/>
  <c r="E16" i="8"/>
  <c r="E16" i="25" s="1"/>
  <c r="D16" i="8"/>
  <c r="D16" i="25" s="1"/>
  <c r="C16" i="8"/>
  <c r="C16" i="25" s="1"/>
  <c r="P15" i="8"/>
  <c r="O15" i="8"/>
  <c r="O15" i="25" s="1"/>
  <c r="N15" i="8"/>
  <c r="N15" i="25" s="1"/>
  <c r="M15" i="8"/>
  <c r="M15" i="25" s="1"/>
  <c r="L15" i="8"/>
  <c r="L15" i="25" s="1"/>
  <c r="K15" i="8"/>
  <c r="K15" i="25" s="1"/>
  <c r="J15" i="8"/>
  <c r="J15" i="25" s="1"/>
  <c r="I15" i="8"/>
  <c r="I15" i="25" s="1"/>
  <c r="H15" i="8"/>
  <c r="H15" i="25" s="1"/>
  <c r="G15" i="8"/>
  <c r="G15" i="25" s="1"/>
  <c r="F15" i="8"/>
  <c r="F15" i="25" s="1"/>
  <c r="E15" i="8"/>
  <c r="E15" i="25" s="1"/>
  <c r="D15" i="8"/>
  <c r="D15" i="25" s="1"/>
  <c r="C15" i="8"/>
  <c r="C15" i="25" s="1"/>
  <c r="P14" i="8"/>
  <c r="O14" i="8"/>
  <c r="O14" i="25" s="1"/>
  <c r="N14" i="8"/>
  <c r="N14" i="25" s="1"/>
  <c r="M14" i="8"/>
  <c r="M14" i="25" s="1"/>
  <c r="L14" i="8"/>
  <c r="L14" i="25" s="1"/>
  <c r="K14" i="8"/>
  <c r="K14" i="25" s="1"/>
  <c r="J14" i="8"/>
  <c r="J14" i="25" s="1"/>
  <c r="I14" i="8"/>
  <c r="I14" i="25" s="1"/>
  <c r="H14" i="8"/>
  <c r="H14" i="25" s="1"/>
  <c r="G14" i="8"/>
  <c r="G14" i="25" s="1"/>
  <c r="F14" i="8"/>
  <c r="F14" i="25" s="1"/>
  <c r="E14" i="8"/>
  <c r="E14" i="25" s="1"/>
  <c r="D14" i="8"/>
  <c r="D14" i="25" s="1"/>
  <c r="C14" i="8"/>
  <c r="C14" i="25" s="1"/>
  <c r="B19" i="8"/>
  <c r="B19" i="25" s="1"/>
  <c r="B18" i="8"/>
  <c r="B18" i="25" s="1"/>
  <c r="B17" i="8"/>
  <c r="B17" i="25" s="1"/>
  <c r="B16" i="8"/>
  <c r="B16" i="25" s="1"/>
  <c r="B15" i="8"/>
  <c r="B15" i="25" s="1"/>
  <c r="B14" i="8"/>
  <c r="B14" i="25" s="1"/>
  <c r="P12" i="8"/>
  <c r="O12" i="8"/>
  <c r="O12" i="25" s="1"/>
  <c r="N12" i="8"/>
  <c r="N12" i="25" s="1"/>
  <c r="M12" i="8"/>
  <c r="M12" i="25" s="1"/>
  <c r="L12" i="8"/>
  <c r="L12" i="25" s="1"/>
  <c r="K12" i="8"/>
  <c r="K12" i="25" s="1"/>
  <c r="J12" i="8"/>
  <c r="J12" i="25" s="1"/>
  <c r="I12" i="8"/>
  <c r="I12" i="25" s="1"/>
  <c r="H12" i="8"/>
  <c r="H12" i="25" s="1"/>
  <c r="G12" i="8"/>
  <c r="G12" i="25" s="1"/>
  <c r="F12" i="8"/>
  <c r="F12" i="25" s="1"/>
  <c r="E12" i="8"/>
  <c r="E12" i="25" s="1"/>
  <c r="D12" i="8"/>
  <c r="D12" i="25" s="1"/>
  <c r="C12" i="8"/>
  <c r="C12" i="25" s="1"/>
  <c r="P11" i="8"/>
  <c r="O11" i="8"/>
  <c r="O11" i="25" s="1"/>
  <c r="N11" i="8"/>
  <c r="N11" i="25" s="1"/>
  <c r="M11" i="8"/>
  <c r="M11" i="25" s="1"/>
  <c r="L11" i="8"/>
  <c r="L11" i="25" s="1"/>
  <c r="K11" i="8"/>
  <c r="K11" i="25" s="1"/>
  <c r="J11" i="8"/>
  <c r="J11" i="25" s="1"/>
  <c r="I11" i="8"/>
  <c r="I11" i="25" s="1"/>
  <c r="H11" i="8"/>
  <c r="H11" i="25" s="1"/>
  <c r="G11" i="8"/>
  <c r="G11" i="25" s="1"/>
  <c r="F11" i="8"/>
  <c r="F11" i="25" s="1"/>
  <c r="E11" i="8"/>
  <c r="E11" i="25" s="1"/>
  <c r="D11" i="8"/>
  <c r="D11" i="25" s="1"/>
  <c r="C11" i="8"/>
  <c r="C11" i="25" s="1"/>
  <c r="P10" i="8"/>
  <c r="O10" i="8"/>
  <c r="O10" i="25" s="1"/>
  <c r="N10" i="8"/>
  <c r="N10" i="25" s="1"/>
  <c r="M10" i="8"/>
  <c r="M10" i="25" s="1"/>
  <c r="L10" i="8"/>
  <c r="L10" i="25" s="1"/>
  <c r="K10" i="8"/>
  <c r="K10" i="25" s="1"/>
  <c r="J10" i="8"/>
  <c r="J10" i="25" s="1"/>
  <c r="I10" i="8"/>
  <c r="I10" i="25" s="1"/>
  <c r="H10" i="8"/>
  <c r="H10" i="25" s="1"/>
  <c r="G10" i="8"/>
  <c r="G10" i="25" s="1"/>
  <c r="F10" i="8"/>
  <c r="F10" i="25" s="1"/>
  <c r="E10" i="8"/>
  <c r="E10" i="25" s="1"/>
  <c r="D10" i="8"/>
  <c r="D10" i="25" s="1"/>
  <c r="C10" i="8"/>
  <c r="C10" i="25" s="1"/>
  <c r="P9" i="8"/>
  <c r="O9" i="8"/>
  <c r="O9" i="25" s="1"/>
  <c r="N9" i="8"/>
  <c r="N9" i="25" s="1"/>
  <c r="M9" i="8"/>
  <c r="M9" i="25" s="1"/>
  <c r="L9" i="8"/>
  <c r="L9" i="25" s="1"/>
  <c r="K9" i="8"/>
  <c r="K9" i="25" s="1"/>
  <c r="J9" i="8"/>
  <c r="J9" i="25" s="1"/>
  <c r="I9" i="8"/>
  <c r="I9" i="25" s="1"/>
  <c r="H9" i="8"/>
  <c r="H9" i="25" s="1"/>
  <c r="G9" i="8"/>
  <c r="G9" i="25" s="1"/>
  <c r="F9" i="8"/>
  <c r="F9" i="25" s="1"/>
  <c r="E9" i="8"/>
  <c r="E9" i="25" s="1"/>
  <c r="D9" i="8"/>
  <c r="D9" i="25" s="1"/>
  <c r="C9" i="8"/>
  <c r="C9" i="25" s="1"/>
  <c r="P8" i="8"/>
  <c r="O8" i="8"/>
  <c r="O8" i="25" s="1"/>
  <c r="N8" i="8"/>
  <c r="N8" i="25" s="1"/>
  <c r="M8" i="8"/>
  <c r="M8" i="25" s="1"/>
  <c r="L8" i="8"/>
  <c r="L8" i="25" s="1"/>
  <c r="K8" i="8"/>
  <c r="K8" i="25" s="1"/>
  <c r="J8" i="8"/>
  <c r="J8" i="25" s="1"/>
  <c r="I8" i="8"/>
  <c r="I8" i="25" s="1"/>
  <c r="H8" i="8"/>
  <c r="H8" i="25" s="1"/>
  <c r="G8" i="8"/>
  <c r="G8" i="25" s="1"/>
  <c r="F8" i="8"/>
  <c r="F8" i="25" s="1"/>
  <c r="E8" i="8"/>
  <c r="E8" i="25" s="1"/>
  <c r="D8" i="8"/>
  <c r="D8" i="25" s="1"/>
  <c r="C8" i="8"/>
  <c r="C8" i="25" s="1"/>
  <c r="P7" i="8"/>
  <c r="O7" i="8"/>
  <c r="O7" i="25" s="1"/>
  <c r="N7" i="8"/>
  <c r="N7" i="25" s="1"/>
  <c r="M7" i="8"/>
  <c r="M7" i="25" s="1"/>
  <c r="L7" i="8"/>
  <c r="L7" i="25" s="1"/>
  <c r="K7" i="8"/>
  <c r="K7" i="25" s="1"/>
  <c r="J7" i="8"/>
  <c r="J7" i="25" s="1"/>
  <c r="I7" i="8"/>
  <c r="I7" i="25" s="1"/>
  <c r="H7" i="8"/>
  <c r="H7" i="25" s="1"/>
  <c r="G7" i="8"/>
  <c r="G7" i="25" s="1"/>
  <c r="F7" i="8"/>
  <c r="F7" i="25" s="1"/>
  <c r="E7" i="8"/>
  <c r="E7" i="25" s="1"/>
  <c r="D7" i="8"/>
  <c r="D7" i="25" s="1"/>
  <c r="C7" i="8"/>
  <c r="C7" i="25" s="1"/>
  <c r="B12" i="8"/>
  <c r="B12" i="25" s="1"/>
  <c r="B11" i="8"/>
  <c r="B11" i="25" s="1"/>
  <c r="B10" i="8"/>
  <c r="B10" i="25" s="1"/>
  <c r="B9" i="8"/>
  <c r="B9" i="25" s="1"/>
  <c r="B8" i="8"/>
  <c r="B8" i="25" s="1"/>
  <c r="B7" i="8"/>
  <c r="B7" i="25" s="1"/>
  <c r="DJ1" i="1"/>
  <c r="CT1" i="1"/>
  <c r="CD1" i="1"/>
  <c r="BN1" i="1"/>
  <c r="AX1" i="1"/>
  <c r="AH1" i="1"/>
  <c r="R1" i="1"/>
  <c r="A1" i="24"/>
  <c r="P10" i="26" l="1"/>
  <c r="P15" i="26"/>
  <c r="P19" i="26"/>
  <c r="P24" i="26"/>
  <c r="P17" i="25"/>
  <c r="P31" i="25"/>
  <c r="P14" i="25"/>
  <c r="P18" i="25"/>
  <c r="P28" i="25"/>
  <c r="P32" i="25"/>
  <c r="P16" i="26"/>
  <c r="P15" i="25"/>
  <c r="P19" i="25"/>
  <c r="P29" i="25"/>
  <c r="P33" i="25"/>
  <c r="P17" i="26"/>
  <c r="P7" i="25"/>
  <c r="P11" i="25"/>
  <c r="P16" i="25"/>
  <c r="P30" i="25"/>
  <c r="P35" i="25"/>
  <c r="P39" i="25"/>
  <c r="P14" i="26"/>
  <c r="P18" i="26"/>
  <c r="P40" i="25"/>
  <c r="P37" i="25"/>
  <c r="P36" i="25"/>
  <c r="P38" i="25"/>
  <c r="P22" i="25"/>
  <c r="P26" i="25"/>
  <c r="P21" i="26"/>
  <c r="P23" i="26"/>
  <c r="P25" i="26"/>
  <c r="P22" i="26"/>
  <c r="P26" i="26"/>
  <c r="P7" i="26"/>
  <c r="P9" i="26"/>
  <c r="P11" i="26"/>
  <c r="P8" i="26"/>
  <c r="P12" i="26"/>
  <c r="P23" i="25"/>
  <c r="P21" i="25"/>
  <c r="P25" i="25"/>
  <c r="P24" i="25"/>
  <c r="P8" i="25"/>
  <c r="P9" i="25"/>
  <c r="P12" i="25"/>
  <c r="P10" i="25"/>
  <c r="A4" i="26"/>
  <c r="A1" i="26"/>
  <c r="A1" i="22"/>
  <c r="A34" i="26" l="1"/>
  <c r="A27" i="26"/>
  <c r="A20" i="26"/>
  <c r="A13" i="26"/>
  <c r="A6" i="26"/>
  <c r="A34" i="25" l="1"/>
  <c r="A27" i="25"/>
  <c r="A20" i="25"/>
  <c r="A13" i="25"/>
  <c r="A6" i="25"/>
  <c r="A34" i="22" l="1"/>
  <c r="A27" i="22"/>
  <c r="A20" i="22"/>
  <c r="A13" i="22"/>
  <c r="A6" i="22"/>
  <c r="A34" i="8"/>
  <c r="A27" i="8"/>
  <c r="A20" i="8"/>
  <c r="A13" i="8"/>
  <c r="A6" i="8"/>
</calcChain>
</file>

<file path=xl/sharedStrings.xml><?xml version="1.0" encoding="utf-8"?>
<sst xmlns="http://schemas.openxmlformats.org/spreadsheetml/2006/main" count="516" uniqueCount="58">
  <si>
    <t>Jihočeský</t>
  </si>
  <si>
    <t>Plzeňský</t>
  </si>
  <si>
    <t>Hl. m. Praha</t>
  </si>
  <si>
    <t>Středočeský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</si>
  <si>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</si>
  <si>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</si>
  <si>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</si>
  <si>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</si>
  <si>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</si>
  <si>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</si>
  <si>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</si>
  <si>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</si>
  <si>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</si>
  <si>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</si>
  <si>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Průměr ČR</t>
  </si>
  <si>
    <t xml:space="preserve">Normativ MP v jednotlivých krajích </t>
  </si>
  <si>
    <t xml:space="preserve">Normativ ONIV v jednotlivých krajích </t>
  </si>
  <si>
    <t xml:space="preserve">Ukazatel Np v jednotlivých krajích </t>
  </si>
  <si>
    <t xml:space="preserve">Ukazatel Pp v jednotlivých krajích </t>
  </si>
  <si>
    <t xml:space="preserve">Normativ MPP v jednotlivých krajích </t>
  </si>
  <si>
    <t xml:space="preserve">Normativ MPN v jednotlivých krajích </t>
  </si>
  <si>
    <t xml:space="preserve">Ukazatel No v jednotlivých krajích </t>
  </si>
  <si>
    <t xml:space="preserve">Ukazatel Po v jednotlivých krajích </t>
  </si>
  <si>
    <t>(v Kč)</t>
  </si>
  <si>
    <t>Porovnání krajských normativů mzdových prostředků a ostatních neinvestičních výdajů</t>
  </si>
  <si>
    <r>
      <t>N</t>
    </r>
    <r>
      <rPr>
        <b/>
        <sz val="9"/>
        <color indexed="8"/>
        <rFont val="Calibri"/>
        <family val="2"/>
        <charset val="238"/>
      </rPr>
      <t>p</t>
    </r>
  </si>
  <si>
    <r>
      <t>P</t>
    </r>
    <r>
      <rPr>
        <b/>
        <sz val="9"/>
        <color indexed="8"/>
        <rFont val="Calibri"/>
        <family val="2"/>
        <charset val="238"/>
      </rPr>
      <t>p v Kč</t>
    </r>
  </si>
  <si>
    <r>
      <t>N</t>
    </r>
    <r>
      <rPr>
        <b/>
        <sz val="9"/>
        <color indexed="8"/>
        <rFont val="Calibri"/>
        <family val="2"/>
        <charset val="238"/>
      </rPr>
      <t>o</t>
    </r>
  </si>
  <si>
    <r>
      <t>P</t>
    </r>
    <r>
      <rPr>
        <b/>
        <sz val="9"/>
        <color indexed="8"/>
        <rFont val="Calibri"/>
        <family val="2"/>
        <charset val="238"/>
      </rPr>
      <t>o v Kč</t>
    </r>
  </si>
  <si>
    <t>STŘEDNÍ VZDĚLÁVÁNÍ</t>
  </si>
  <si>
    <t>Obory:</t>
  </si>
  <si>
    <t>Příloha č. 8d</t>
  </si>
  <si>
    <t>26-41-L/01 Mechanik elektrotechnik</t>
  </si>
  <si>
    <t>39-41-L/01 Autotronik</t>
  </si>
  <si>
    <t>65-41-L/01 Gastronomie</t>
  </si>
  <si>
    <t>69-41-L/01 Kosmetické služby</t>
  </si>
  <si>
    <t>Teorie</t>
  </si>
  <si>
    <t>Praxe</t>
  </si>
  <si>
    <t>teoretická výuka</t>
  </si>
  <si>
    <t>odborná výuka</t>
  </si>
  <si>
    <t>MP v Kč/žáka</t>
  </si>
  <si>
    <t>ONIV v Kč/žáka</t>
  </si>
  <si>
    <t>(v Kč/žáka)</t>
  </si>
  <si>
    <t>Střední vzdělání s maturitní zkouškou - kategorie oborů L0</t>
  </si>
  <si>
    <t>Střední vzdělávání - střední vzdělání s maturitní zkouškou (kategorie oborů L0)</t>
  </si>
  <si>
    <t>23-45-L01Mechanik seřizovač</t>
  </si>
  <si>
    <t>23-45-L/01Mechanik seřizovač</t>
  </si>
  <si>
    <t>Krajské normativy a ukazatele pro stanovení krajských normativů v roce 2016</t>
  </si>
  <si>
    <t>23-45-L/01 Mechanik seřizovač</t>
  </si>
  <si>
    <t>stanovených jednotlivými krajskými úřady pro krajské a obecní školství v roce 2017</t>
  </si>
  <si>
    <t>Krajské normativy a ukazatele pro stanovení krajských normativů v roce 2017</t>
  </si>
  <si>
    <t>Porovnání krajských normativů a ukazatelů pro stanovení krajských normativů v letech 2016 a 2017</t>
  </si>
  <si>
    <t>Krajské normativy Střední vzdělávání v roce 2017</t>
  </si>
  <si>
    <t>x</t>
  </si>
  <si>
    <t xml:space="preserve"> </t>
  </si>
  <si>
    <t>0</t>
  </si>
  <si>
    <t>změna roku 2017 oproti roku 2016</t>
  </si>
  <si>
    <t>Č.j.: MSMT-16809/2017-1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</si>
</sst>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22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name val="Arial CE"/>
    </font>
    <font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20" fillId="0" borderId="0"/>
    <xf numFmtId="0" fontId="21" fillId="0" borderId="0"/>
  </cellStyleXfs>
  <cellXfs count="109">
    <xf numFmtId="0" fontId="0" fillId="0" borderId="0" xfId="0"/>
    <xf numFmtId="0" fontId="0" fillId="0" borderId="0" xfId="0" applyFont="1"/>
    <xf numFmtId="0" fontId="4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2" fontId="7" fillId="5" borderId="1" xfId="0" applyNumberFormat="1" applyFont="1" applyFill="1" applyBorder="1" applyAlignment="1">
      <alignment horizontal="center" vertical="center" textRotation="90" wrapText="1"/>
    </xf>
    <xf numFmtId="2" fontId="8" fillId="5" borderId="1" xfId="0" applyNumberFormat="1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textRotation="90" wrapText="1"/>
    </xf>
    <xf numFmtId="2" fontId="7" fillId="8" borderId="1" xfId="0" applyNumberFormat="1" applyFont="1" applyFill="1" applyBorder="1" applyAlignment="1">
      <alignment horizontal="center" vertical="center" textRotation="90" wrapText="1"/>
    </xf>
    <xf numFmtId="2" fontId="8" fillId="8" borderId="1" xfId="0" applyNumberFormat="1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/>
    <xf numFmtId="4" fontId="5" fillId="0" borderId="1" xfId="0" applyNumberFormat="1" applyFont="1" applyBorder="1" applyAlignment="1">
      <alignment wrapText="1"/>
    </xf>
    <xf numFmtId="3" fontId="0" fillId="0" borderId="1" xfId="0" applyNumberFormat="1" applyFont="1" applyBorder="1"/>
    <xf numFmtId="3" fontId="0" fillId="0" borderId="0" xfId="0" applyNumberFormat="1" applyFont="1"/>
    <xf numFmtId="3" fontId="5" fillId="0" borderId="5" xfId="0" applyNumberFormat="1" applyFont="1" applyBorder="1" applyAlignment="1">
      <alignment wrapText="1"/>
    </xf>
    <xf numFmtId="0" fontId="12" fillId="0" borderId="0" xfId="0" applyFont="1" applyBorder="1"/>
    <xf numFmtId="3" fontId="2" fillId="0" borderId="6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0" fontId="2" fillId="0" borderId="0" xfId="0" applyFont="1"/>
    <xf numFmtId="3" fontId="0" fillId="9" borderId="8" xfId="0" applyNumberFormat="1" applyFont="1" applyFill="1" applyBorder="1"/>
    <xf numFmtId="3" fontId="0" fillId="9" borderId="9" xfId="0" applyNumberFormat="1" applyFont="1" applyFill="1" applyBorder="1"/>
    <xf numFmtId="4" fontId="5" fillId="9" borderId="9" xfId="0" applyNumberFormat="1" applyFont="1" applyFill="1" applyBorder="1" applyAlignment="1"/>
    <xf numFmtId="3" fontId="5" fillId="9" borderId="9" xfId="0" applyNumberFormat="1" applyFont="1" applyFill="1" applyBorder="1" applyAlignment="1"/>
    <xf numFmtId="3" fontId="5" fillId="9" borderId="10" xfId="0" applyNumberFormat="1" applyFont="1" applyFill="1" applyBorder="1" applyAlignment="1"/>
    <xf numFmtId="3" fontId="2" fillId="0" borderId="11" xfId="0" applyNumberFormat="1" applyFont="1" applyFill="1" applyBorder="1" applyAlignment="1">
      <alignment vertical="center"/>
    </xf>
    <xf numFmtId="3" fontId="0" fillId="0" borderId="12" xfId="0" applyNumberFormat="1" applyFont="1" applyBorder="1"/>
    <xf numFmtId="0" fontId="4" fillId="0" borderId="13" xfId="0" applyFont="1" applyBorder="1" applyAlignment="1">
      <alignment horizontal="center"/>
    </xf>
    <xf numFmtId="0" fontId="14" fillId="0" borderId="0" xfId="0" applyFont="1"/>
    <xf numFmtId="0" fontId="13" fillId="0" borderId="17" xfId="0" applyFont="1" applyFill="1" applyBorder="1" applyAlignment="1">
      <alignment horizontal="center" vertical="center" textRotation="90" wrapText="1"/>
    </xf>
    <xf numFmtId="0" fontId="13" fillId="0" borderId="18" xfId="0" applyFont="1" applyFill="1" applyBorder="1" applyAlignment="1">
      <alignment horizontal="center" vertical="center" textRotation="90" wrapText="1"/>
    </xf>
    <xf numFmtId="0" fontId="13" fillId="0" borderId="19" xfId="0" applyFont="1" applyFill="1" applyBorder="1" applyAlignment="1">
      <alignment horizontal="center" vertical="center" textRotation="90" wrapText="1"/>
    </xf>
    <xf numFmtId="0" fontId="15" fillId="9" borderId="13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8"/>
    </xf>
    <xf numFmtId="0" fontId="3" fillId="0" borderId="0" xfId="0" applyFont="1"/>
    <xf numFmtId="3" fontId="3" fillId="0" borderId="0" xfId="0" applyNumberFormat="1" applyFont="1"/>
    <xf numFmtId="0" fontId="0" fillId="0" borderId="1" xfId="0" applyBorder="1" applyAlignment="1">
      <alignment horizontal="left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3" fillId="0" borderId="4" xfId="0" applyFont="1" applyBorder="1" applyAlignment="1">
      <alignment wrapText="1"/>
    </xf>
    <xf numFmtId="3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/>
    </xf>
    <xf numFmtId="0" fontId="4" fillId="0" borderId="0" xfId="0" applyFont="1" applyBorder="1" applyAlignment="1"/>
    <xf numFmtId="4" fontId="5" fillId="0" borderId="1" xfId="0" applyNumberFormat="1" applyFont="1" applyBorder="1" applyAlignment="1">
      <alignment horizontal="right" wrapText="1"/>
    </xf>
    <xf numFmtId="3" fontId="0" fillId="0" borderId="12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0" fontId="6" fillId="0" borderId="22" xfId="0" applyFont="1" applyBorder="1" applyAlignment="1"/>
    <xf numFmtId="164" fontId="0" fillId="0" borderId="12" xfId="0" applyNumberFormat="1" applyFont="1" applyBorder="1"/>
    <xf numFmtId="164" fontId="0" fillId="0" borderId="23" xfId="0" applyNumberFormat="1" applyFont="1" applyBorder="1"/>
    <xf numFmtId="164" fontId="0" fillId="0" borderId="1" xfId="0" applyNumberFormat="1" applyFont="1" applyBorder="1"/>
    <xf numFmtId="164" fontId="0" fillId="0" borderId="20" xfId="0" applyNumberFormat="1" applyFont="1" applyBorder="1"/>
    <xf numFmtId="165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/>
    <xf numFmtId="165" fontId="5" fillId="0" borderId="20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/>
    <xf numFmtId="164" fontId="5" fillId="0" borderId="20" xfId="0" applyNumberFormat="1" applyFont="1" applyBorder="1" applyAlignment="1">
      <alignment wrapText="1"/>
    </xf>
    <xf numFmtId="164" fontId="5" fillId="0" borderId="5" xfId="0" applyNumberFormat="1" applyFont="1" applyBorder="1" applyAlignment="1">
      <alignment wrapText="1"/>
    </xf>
    <xf numFmtId="164" fontId="5" fillId="0" borderId="5" xfId="0" applyNumberFormat="1" applyFont="1" applyBorder="1" applyAlignment="1"/>
    <xf numFmtId="164" fontId="5" fillId="0" borderId="2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" fontId="12" fillId="0" borderId="14" xfId="0" applyNumberFormat="1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/>
    </xf>
    <xf numFmtId="4" fontId="12" fillId="0" borderId="16" xfId="0" applyNumberFormat="1" applyFont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</cellXfs>
  <cellStyles count="4">
    <cellStyle name="Normální" xfId="0" builtinId="0"/>
    <cellStyle name="normální 2" xfId="1"/>
    <cellStyle name="normální 2 2" xfId="3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5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mzdových</a:t>
            </a:r>
            <a:r>
              <a:rPr lang="cs-CZ" sz="1600" baseline="0"/>
              <a:t> prostředků pedagogů v roce 2017</a:t>
            </a:r>
          </a:p>
          <a:p>
            <a:pPr>
              <a:defRPr/>
            </a:pPr>
            <a:r>
              <a:rPr lang="cs-CZ" sz="1600" baseline="0"/>
              <a:t>Střední vzdělávání - kategorie oborů L0 - teoretická výuka (v Kč/žáka)</a:t>
            </a:r>
            <a:endParaRPr lang="cs-CZ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2017'!$A$6</c:f>
              <c:strCache>
                <c:ptCount val="1"/>
                <c:pt idx="0">
                  <c:v>26-41-L/01 Mechanik elektrotechnik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2017'!$AH$6:$AU$6</c:f>
              <c:numCache>
                <c:formatCode>#,##0</c:formatCode>
                <c:ptCount val="14"/>
                <c:pt idx="0">
                  <c:v>24313.725490196077</c:v>
                </c:pt>
                <c:pt idx="1">
                  <c:v>26113.480826086958</c:v>
                </c:pt>
                <c:pt idx="2">
                  <c:v>22811.506630698859</c:v>
                </c:pt>
                <c:pt idx="3">
                  <c:v>23879.539641943735</c:v>
                </c:pt>
                <c:pt idx="4">
                  <c:v>43636.36363636364</c:v>
                </c:pt>
                <c:pt idx="5">
                  <c:v>22336.258064516129</c:v>
                </c:pt>
                <c:pt idx="6">
                  <c:v>20370.338863346922</c:v>
                </c:pt>
                <c:pt idx="7">
                  <c:v>24791.117279666898</c:v>
                </c:pt>
                <c:pt idx="8">
                  <c:v>19828.956228956227</c:v>
                </c:pt>
                <c:pt idx="9">
                  <c:v>24544.078543669464</c:v>
                </c:pt>
                <c:pt idx="10">
                  <c:v>23507.290315450256</c:v>
                </c:pt>
                <c:pt idx="11">
                  <c:v>26713.780918727916</c:v>
                </c:pt>
                <c:pt idx="12">
                  <c:v>22855.200000000001</c:v>
                </c:pt>
                <c:pt idx="13">
                  <c:v>24643.431635388741</c:v>
                </c:pt>
              </c:numCache>
            </c:numRef>
          </c:val>
        </c:ser>
        <c:ser>
          <c:idx val="1"/>
          <c:order val="1"/>
          <c:tx>
            <c:strRef>
              <c:f>'KN 2017'!$A$7</c:f>
              <c:strCache>
                <c:ptCount val="1"/>
                <c:pt idx="0">
                  <c:v>23-45-L/01 Mechanik seřizovač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2017'!$AH$7:$AU$7</c:f>
              <c:numCache>
                <c:formatCode>#,##0</c:formatCode>
                <c:ptCount val="14"/>
                <c:pt idx="0">
                  <c:v>24313.725490196077</c:v>
                </c:pt>
                <c:pt idx="1">
                  <c:v>23915.44815428571</c:v>
                </c:pt>
                <c:pt idx="2">
                  <c:v>21951.493092705892</c:v>
                </c:pt>
                <c:pt idx="3">
                  <c:v>21802.451838879162</c:v>
                </c:pt>
                <c:pt idx="4">
                  <c:v>0</c:v>
                </c:pt>
                <c:pt idx="5">
                  <c:v>19548.955392433651</c:v>
                </c:pt>
                <c:pt idx="6">
                  <c:v>18780.803091170117</c:v>
                </c:pt>
                <c:pt idx="7">
                  <c:v>24791.117279666898</c:v>
                </c:pt>
                <c:pt idx="8">
                  <c:v>17363.734643734642</c:v>
                </c:pt>
                <c:pt idx="9">
                  <c:v>23706.815936779716</c:v>
                </c:pt>
                <c:pt idx="10">
                  <c:v>21584.125671765192</c:v>
                </c:pt>
                <c:pt idx="11">
                  <c:v>21295.774647887323</c:v>
                </c:pt>
                <c:pt idx="12">
                  <c:v>18531.243243243243</c:v>
                </c:pt>
                <c:pt idx="13">
                  <c:v>23241.466498103666</c:v>
                </c:pt>
              </c:numCache>
            </c:numRef>
          </c:val>
        </c:ser>
        <c:ser>
          <c:idx val="2"/>
          <c:order val="2"/>
          <c:tx>
            <c:strRef>
              <c:f>'KN 2017'!$A$8</c:f>
              <c:strCache>
                <c:ptCount val="1"/>
                <c:pt idx="0">
                  <c:v>39-41-L/01 Autotronik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2017'!$AH$8:$AU$8</c:f>
              <c:numCache>
                <c:formatCode>#,##0</c:formatCode>
                <c:ptCount val="14"/>
                <c:pt idx="0">
                  <c:v>26956.521739130432</c:v>
                </c:pt>
                <c:pt idx="1">
                  <c:v>23253.778342499998</c:v>
                </c:pt>
                <c:pt idx="2">
                  <c:v>22811.506630698859</c:v>
                </c:pt>
                <c:pt idx="3">
                  <c:v>19291.115702479339</c:v>
                </c:pt>
                <c:pt idx="4">
                  <c:v>22129.870129870131</c:v>
                </c:pt>
                <c:pt idx="5">
                  <c:v>22235.838150289015</c:v>
                </c:pt>
                <c:pt idx="6">
                  <c:v>30296.00436115457</c:v>
                </c:pt>
                <c:pt idx="7">
                  <c:v>22783.163265306124</c:v>
                </c:pt>
                <c:pt idx="8">
                  <c:v>20663.859649122805</c:v>
                </c:pt>
                <c:pt idx="9">
                  <c:v>23157.799935670635</c:v>
                </c:pt>
                <c:pt idx="10">
                  <c:v>19348.98998462961</c:v>
                </c:pt>
                <c:pt idx="11">
                  <c:v>22406.639004149376</c:v>
                </c:pt>
                <c:pt idx="12">
                  <c:v>20166.352941176472</c:v>
                </c:pt>
                <c:pt idx="13">
                  <c:v>24693.082605775686</c:v>
                </c:pt>
              </c:numCache>
            </c:numRef>
          </c:val>
        </c:ser>
        <c:ser>
          <c:idx val="3"/>
          <c:order val="3"/>
          <c:tx>
            <c:strRef>
              <c:f>'KN 2017'!$A$9</c:f>
              <c:strCache>
                <c:ptCount val="1"/>
                <c:pt idx="0">
                  <c:v>65-41-L/01 Gastronomie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2017'!$AH$9:$AU$9</c:f>
              <c:numCache>
                <c:formatCode>#,##0</c:formatCode>
                <c:ptCount val="14"/>
                <c:pt idx="0">
                  <c:v>21502.890173410404</c:v>
                </c:pt>
                <c:pt idx="1">
                  <c:v>23253.056108181816</c:v>
                </c:pt>
                <c:pt idx="2">
                  <c:v>19953.660575279846</c:v>
                </c:pt>
                <c:pt idx="3">
                  <c:v>27871.343283582089</c:v>
                </c:pt>
                <c:pt idx="4">
                  <c:v>27285.828662930344</c:v>
                </c:pt>
                <c:pt idx="5">
                  <c:v>19548.955392433651</c:v>
                </c:pt>
                <c:pt idx="6">
                  <c:v>19039.482077142846</c:v>
                </c:pt>
                <c:pt idx="7">
                  <c:v>21276.950565812986</c:v>
                </c:pt>
                <c:pt idx="8">
                  <c:v>17363.734643734642</c:v>
                </c:pt>
                <c:pt idx="9">
                  <c:v>0</c:v>
                </c:pt>
                <c:pt idx="10">
                  <c:v>20542.177700348435</c:v>
                </c:pt>
                <c:pt idx="11">
                  <c:v>19821.709491347665</c:v>
                </c:pt>
                <c:pt idx="12">
                  <c:v>27426.240000000002</c:v>
                </c:pt>
                <c:pt idx="13">
                  <c:v>24910.569105691058</c:v>
                </c:pt>
              </c:numCache>
            </c:numRef>
          </c:val>
        </c:ser>
        <c:ser>
          <c:idx val="4"/>
          <c:order val="4"/>
          <c:tx>
            <c:strRef>
              <c:f>'KN 2017'!$A$10</c:f>
              <c:strCache>
                <c:ptCount val="1"/>
                <c:pt idx="0">
                  <c:v>69-41-L/01 Kosmetické služby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2017'!$AH$10:$AU$10</c:f>
              <c:numCache>
                <c:formatCode>#,##0</c:formatCode>
                <c:ptCount val="14"/>
                <c:pt idx="0">
                  <c:v>16607.142857142859</c:v>
                </c:pt>
                <c:pt idx="1">
                  <c:v>22242.053668695648</c:v>
                </c:pt>
                <c:pt idx="2">
                  <c:v>19953.660575279846</c:v>
                </c:pt>
                <c:pt idx="3">
                  <c:v>20899.608282036934</c:v>
                </c:pt>
                <c:pt idx="4">
                  <c:v>23601.108033240998</c:v>
                </c:pt>
                <c:pt idx="5">
                  <c:v>19548.955392433651</c:v>
                </c:pt>
                <c:pt idx="6">
                  <c:v>18543.254149206328</c:v>
                </c:pt>
                <c:pt idx="7">
                  <c:v>21276.950565812986</c:v>
                </c:pt>
                <c:pt idx="8">
                  <c:v>17363.734643734642</c:v>
                </c:pt>
                <c:pt idx="9">
                  <c:v>21350.335092817746</c:v>
                </c:pt>
                <c:pt idx="10">
                  <c:v>23589.103579347484</c:v>
                </c:pt>
                <c:pt idx="11">
                  <c:v>22526.817640047673</c:v>
                </c:pt>
                <c:pt idx="12">
                  <c:v>22855.200000000001</c:v>
                </c:pt>
                <c:pt idx="13">
                  <c:v>19810.344827586207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214216"/>
        <c:axId val="235215392"/>
      </c:barChart>
      <c:catAx>
        <c:axId val="23521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5215392"/>
        <c:crosses val="autoZero"/>
        <c:auto val="1"/>
        <c:lblAlgn val="ctr"/>
        <c:lblOffset val="100"/>
        <c:noMultiLvlLbl val="0"/>
      </c:catAx>
      <c:valAx>
        <c:axId val="235215392"/>
        <c:scaling>
          <c:orientation val="minMax"/>
          <c:max val="4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5214216"/>
        <c:crosses val="autoZero"/>
        <c:crossBetween val="between"/>
        <c:majorUnit val="4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28E-2"/>
          <c:y val="0.12158054711246201"/>
          <c:w val="0.9677006407718588"/>
          <c:h val="6.4333819974630946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/>
              <a:t>Ukazatel Po pro stanovení krajského normativu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Střední vzdělávání - kategorie oborů </a:t>
            </a:r>
            <a:r>
              <a:rPr lang="cs-CZ" sz="1600" b="1" i="0" u="none" strike="noStrike" baseline="0"/>
              <a:t>L0 - odborná výuka </a:t>
            </a:r>
            <a:r>
              <a:rPr lang="cs-CZ" sz="1600"/>
              <a:t>(v Kč)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'KN 2017'!$DJ$5:$DW$5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2017'!$DJ$17:$DW$17</c:f>
              <c:numCache>
                <c:formatCode>#,##0</c:formatCode>
                <c:ptCount val="14"/>
                <c:pt idx="0">
                  <c:v>18630</c:v>
                </c:pt>
                <c:pt idx="1">
                  <c:v>18094.2</c:v>
                </c:pt>
                <c:pt idx="2">
                  <c:v>16322</c:v>
                </c:pt>
                <c:pt idx="3">
                  <c:v>16635</c:v>
                </c:pt>
                <c:pt idx="4">
                  <c:v>15300</c:v>
                </c:pt>
                <c:pt idx="5">
                  <c:v>15831</c:v>
                </c:pt>
                <c:pt idx="6">
                  <c:v>18990</c:v>
                </c:pt>
                <c:pt idx="7">
                  <c:v>16395</c:v>
                </c:pt>
                <c:pt idx="8">
                  <c:v>18175</c:v>
                </c:pt>
                <c:pt idx="9">
                  <c:v>15816</c:v>
                </c:pt>
                <c:pt idx="10">
                  <c:v>17657</c:v>
                </c:pt>
                <c:pt idx="11">
                  <c:v>16551</c:v>
                </c:pt>
                <c:pt idx="12">
                  <c:v>17050</c:v>
                </c:pt>
                <c:pt idx="13">
                  <c:v>16710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132664"/>
        <c:axId val="239133056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'KN 2017'!$DJ$5:$DW$5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2017'!$DJ$18:$DW$18</c:f>
              <c:numCache>
                <c:formatCode>#,##0</c:formatCode>
                <c:ptCount val="14"/>
                <c:pt idx="0">
                  <c:v>17011.157142857144</c:v>
                </c:pt>
                <c:pt idx="1">
                  <c:v>17011.157142857144</c:v>
                </c:pt>
                <c:pt idx="2">
                  <c:v>17011.157142857144</c:v>
                </c:pt>
                <c:pt idx="3">
                  <c:v>17011.157142857144</c:v>
                </c:pt>
                <c:pt idx="4">
                  <c:v>17011.157142857144</c:v>
                </c:pt>
                <c:pt idx="5">
                  <c:v>17011.157142857144</c:v>
                </c:pt>
                <c:pt idx="6">
                  <c:v>17011.157142857144</c:v>
                </c:pt>
                <c:pt idx="7">
                  <c:v>17011.157142857144</c:v>
                </c:pt>
                <c:pt idx="8">
                  <c:v>17011.157142857144</c:v>
                </c:pt>
                <c:pt idx="9">
                  <c:v>17011.157142857144</c:v>
                </c:pt>
                <c:pt idx="10">
                  <c:v>17011.157142857144</c:v>
                </c:pt>
                <c:pt idx="11">
                  <c:v>17011.157142857144</c:v>
                </c:pt>
                <c:pt idx="12">
                  <c:v>17011.157142857144</c:v>
                </c:pt>
                <c:pt idx="13">
                  <c:v>17011.157142857144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32664"/>
        <c:axId val="239133056"/>
      </c:lineChart>
      <c:catAx>
        <c:axId val="239132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9133056"/>
        <c:crosses val="autoZero"/>
        <c:auto val="1"/>
        <c:lblAlgn val="ctr"/>
        <c:lblOffset val="100"/>
        <c:noMultiLvlLbl val="0"/>
      </c:catAx>
      <c:valAx>
        <c:axId val="239133056"/>
        <c:scaling>
          <c:orientation val="minMax"/>
          <c:max val="2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132664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mzdových</a:t>
            </a:r>
            <a:r>
              <a:rPr lang="cs-CZ" sz="1600" baseline="0"/>
              <a:t> prostředků nepedagogů v roce 2017</a:t>
            </a:r>
          </a:p>
          <a:p>
            <a:pPr>
              <a:defRPr/>
            </a:pPr>
            <a:r>
              <a:rPr lang="cs-CZ" sz="1600" baseline="0"/>
              <a:t>Střední vzdělávání - kategorie oborů </a:t>
            </a:r>
            <a:r>
              <a:rPr lang="cs-CZ" sz="1600" b="1" i="0" u="none" strike="noStrike" baseline="0"/>
              <a:t>L0 - teoretická výuka </a:t>
            </a:r>
            <a:r>
              <a:rPr lang="cs-CZ" sz="1600" baseline="0"/>
              <a:t>(v Kč/</a:t>
            </a:r>
            <a:r>
              <a:rPr lang="cs-CZ" sz="1600" b="1" i="0" u="none" strike="noStrike" baseline="0"/>
              <a:t>žáka</a:t>
            </a:r>
            <a:r>
              <a:rPr lang="cs-CZ" sz="1600" baseline="0"/>
              <a:t>)</a:t>
            </a:r>
            <a:endParaRPr lang="cs-CZ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2017'!$A$6</c:f>
              <c:strCache>
                <c:ptCount val="1"/>
                <c:pt idx="0">
                  <c:v>26-41-L/01 Mechanik elektrotechnik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2017'!$AX$6:$BK$6</c:f>
              <c:numCache>
                <c:formatCode>#,##0</c:formatCode>
                <c:ptCount val="14"/>
                <c:pt idx="0">
                  <c:v>3605.8064516129034</c:v>
                </c:pt>
                <c:pt idx="1">
                  <c:v>3471.3093525179861</c:v>
                </c:pt>
                <c:pt idx="2">
                  <c:v>2820.8490166571632</c:v>
                </c:pt>
                <c:pt idx="3">
                  <c:v>3024.5454545454545</c:v>
                </c:pt>
                <c:pt idx="4">
                  <c:v>7301.0697101045853</c:v>
                </c:pt>
                <c:pt idx="5">
                  <c:v>1958.4742268041236</c:v>
                </c:pt>
                <c:pt idx="6">
                  <c:v>3467.8887328008868</c:v>
                </c:pt>
                <c:pt idx="7">
                  <c:v>3066.8982943777637</c:v>
                </c:pt>
                <c:pt idx="8">
                  <c:v>3965.4545454545455</c:v>
                </c:pt>
                <c:pt idx="9">
                  <c:v>3125.691699604743</c:v>
                </c:pt>
                <c:pt idx="10">
                  <c:v>3426.3260025873219</c:v>
                </c:pt>
                <c:pt idx="11">
                  <c:v>3187.4819451131443</c:v>
                </c:pt>
                <c:pt idx="12">
                  <c:v>4175.5102040816328</c:v>
                </c:pt>
                <c:pt idx="13">
                  <c:v>2828.2087447108602</c:v>
                </c:pt>
              </c:numCache>
            </c:numRef>
          </c:val>
        </c:ser>
        <c:ser>
          <c:idx val="1"/>
          <c:order val="1"/>
          <c:tx>
            <c:strRef>
              <c:f>'KN 2017'!$A$7</c:f>
              <c:strCache>
                <c:ptCount val="1"/>
                <c:pt idx="0">
                  <c:v>23-45-L/01 Mechanik seřizovač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2017'!$AX$7:$BK$7</c:f>
              <c:numCache>
                <c:formatCode>#,##0</c:formatCode>
                <c:ptCount val="14"/>
                <c:pt idx="0">
                  <c:v>3605.8064516129034</c:v>
                </c:pt>
                <c:pt idx="1">
                  <c:v>3471.3093525179861</c:v>
                </c:pt>
                <c:pt idx="2">
                  <c:v>3264.4</c:v>
                </c:pt>
                <c:pt idx="3">
                  <c:v>3024.5454545454545</c:v>
                </c:pt>
                <c:pt idx="4">
                  <c:v>0</c:v>
                </c:pt>
                <c:pt idx="5">
                  <c:v>1958.4742268041236</c:v>
                </c:pt>
                <c:pt idx="6">
                  <c:v>3467.8887328008868</c:v>
                </c:pt>
                <c:pt idx="7">
                  <c:v>3066.8982943777637</c:v>
                </c:pt>
                <c:pt idx="8">
                  <c:v>3965.4545454545455</c:v>
                </c:pt>
                <c:pt idx="9">
                  <c:v>3125.691699604743</c:v>
                </c:pt>
                <c:pt idx="10">
                  <c:v>3426.3260025873219</c:v>
                </c:pt>
                <c:pt idx="11">
                  <c:v>3187.4819451131443</c:v>
                </c:pt>
                <c:pt idx="12">
                  <c:v>4175.5102040816328</c:v>
                </c:pt>
                <c:pt idx="13">
                  <c:v>2828.2087447108602</c:v>
                </c:pt>
              </c:numCache>
            </c:numRef>
          </c:val>
        </c:ser>
        <c:ser>
          <c:idx val="2"/>
          <c:order val="2"/>
          <c:tx>
            <c:strRef>
              <c:f>'KN 2017'!$A$8</c:f>
              <c:strCache>
                <c:ptCount val="1"/>
                <c:pt idx="0">
                  <c:v>39-41-L/01 Autotronik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2017'!$AX$8:$BK$8</c:f>
              <c:numCache>
                <c:formatCode>#,##0</c:formatCode>
                <c:ptCount val="14"/>
                <c:pt idx="0">
                  <c:v>3605.8064516129034</c:v>
                </c:pt>
                <c:pt idx="1">
                  <c:v>3471.3093525179861</c:v>
                </c:pt>
                <c:pt idx="2">
                  <c:v>3264.4</c:v>
                </c:pt>
                <c:pt idx="3">
                  <c:v>3024.5454545454545</c:v>
                </c:pt>
                <c:pt idx="4">
                  <c:v>2820.7097864495313</c:v>
                </c:pt>
                <c:pt idx="5">
                  <c:v>1958.4742268041236</c:v>
                </c:pt>
                <c:pt idx="6">
                  <c:v>3467.8887328008868</c:v>
                </c:pt>
                <c:pt idx="7">
                  <c:v>3066.8982943777637</c:v>
                </c:pt>
                <c:pt idx="8">
                  <c:v>3965.4545454545455</c:v>
                </c:pt>
                <c:pt idx="9">
                  <c:v>3125.691699604743</c:v>
                </c:pt>
                <c:pt idx="10">
                  <c:v>3426.3260025873219</c:v>
                </c:pt>
                <c:pt idx="11">
                  <c:v>3187.4819451131443</c:v>
                </c:pt>
                <c:pt idx="12">
                  <c:v>4175.5102040816328</c:v>
                </c:pt>
                <c:pt idx="13">
                  <c:v>2828.2087447108602</c:v>
                </c:pt>
              </c:numCache>
            </c:numRef>
          </c:val>
        </c:ser>
        <c:ser>
          <c:idx val="3"/>
          <c:order val="3"/>
          <c:tx>
            <c:strRef>
              <c:f>'KN 2017'!$A$9</c:f>
              <c:strCache>
                <c:ptCount val="1"/>
                <c:pt idx="0">
                  <c:v>65-41-L/01 Gastronomie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2017'!$AX$9:$BK$9</c:f>
              <c:numCache>
                <c:formatCode>#,##0</c:formatCode>
                <c:ptCount val="14"/>
                <c:pt idx="0">
                  <c:v>3605.8064516129034</c:v>
                </c:pt>
                <c:pt idx="1">
                  <c:v>3471.3093525179861</c:v>
                </c:pt>
                <c:pt idx="2">
                  <c:v>2690.7725584946402</c:v>
                </c:pt>
                <c:pt idx="3">
                  <c:v>3024.5454545454545</c:v>
                </c:pt>
                <c:pt idx="4">
                  <c:v>3438.8462258849972</c:v>
                </c:pt>
                <c:pt idx="5">
                  <c:v>1958.4742268041236</c:v>
                </c:pt>
                <c:pt idx="6">
                  <c:v>3467.8887328008868</c:v>
                </c:pt>
                <c:pt idx="7">
                  <c:v>3066.8982943777637</c:v>
                </c:pt>
                <c:pt idx="8">
                  <c:v>3965.4545454545455</c:v>
                </c:pt>
                <c:pt idx="9">
                  <c:v>0</c:v>
                </c:pt>
                <c:pt idx="10">
                  <c:v>3426.3260025873219</c:v>
                </c:pt>
                <c:pt idx="11">
                  <c:v>3187.4819451131443</c:v>
                </c:pt>
                <c:pt idx="12">
                  <c:v>4175.5102040816328</c:v>
                </c:pt>
                <c:pt idx="13">
                  <c:v>2828.2087447108602</c:v>
                </c:pt>
              </c:numCache>
            </c:numRef>
          </c:val>
        </c:ser>
        <c:ser>
          <c:idx val="4"/>
          <c:order val="4"/>
          <c:tx>
            <c:strRef>
              <c:f>'KN 2017'!$A$10</c:f>
              <c:strCache>
                <c:ptCount val="1"/>
                <c:pt idx="0">
                  <c:v>69-41-L/01 Kosmetické služby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2017'!$AX$10:$BK$10</c:f>
              <c:numCache>
                <c:formatCode>#,##0</c:formatCode>
                <c:ptCount val="14"/>
                <c:pt idx="0">
                  <c:v>3605.8064516129034</c:v>
                </c:pt>
                <c:pt idx="1">
                  <c:v>3471.3093525179861</c:v>
                </c:pt>
                <c:pt idx="2">
                  <c:v>2690.7725584946402</c:v>
                </c:pt>
                <c:pt idx="3">
                  <c:v>3024.5454545454545</c:v>
                </c:pt>
                <c:pt idx="4">
                  <c:v>4782.4954415212296</c:v>
                </c:pt>
                <c:pt idx="5">
                  <c:v>1958.4742268041236</c:v>
                </c:pt>
                <c:pt idx="6">
                  <c:v>3467.8887328008868</c:v>
                </c:pt>
                <c:pt idx="7">
                  <c:v>3066.8982943777637</c:v>
                </c:pt>
                <c:pt idx="8">
                  <c:v>3965.4545454545455</c:v>
                </c:pt>
                <c:pt idx="9">
                  <c:v>3125.691699604743</c:v>
                </c:pt>
                <c:pt idx="10">
                  <c:v>3426.3260025873219</c:v>
                </c:pt>
                <c:pt idx="11">
                  <c:v>3187.4819451131443</c:v>
                </c:pt>
                <c:pt idx="12">
                  <c:v>4175.5102040816328</c:v>
                </c:pt>
                <c:pt idx="13">
                  <c:v>2828.2087447108602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67040"/>
        <c:axId val="238767432"/>
      </c:barChart>
      <c:catAx>
        <c:axId val="2387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8767432"/>
        <c:crosses val="autoZero"/>
        <c:auto val="1"/>
        <c:lblAlgn val="ctr"/>
        <c:lblOffset val="100"/>
        <c:noMultiLvlLbl val="0"/>
      </c:catAx>
      <c:valAx>
        <c:axId val="238767432"/>
        <c:scaling>
          <c:orientation val="minMax"/>
          <c:max val="7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8767040"/>
        <c:crosses val="autoZero"/>
        <c:crossBetween val="between"/>
        <c:majorUnit val="5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33E-2"/>
          <c:y val="0.12158054711246201"/>
          <c:w val="0.9677006407718588"/>
          <c:h val="6.4333819974630974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ONIV</a:t>
            </a:r>
            <a:r>
              <a:rPr lang="cs-CZ" sz="1600" baseline="0"/>
              <a:t> v roce 2017</a:t>
            </a:r>
          </a:p>
          <a:p>
            <a:pPr>
              <a:defRPr/>
            </a:pPr>
            <a:r>
              <a:rPr lang="cs-CZ" sz="1600" baseline="0"/>
              <a:t>Střední vzdělávání - kategorie oborů </a:t>
            </a:r>
            <a:r>
              <a:rPr lang="cs-CZ" sz="1600" b="1" i="0" u="none" strike="noStrike" baseline="0"/>
              <a:t>L0 - teoretická výuka </a:t>
            </a:r>
            <a:r>
              <a:rPr lang="cs-CZ" sz="1600" baseline="0"/>
              <a:t>(v Kč/</a:t>
            </a:r>
            <a:r>
              <a:rPr lang="cs-CZ" sz="1600" b="1" i="0" u="none" strike="noStrike" baseline="0"/>
              <a:t>žáka</a:t>
            </a:r>
            <a:r>
              <a:rPr lang="cs-CZ" sz="1600" baseline="0"/>
              <a:t>)</a:t>
            </a:r>
            <a:endParaRPr lang="cs-CZ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2017'!$A$6</c:f>
              <c:strCache>
                <c:ptCount val="1"/>
                <c:pt idx="0">
                  <c:v>26-41-L/01 Mechanik elektrotechnik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2017'!$R$6:$AE$6</c:f>
              <c:numCache>
                <c:formatCode>#,##0</c:formatCode>
                <c:ptCount val="14"/>
                <c:pt idx="0">
                  <c:v>1890</c:v>
                </c:pt>
                <c:pt idx="1">
                  <c:v>610.78499999999997</c:v>
                </c:pt>
                <c:pt idx="2">
                  <c:v>700</c:v>
                </c:pt>
                <c:pt idx="3">
                  <c:v>517</c:v>
                </c:pt>
                <c:pt idx="4">
                  <c:v>770</c:v>
                </c:pt>
                <c:pt idx="5">
                  <c:v>432</c:v>
                </c:pt>
                <c:pt idx="6">
                  <c:v>700</c:v>
                </c:pt>
                <c:pt idx="7">
                  <c:v>755.9</c:v>
                </c:pt>
                <c:pt idx="8">
                  <c:v>697</c:v>
                </c:pt>
                <c:pt idx="9">
                  <c:v>643</c:v>
                </c:pt>
                <c:pt idx="10">
                  <c:v>418</c:v>
                </c:pt>
                <c:pt idx="11">
                  <c:v>715</c:v>
                </c:pt>
                <c:pt idx="12">
                  <c:v>542</c:v>
                </c:pt>
                <c:pt idx="13">
                  <c:v>325</c:v>
                </c:pt>
              </c:numCache>
            </c:numRef>
          </c:val>
        </c:ser>
        <c:ser>
          <c:idx val="1"/>
          <c:order val="1"/>
          <c:tx>
            <c:strRef>
              <c:f>'KN 2017'!$A$7</c:f>
              <c:strCache>
                <c:ptCount val="1"/>
                <c:pt idx="0">
                  <c:v>23-45-L/01 Mechanik seřizovač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2017'!$R$7:$AE$7</c:f>
              <c:numCache>
                <c:formatCode>#,##0</c:formatCode>
                <c:ptCount val="14"/>
                <c:pt idx="0">
                  <c:v>790</c:v>
                </c:pt>
                <c:pt idx="1">
                  <c:v>610.78499999999997</c:v>
                </c:pt>
                <c:pt idx="2">
                  <c:v>700</c:v>
                </c:pt>
                <c:pt idx="3">
                  <c:v>517</c:v>
                </c:pt>
                <c:pt idx="4">
                  <c:v>0</c:v>
                </c:pt>
                <c:pt idx="5">
                  <c:v>420</c:v>
                </c:pt>
                <c:pt idx="6">
                  <c:v>700</c:v>
                </c:pt>
                <c:pt idx="7">
                  <c:v>755.9</c:v>
                </c:pt>
                <c:pt idx="8">
                  <c:v>687</c:v>
                </c:pt>
                <c:pt idx="9">
                  <c:v>638</c:v>
                </c:pt>
                <c:pt idx="10">
                  <c:v>418</c:v>
                </c:pt>
                <c:pt idx="11">
                  <c:v>715</c:v>
                </c:pt>
                <c:pt idx="12">
                  <c:v>542</c:v>
                </c:pt>
                <c:pt idx="13">
                  <c:v>325</c:v>
                </c:pt>
              </c:numCache>
            </c:numRef>
          </c:val>
        </c:ser>
        <c:ser>
          <c:idx val="2"/>
          <c:order val="2"/>
          <c:tx>
            <c:strRef>
              <c:f>'KN 2017'!$A$8</c:f>
              <c:strCache>
                <c:ptCount val="1"/>
                <c:pt idx="0">
                  <c:v>39-41-L/01 Autotronik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2017'!$R$8:$AE$8</c:f>
              <c:numCache>
                <c:formatCode>#,##0</c:formatCode>
                <c:ptCount val="14"/>
                <c:pt idx="0">
                  <c:v>2800</c:v>
                </c:pt>
                <c:pt idx="1">
                  <c:v>1993.32</c:v>
                </c:pt>
                <c:pt idx="2">
                  <c:v>700</c:v>
                </c:pt>
                <c:pt idx="3">
                  <c:v>517</c:v>
                </c:pt>
                <c:pt idx="4">
                  <c:v>770</c:v>
                </c:pt>
                <c:pt idx="5">
                  <c:v>432</c:v>
                </c:pt>
                <c:pt idx="6">
                  <c:v>700</c:v>
                </c:pt>
                <c:pt idx="7">
                  <c:v>748.2</c:v>
                </c:pt>
                <c:pt idx="8">
                  <c:v>701</c:v>
                </c:pt>
                <c:pt idx="9">
                  <c:v>635</c:v>
                </c:pt>
                <c:pt idx="10">
                  <c:v>418</c:v>
                </c:pt>
                <c:pt idx="11">
                  <c:v>715</c:v>
                </c:pt>
                <c:pt idx="12">
                  <c:v>1478</c:v>
                </c:pt>
                <c:pt idx="13">
                  <c:v>325</c:v>
                </c:pt>
              </c:numCache>
            </c:numRef>
          </c:val>
        </c:ser>
        <c:ser>
          <c:idx val="3"/>
          <c:order val="3"/>
          <c:tx>
            <c:strRef>
              <c:f>'KN 2017'!$A$9</c:f>
              <c:strCache>
                <c:ptCount val="1"/>
                <c:pt idx="0">
                  <c:v>65-41-L/01 Gastronomie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2017'!$R$9:$AE$9</c:f>
              <c:numCache>
                <c:formatCode>#,##0</c:formatCode>
                <c:ptCount val="14"/>
                <c:pt idx="0">
                  <c:v>790</c:v>
                </c:pt>
                <c:pt idx="1">
                  <c:v>610.78499999999997</c:v>
                </c:pt>
                <c:pt idx="2">
                  <c:v>700</c:v>
                </c:pt>
                <c:pt idx="3">
                  <c:v>517</c:v>
                </c:pt>
                <c:pt idx="4">
                  <c:v>770</c:v>
                </c:pt>
                <c:pt idx="5">
                  <c:v>420</c:v>
                </c:pt>
                <c:pt idx="6">
                  <c:v>700</c:v>
                </c:pt>
                <c:pt idx="7">
                  <c:v>742.5</c:v>
                </c:pt>
                <c:pt idx="8">
                  <c:v>687</c:v>
                </c:pt>
                <c:pt idx="9">
                  <c:v>0</c:v>
                </c:pt>
                <c:pt idx="10">
                  <c:v>418</c:v>
                </c:pt>
                <c:pt idx="11">
                  <c:v>715</c:v>
                </c:pt>
                <c:pt idx="12">
                  <c:v>542</c:v>
                </c:pt>
                <c:pt idx="13">
                  <c:v>325</c:v>
                </c:pt>
              </c:numCache>
            </c:numRef>
          </c:val>
        </c:ser>
        <c:ser>
          <c:idx val="4"/>
          <c:order val="4"/>
          <c:tx>
            <c:strRef>
              <c:f>'KN 2017'!$A$10</c:f>
              <c:strCache>
                <c:ptCount val="1"/>
                <c:pt idx="0">
                  <c:v>69-41-L/01 Kosmetické služby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2017'!$R$10:$AE$10</c:f>
              <c:numCache>
                <c:formatCode>#,##0</c:formatCode>
                <c:ptCount val="14"/>
                <c:pt idx="0">
                  <c:v>790</c:v>
                </c:pt>
                <c:pt idx="1">
                  <c:v>610.78499999999997</c:v>
                </c:pt>
                <c:pt idx="2">
                  <c:v>700</c:v>
                </c:pt>
                <c:pt idx="3">
                  <c:v>517</c:v>
                </c:pt>
                <c:pt idx="4">
                  <c:v>770</c:v>
                </c:pt>
                <c:pt idx="5">
                  <c:v>420</c:v>
                </c:pt>
                <c:pt idx="6">
                  <c:v>700</c:v>
                </c:pt>
                <c:pt idx="7">
                  <c:v>742.5</c:v>
                </c:pt>
                <c:pt idx="8">
                  <c:v>687</c:v>
                </c:pt>
                <c:pt idx="9">
                  <c:v>625</c:v>
                </c:pt>
                <c:pt idx="10">
                  <c:v>418</c:v>
                </c:pt>
                <c:pt idx="11">
                  <c:v>715</c:v>
                </c:pt>
                <c:pt idx="12">
                  <c:v>542</c:v>
                </c:pt>
                <c:pt idx="13">
                  <c:v>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68216"/>
        <c:axId val="238768608"/>
      </c:barChart>
      <c:catAx>
        <c:axId val="238768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8768608"/>
        <c:crosses val="autoZero"/>
        <c:auto val="1"/>
        <c:lblAlgn val="ctr"/>
        <c:lblOffset val="100"/>
        <c:noMultiLvlLbl val="0"/>
      </c:catAx>
      <c:valAx>
        <c:axId val="238768608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</a:t>
                </a:r>
                <a:r>
                  <a:rPr lang="cs-CZ"/>
                  <a:t>ONIV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8768216"/>
        <c:crosses val="autoZero"/>
        <c:crossBetween val="between"/>
        <c:majorUnit val="2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38E-2"/>
          <c:y val="0.12158054711246201"/>
          <c:w val="0.9677006407718588"/>
          <c:h val="6.4333819974631001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/>
              <a:t>Ukazatel Pp pro stanovení krajského normativu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Střední vzdělávání - kategorie oborů </a:t>
            </a:r>
            <a:r>
              <a:rPr lang="cs-CZ" sz="1600" b="1" i="0" u="none" strike="noStrike" baseline="0"/>
              <a:t>L0 - teoretická výuka </a:t>
            </a:r>
            <a:r>
              <a:rPr lang="cs-CZ" sz="1600"/>
              <a:t>(v Kč)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'KN 2017'!$CD$5:$CQ$5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2017'!$CD$10:$CQ$10</c:f>
              <c:numCache>
                <c:formatCode>#,##0</c:formatCode>
                <c:ptCount val="14"/>
                <c:pt idx="0">
                  <c:v>31000</c:v>
                </c:pt>
                <c:pt idx="1">
                  <c:v>31938</c:v>
                </c:pt>
                <c:pt idx="2">
                  <c:v>30048</c:v>
                </c:pt>
                <c:pt idx="3">
                  <c:v>31123</c:v>
                </c:pt>
                <c:pt idx="4">
                  <c:v>28400</c:v>
                </c:pt>
                <c:pt idx="5">
                  <c:v>28851</c:v>
                </c:pt>
                <c:pt idx="6">
                  <c:v>30820</c:v>
                </c:pt>
                <c:pt idx="7">
                  <c:v>29770</c:v>
                </c:pt>
                <c:pt idx="8">
                  <c:v>29446</c:v>
                </c:pt>
                <c:pt idx="9">
                  <c:v>29999</c:v>
                </c:pt>
                <c:pt idx="10">
                  <c:v>30457</c:v>
                </c:pt>
                <c:pt idx="11">
                  <c:v>31500</c:v>
                </c:pt>
                <c:pt idx="12">
                  <c:v>28569</c:v>
                </c:pt>
                <c:pt idx="13">
                  <c:v>30640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49216"/>
        <c:axId val="238949608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'KN 2017'!$CD$5:$CQ$5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2017'!$CD$11:$CQ$11</c:f>
              <c:numCache>
                <c:formatCode>#,##0</c:formatCode>
                <c:ptCount val="14"/>
                <c:pt idx="0">
                  <c:v>30182.928571428572</c:v>
                </c:pt>
                <c:pt idx="1">
                  <c:v>30182.928571428572</c:v>
                </c:pt>
                <c:pt idx="2">
                  <c:v>30182.928571428572</c:v>
                </c:pt>
                <c:pt idx="3">
                  <c:v>30182.928571428572</c:v>
                </c:pt>
                <c:pt idx="4">
                  <c:v>30182.928571428572</c:v>
                </c:pt>
                <c:pt idx="5">
                  <c:v>30182.928571428572</c:v>
                </c:pt>
                <c:pt idx="6">
                  <c:v>30182.928571428572</c:v>
                </c:pt>
                <c:pt idx="7">
                  <c:v>30182.928571428572</c:v>
                </c:pt>
                <c:pt idx="8">
                  <c:v>30182.928571428572</c:v>
                </c:pt>
                <c:pt idx="9">
                  <c:v>30182.928571428572</c:v>
                </c:pt>
                <c:pt idx="10">
                  <c:v>30182.928571428572</c:v>
                </c:pt>
                <c:pt idx="11">
                  <c:v>30182.928571428572</c:v>
                </c:pt>
                <c:pt idx="12">
                  <c:v>30182.928571428572</c:v>
                </c:pt>
                <c:pt idx="13">
                  <c:v>30182.928571428572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49216"/>
        <c:axId val="238949608"/>
      </c:lineChart>
      <c:catAx>
        <c:axId val="23894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8949608"/>
        <c:crosses val="autoZero"/>
        <c:auto val="1"/>
        <c:lblAlgn val="ctr"/>
        <c:lblOffset val="100"/>
        <c:noMultiLvlLbl val="0"/>
      </c:catAx>
      <c:valAx>
        <c:axId val="238949608"/>
        <c:scaling>
          <c:orientation val="minMax"/>
          <c:max val="33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8949216"/>
        <c:crosses val="autoZero"/>
        <c:crossBetween val="between"/>
        <c:majorUnit val="3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/>
              <a:t>Ukazatel Po pro stanovení krajského normativu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Střední vzdělávání - kategorie oborů </a:t>
            </a:r>
            <a:r>
              <a:rPr lang="cs-CZ" sz="1600" b="1" i="0" u="none" strike="noStrike" baseline="0"/>
              <a:t>L0 - teoretická výuka </a:t>
            </a:r>
            <a:r>
              <a:rPr lang="cs-CZ" sz="1600"/>
              <a:t>(v Kč)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'KN 2017'!$DJ$5:$DW$5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2017'!$DJ$10:$DW$10</c:f>
              <c:numCache>
                <c:formatCode>#,##0</c:formatCode>
                <c:ptCount val="14"/>
                <c:pt idx="0">
                  <c:v>18630</c:v>
                </c:pt>
                <c:pt idx="1">
                  <c:v>18094.2</c:v>
                </c:pt>
                <c:pt idx="2">
                  <c:v>16322</c:v>
                </c:pt>
                <c:pt idx="3">
                  <c:v>16635</c:v>
                </c:pt>
                <c:pt idx="4">
                  <c:v>15300</c:v>
                </c:pt>
                <c:pt idx="5">
                  <c:v>15831</c:v>
                </c:pt>
                <c:pt idx="6">
                  <c:v>18490</c:v>
                </c:pt>
                <c:pt idx="7">
                  <c:v>16183</c:v>
                </c:pt>
                <c:pt idx="8">
                  <c:v>18175</c:v>
                </c:pt>
                <c:pt idx="9">
                  <c:v>15816</c:v>
                </c:pt>
                <c:pt idx="10">
                  <c:v>17657</c:v>
                </c:pt>
                <c:pt idx="11">
                  <c:v>16551</c:v>
                </c:pt>
                <c:pt idx="12">
                  <c:v>17050</c:v>
                </c:pt>
                <c:pt idx="13">
                  <c:v>16710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50784"/>
        <c:axId val="238951176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'KN 2017'!$DJ$5:$DW$5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2017'!$DJ$11:$DW$11</c:f>
              <c:numCache>
                <c:formatCode>#,##0</c:formatCode>
                <c:ptCount val="14"/>
                <c:pt idx="0">
                  <c:v>16960.3</c:v>
                </c:pt>
                <c:pt idx="1">
                  <c:v>16960.3</c:v>
                </c:pt>
                <c:pt idx="2">
                  <c:v>16960.3</c:v>
                </c:pt>
                <c:pt idx="3">
                  <c:v>16960.3</c:v>
                </c:pt>
                <c:pt idx="4">
                  <c:v>16960.3</c:v>
                </c:pt>
                <c:pt idx="5">
                  <c:v>16960.3</c:v>
                </c:pt>
                <c:pt idx="6">
                  <c:v>16960.3</c:v>
                </c:pt>
                <c:pt idx="7">
                  <c:v>16960.3</c:v>
                </c:pt>
                <c:pt idx="8">
                  <c:v>16960.3</c:v>
                </c:pt>
                <c:pt idx="9">
                  <c:v>16960.3</c:v>
                </c:pt>
                <c:pt idx="10">
                  <c:v>16960.3</c:v>
                </c:pt>
                <c:pt idx="11">
                  <c:v>16960.3</c:v>
                </c:pt>
                <c:pt idx="12">
                  <c:v>16960.3</c:v>
                </c:pt>
                <c:pt idx="13">
                  <c:v>16960.3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50784"/>
        <c:axId val="238951176"/>
      </c:lineChart>
      <c:catAx>
        <c:axId val="2389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8951176"/>
        <c:crosses val="autoZero"/>
        <c:auto val="1"/>
        <c:lblAlgn val="ctr"/>
        <c:lblOffset val="100"/>
        <c:noMultiLvlLbl val="0"/>
      </c:catAx>
      <c:valAx>
        <c:axId val="238951176"/>
        <c:scaling>
          <c:orientation val="minMax"/>
          <c:max val="2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8950784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mzdových prostředků pedagogů v roce 2017</a:t>
            </a:r>
          </a:p>
          <a:p>
            <a:pPr>
              <a:defRPr/>
            </a:pPr>
            <a:r>
              <a:rPr lang="cs-CZ" sz="1600"/>
              <a:t>Střední vzdělávání - kategorie oborů L0 - odborná výuka (v Kč/žáka)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2017'!$A$13</c:f>
              <c:strCache>
                <c:ptCount val="1"/>
                <c:pt idx="0">
                  <c:v>26-41-L/01 Mechanik elektrotechnik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2017'!$AH$13:$AU$13</c:f>
              <c:numCache>
                <c:formatCode>#,##0</c:formatCode>
                <c:ptCount val="14"/>
                <c:pt idx="0">
                  <c:v>14107.563025210084</c:v>
                </c:pt>
                <c:pt idx="1">
                  <c:v>15077.105217391303</c:v>
                </c:pt>
                <c:pt idx="2">
                  <c:v>19913.403846428213</c:v>
                </c:pt>
                <c:pt idx="3">
                  <c:v>13354.14110429448</c:v>
                </c:pt>
                <c:pt idx="4">
                  <c:v>11438.695960311836</c:v>
                </c:pt>
                <c:pt idx="5">
                  <c:v>12199.688230709275</c:v>
                </c:pt>
                <c:pt idx="6">
                  <c:v>12499.320465684965</c:v>
                </c:pt>
                <c:pt idx="7">
                  <c:v>13957.703927492446</c:v>
                </c:pt>
                <c:pt idx="8">
                  <c:v>11418.26280623608</c:v>
                </c:pt>
                <c:pt idx="9">
                  <c:v>13214.627449348922</c:v>
                </c:pt>
                <c:pt idx="10">
                  <c:v>12584.839732888146</c:v>
                </c:pt>
                <c:pt idx="11">
                  <c:v>12635.856573705179</c:v>
                </c:pt>
                <c:pt idx="12">
                  <c:v>10929</c:v>
                </c:pt>
                <c:pt idx="13">
                  <c:v>12340.363636363636</c:v>
                </c:pt>
              </c:numCache>
            </c:numRef>
          </c:val>
        </c:ser>
        <c:ser>
          <c:idx val="1"/>
          <c:order val="1"/>
          <c:tx>
            <c:strRef>
              <c:f>'KN 2017'!$A$14</c:f>
              <c:strCache>
                <c:ptCount val="1"/>
                <c:pt idx="0">
                  <c:v>23-45-L/01 Mechanik seřizovač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2017'!$AH$14:$AU$14</c:f>
              <c:numCache>
                <c:formatCode>#,##0</c:formatCode>
                <c:ptCount val="14"/>
                <c:pt idx="0">
                  <c:v>17218.461538461539</c:v>
                </c:pt>
                <c:pt idx="1">
                  <c:v>16607.380114285712</c:v>
                </c:pt>
                <c:pt idx="2">
                  <c:v>13223.06753237299</c:v>
                </c:pt>
                <c:pt idx="3">
                  <c:v>13058.717660292463</c:v>
                </c:pt>
                <c:pt idx="4">
                  <c:v>0</c:v>
                </c:pt>
                <c:pt idx="5">
                  <c:v>11437.486298867372</c:v>
                </c:pt>
                <c:pt idx="6">
                  <c:v>12339.627552518292</c:v>
                </c:pt>
                <c:pt idx="7">
                  <c:v>13957.703927492446</c:v>
                </c:pt>
                <c:pt idx="8">
                  <c:v>10699.408695652173</c:v>
                </c:pt>
                <c:pt idx="9">
                  <c:v>11281.832711774106</c:v>
                </c:pt>
                <c:pt idx="10">
                  <c:v>12410.634607804493</c:v>
                </c:pt>
                <c:pt idx="11">
                  <c:v>12723.413566739606</c:v>
                </c:pt>
                <c:pt idx="12">
                  <c:v>10929</c:v>
                </c:pt>
                <c:pt idx="13">
                  <c:v>12185.278276481149</c:v>
                </c:pt>
              </c:numCache>
            </c:numRef>
          </c:val>
        </c:ser>
        <c:ser>
          <c:idx val="2"/>
          <c:order val="2"/>
          <c:tx>
            <c:strRef>
              <c:f>'KN 2017'!$A$15</c:f>
              <c:strCache>
                <c:ptCount val="1"/>
                <c:pt idx="0">
                  <c:v>39-41-L/01 Autotronik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2017'!$AH$15:$AU$15</c:f>
              <c:numCache>
                <c:formatCode>#,##0</c:formatCode>
                <c:ptCount val="14"/>
                <c:pt idx="0">
                  <c:v>11373.983739837398</c:v>
                </c:pt>
                <c:pt idx="1">
                  <c:v>11031.614750000001</c:v>
                </c:pt>
                <c:pt idx="2">
                  <c:v>17206.329379148581</c:v>
                </c:pt>
                <c:pt idx="3">
                  <c:v>10670.220588235294</c:v>
                </c:pt>
                <c:pt idx="4">
                  <c:v>10283.529786556228</c:v>
                </c:pt>
                <c:pt idx="5">
                  <c:v>10561.538461538461</c:v>
                </c:pt>
                <c:pt idx="6">
                  <c:v>21208.553888832346</c:v>
                </c:pt>
                <c:pt idx="7">
                  <c:v>11411.432604093154</c:v>
                </c:pt>
                <c:pt idx="8">
                  <c:v>12779.725799750728</c:v>
                </c:pt>
                <c:pt idx="9">
                  <c:v>15206.089329312079</c:v>
                </c:pt>
                <c:pt idx="10">
                  <c:v>10244.126373626374</c:v>
                </c:pt>
                <c:pt idx="11">
                  <c:v>12428.785179907374</c:v>
                </c:pt>
                <c:pt idx="12">
                  <c:v>12000.470588235294</c:v>
                </c:pt>
                <c:pt idx="13">
                  <c:v>10286.753561685358</c:v>
                </c:pt>
              </c:numCache>
            </c:numRef>
          </c:val>
        </c:ser>
        <c:ser>
          <c:idx val="3"/>
          <c:order val="3"/>
          <c:tx>
            <c:strRef>
              <c:f>'KN 2017'!$A$16</c:f>
              <c:strCache>
                <c:ptCount val="1"/>
                <c:pt idx="0">
                  <c:v>65-41-L/01 Gastronomie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2017'!$AH$16:$AU$16</c:f>
              <c:numCache>
                <c:formatCode>#,##0</c:formatCode>
                <c:ptCount val="14"/>
                <c:pt idx="0">
                  <c:v>9732.173913043478</c:v>
                </c:pt>
                <c:pt idx="1">
                  <c:v>9757.693636363636</c:v>
                </c:pt>
                <c:pt idx="2">
                  <c:v>9903.5837742461608</c:v>
                </c:pt>
                <c:pt idx="3">
                  <c:v>12500.933237616655</c:v>
                </c:pt>
                <c:pt idx="4">
                  <c:v>4284.0079628400799</c:v>
                </c:pt>
                <c:pt idx="5">
                  <c:v>8567.1592775041045</c:v>
                </c:pt>
                <c:pt idx="6">
                  <c:v>9370.3001014542788</c:v>
                </c:pt>
                <c:pt idx="7">
                  <c:v>9066.4423885618162</c:v>
                </c:pt>
                <c:pt idx="8">
                  <c:v>8014.7993746743086</c:v>
                </c:pt>
                <c:pt idx="9">
                  <c:v>0</c:v>
                </c:pt>
                <c:pt idx="10">
                  <c:v>8820.6749999999993</c:v>
                </c:pt>
                <c:pt idx="11">
                  <c:v>8870.4805491990846</c:v>
                </c:pt>
                <c:pt idx="12">
                  <c:v>12750.5</c:v>
                </c:pt>
                <c:pt idx="13">
                  <c:v>9905.4290718038537</c:v>
                </c:pt>
              </c:numCache>
            </c:numRef>
          </c:val>
        </c:ser>
        <c:ser>
          <c:idx val="4"/>
          <c:order val="4"/>
          <c:tx>
            <c:strRef>
              <c:f>'KN 2017'!$A$17</c:f>
              <c:strCache>
                <c:ptCount val="1"/>
                <c:pt idx="0">
                  <c:v>69-41-L/01 Kosmetické služby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2017'!$AH$17:$AU$17</c:f>
              <c:numCache>
                <c:formatCode>#,##0</c:formatCode>
                <c:ptCount val="14"/>
                <c:pt idx="0">
                  <c:v>10299.386503067484</c:v>
                </c:pt>
                <c:pt idx="1">
                  <c:v>9333.446086956521</c:v>
                </c:pt>
                <c:pt idx="2">
                  <c:v>9903.5837742461608</c:v>
                </c:pt>
                <c:pt idx="3">
                  <c:v>9374.8586810228808</c:v>
                </c:pt>
                <c:pt idx="4">
                  <c:v>9057.2390572390577</c:v>
                </c:pt>
                <c:pt idx="5">
                  <c:v>8567.1592775041045</c:v>
                </c:pt>
                <c:pt idx="6">
                  <c:v>9126.0810315946965</c:v>
                </c:pt>
                <c:pt idx="7">
                  <c:v>9953.8319482917814</c:v>
                </c:pt>
                <c:pt idx="8">
                  <c:v>8014.7993746743086</c:v>
                </c:pt>
                <c:pt idx="9">
                  <c:v>10326.733638934946</c:v>
                </c:pt>
                <c:pt idx="10">
                  <c:v>10129.004784688994</c:v>
                </c:pt>
                <c:pt idx="11">
                  <c:v>10080.20803236059</c:v>
                </c:pt>
                <c:pt idx="12">
                  <c:v>12750.5</c:v>
                </c:pt>
                <c:pt idx="13">
                  <c:v>14110.602910602911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51960"/>
        <c:axId val="238952352"/>
      </c:barChart>
      <c:catAx>
        <c:axId val="238951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8952352"/>
        <c:crosses val="autoZero"/>
        <c:auto val="1"/>
        <c:lblAlgn val="ctr"/>
        <c:lblOffset val="100"/>
        <c:noMultiLvlLbl val="0"/>
      </c:catAx>
      <c:valAx>
        <c:axId val="238952352"/>
        <c:scaling>
          <c:orientation val="minMax"/>
          <c:max val="2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u="none" strike="noStrike" baseline="0"/>
                  <a:t>normativ MP </a:t>
                </a:r>
                <a:r>
                  <a:rPr lang="cs-CZ" sz="1000" b="1" i="0" u="none" strike="noStrike" baseline="0"/>
                  <a:t>pedagogů </a:t>
                </a:r>
                <a:r>
                  <a:rPr lang="en-US" sz="1000" b="1" i="0" u="none" strike="noStrike" baseline="0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cs-CZ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8951960"/>
        <c:crosses val="autoZero"/>
        <c:crossBetween val="between"/>
        <c:majorUnit val="2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4988814317695E-2"/>
          <c:y val="0.12158054711246201"/>
          <c:w val="0.96770068171008861"/>
          <c:h val="2.9885998292766627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mzdových</a:t>
            </a:r>
            <a:r>
              <a:rPr lang="cs-CZ" sz="1600" baseline="0"/>
              <a:t> prostředků nepedagogů v roce 2017</a:t>
            </a:r>
          </a:p>
          <a:p>
            <a:pPr>
              <a:defRPr/>
            </a:pPr>
            <a:r>
              <a:rPr lang="cs-CZ" sz="1600" baseline="0"/>
              <a:t>Střední vzdělávání - kategorie oborů </a:t>
            </a:r>
            <a:r>
              <a:rPr lang="cs-CZ" sz="1600" b="1" i="0" u="none" strike="noStrike" baseline="0"/>
              <a:t>L0 - odborná výuka </a:t>
            </a:r>
            <a:r>
              <a:rPr lang="cs-CZ" sz="1600" baseline="0"/>
              <a:t>(v Kč/</a:t>
            </a:r>
            <a:r>
              <a:rPr lang="cs-CZ" sz="1600" b="1" i="0" u="none" strike="noStrike" baseline="0"/>
              <a:t>žáka</a:t>
            </a:r>
            <a:r>
              <a:rPr lang="cs-CZ" sz="1600" baseline="0"/>
              <a:t>)</a:t>
            </a:r>
            <a:endParaRPr lang="cs-CZ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2017'!$A$13</c:f>
              <c:strCache>
                <c:ptCount val="1"/>
                <c:pt idx="0">
                  <c:v>26-41-L/01 Mechanik elektrotechnik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2017'!$AX$13:$BK$13</c:f>
              <c:numCache>
                <c:formatCode>#,##0</c:formatCode>
                <c:ptCount val="14"/>
                <c:pt idx="0">
                  <c:v>6673.4328358208959</c:v>
                </c:pt>
                <c:pt idx="1">
                  <c:v>6252.3075732285743</c:v>
                </c:pt>
                <c:pt idx="2">
                  <c:v>4767.5481000720747</c:v>
                </c:pt>
                <c:pt idx="3">
                  <c:v>4798.5576923076924</c:v>
                </c:pt>
                <c:pt idx="4">
                  <c:v>3286.4353989904416</c:v>
                </c:pt>
                <c:pt idx="5">
                  <c:v>6108.4244372990352</c:v>
                </c:pt>
                <c:pt idx="6">
                  <c:v>5569.4544891360947</c:v>
                </c:pt>
                <c:pt idx="7">
                  <c:v>5290.131755848347</c:v>
                </c:pt>
                <c:pt idx="8">
                  <c:v>5452.5</c:v>
                </c:pt>
                <c:pt idx="9">
                  <c:v>4588.7814313346225</c:v>
                </c:pt>
                <c:pt idx="10">
                  <c:v>5227.8312361213912</c:v>
                </c:pt>
                <c:pt idx="11">
                  <c:v>5340.467867706373</c:v>
                </c:pt>
                <c:pt idx="12">
                  <c:v>4175.5102040816328</c:v>
                </c:pt>
                <c:pt idx="13">
                  <c:v>3706.4695009242141</c:v>
                </c:pt>
              </c:numCache>
            </c:numRef>
          </c:val>
        </c:ser>
        <c:ser>
          <c:idx val="1"/>
          <c:order val="1"/>
          <c:tx>
            <c:strRef>
              <c:f>'KN 2017'!$A$14</c:f>
              <c:strCache>
                <c:ptCount val="1"/>
                <c:pt idx="0">
                  <c:v>23-45-L/01 Mechanik seřizovač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2017'!$AX$14:$BK$14</c:f>
              <c:numCache>
                <c:formatCode>#,##0</c:formatCode>
                <c:ptCount val="14"/>
                <c:pt idx="0">
                  <c:v>6673.4328358208959</c:v>
                </c:pt>
                <c:pt idx="1">
                  <c:v>6252.3075732285743</c:v>
                </c:pt>
                <c:pt idx="2">
                  <c:v>4306.3928623053707</c:v>
                </c:pt>
                <c:pt idx="3">
                  <c:v>4798.5576923076924</c:v>
                </c:pt>
                <c:pt idx="4">
                  <c:v>0</c:v>
                </c:pt>
                <c:pt idx="5">
                  <c:v>6108.4244372990352</c:v>
                </c:pt>
                <c:pt idx="6">
                  <c:v>5569.4544891360947</c:v>
                </c:pt>
                <c:pt idx="7">
                  <c:v>5290.131755848347</c:v>
                </c:pt>
                <c:pt idx="8">
                  <c:v>5452.5</c:v>
                </c:pt>
                <c:pt idx="9">
                  <c:v>4588.7814313346225</c:v>
                </c:pt>
                <c:pt idx="10">
                  <c:v>5227.8312361213912</c:v>
                </c:pt>
                <c:pt idx="11">
                  <c:v>5200.6284367635508</c:v>
                </c:pt>
                <c:pt idx="12">
                  <c:v>4175.5102040816328</c:v>
                </c:pt>
                <c:pt idx="13">
                  <c:v>3706.4695009242141</c:v>
                </c:pt>
              </c:numCache>
            </c:numRef>
          </c:val>
        </c:ser>
        <c:ser>
          <c:idx val="2"/>
          <c:order val="2"/>
          <c:tx>
            <c:strRef>
              <c:f>'KN 2017'!$A$15</c:f>
              <c:strCache>
                <c:ptCount val="1"/>
                <c:pt idx="0">
                  <c:v>39-41-L/01 Autotronik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2017'!$AX$15:$BK$15</c:f>
              <c:numCache>
                <c:formatCode>#,##0</c:formatCode>
                <c:ptCount val="14"/>
                <c:pt idx="0">
                  <c:v>6673.4328358208959</c:v>
                </c:pt>
                <c:pt idx="1">
                  <c:v>6252.3075732285743</c:v>
                </c:pt>
                <c:pt idx="2">
                  <c:v>4306.3928623053707</c:v>
                </c:pt>
                <c:pt idx="3">
                  <c:v>4798.5576923076924</c:v>
                </c:pt>
                <c:pt idx="4">
                  <c:v>1894.3458522492776</c:v>
                </c:pt>
                <c:pt idx="5">
                  <c:v>6108.4244372990352</c:v>
                </c:pt>
                <c:pt idx="6">
                  <c:v>5569.4544891360947</c:v>
                </c:pt>
                <c:pt idx="7">
                  <c:v>5290.131755848347</c:v>
                </c:pt>
                <c:pt idx="8">
                  <c:v>5452.5</c:v>
                </c:pt>
                <c:pt idx="9">
                  <c:v>4588.7814313346225</c:v>
                </c:pt>
                <c:pt idx="10">
                  <c:v>5227.8312361213912</c:v>
                </c:pt>
                <c:pt idx="11">
                  <c:v>5066.6326530612241</c:v>
                </c:pt>
                <c:pt idx="12">
                  <c:v>4175.5102040816328</c:v>
                </c:pt>
                <c:pt idx="13">
                  <c:v>3706.4695009242141</c:v>
                </c:pt>
              </c:numCache>
            </c:numRef>
          </c:val>
        </c:ser>
        <c:ser>
          <c:idx val="3"/>
          <c:order val="3"/>
          <c:tx>
            <c:strRef>
              <c:f>'KN 2017'!$A$16</c:f>
              <c:strCache>
                <c:ptCount val="1"/>
                <c:pt idx="0">
                  <c:v>65-41-L/01 Gastronomie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2017'!$AX$16:$BK$16</c:f>
              <c:numCache>
                <c:formatCode>#,##0</c:formatCode>
                <c:ptCount val="14"/>
                <c:pt idx="0">
                  <c:v>6673.4328358208959</c:v>
                </c:pt>
                <c:pt idx="1">
                  <c:v>5358.8936764183891</c:v>
                </c:pt>
                <c:pt idx="2">
                  <c:v>3691.0679456443368</c:v>
                </c:pt>
                <c:pt idx="3">
                  <c:v>4798.5576923076924</c:v>
                </c:pt>
                <c:pt idx="4">
                  <c:v>3298.5986345670144</c:v>
                </c:pt>
                <c:pt idx="5">
                  <c:v>5284.3393602225306</c:v>
                </c:pt>
                <c:pt idx="6">
                  <c:v>4760.5250333738459</c:v>
                </c:pt>
                <c:pt idx="7">
                  <c:v>4449.1180461329714</c:v>
                </c:pt>
                <c:pt idx="8">
                  <c:v>2987.6712328767121</c:v>
                </c:pt>
                <c:pt idx="9">
                  <c:v>0</c:v>
                </c:pt>
                <c:pt idx="10">
                  <c:v>4894.5252945252951</c:v>
                </c:pt>
                <c:pt idx="11">
                  <c:v>3407.3082861554303</c:v>
                </c:pt>
                <c:pt idx="12">
                  <c:v>4175.5102040816328</c:v>
                </c:pt>
                <c:pt idx="13">
                  <c:v>3706.4695009242141</c:v>
                </c:pt>
              </c:numCache>
            </c:numRef>
          </c:val>
        </c:ser>
        <c:ser>
          <c:idx val="4"/>
          <c:order val="4"/>
          <c:tx>
            <c:strRef>
              <c:f>'KN 2017'!$A$17</c:f>
              <c:strCache>
                <c:ptCount val="1"/>
                <c:pt idx="0">
                  <c:v>69-41-L/01 Kosmetické služby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2017'!$AX$17:$BK$17</c:f>
              <c:numCache>
                <c:formatCode>#,##0</c:formatCode>
                <c:ptCount val="14"/>
                <c:pt idx="0">
                  <c:v>6673.4328358208959</c:v>
                </c:pt>
                <c:pt idx="1">
                  <c:v>5358.8936764183891</c:v>
                </c:pt>
                <c:pt idx="2">
                  <c:v>3691.0679456443368</c:v>
                </c:pt>
                <c:pt idx="3">
                  <c:v>4798.5576923076924</c:v>
                </c:pt>
                <c:pt idx="4">
                  <c:v>3874.2350706900188</c:v>
                </c:pt>
                <c:pt idx="5">
                  <c:v>5284.3393602225306</c:v>
                </c:pt>
                <c:pt idx="6">
                  <c:v>4760.5250333738459</c:v>
                </c:pt>
                <c:pt idx="7">
                  <c:v>4449.1180461329714</c:v>
                </c:pt>
                <c:pt idx="8">
                  <c:v>2987.6712328767121</c:v>
                </c:pt>
                <c:pt idx="9">
                  <c:v>4083.3046471600692</c:v>
                </c:pt>
                <c:pt idx="10">
                  <c:v>4894.5252945252951</c:v>
                </c:pt>
                <c:pt idx="11">
                  <c:v>4391.15631218218</c:v>
                </c:pt>
                <c:pt idx="12">
                  <c:v>4175.5102040816328</c:v>
                </c:pt>
                <c:pt idx="13">
                  <c:v>3706.4695009242141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129920"/>
        <c:axId val="239130312"/>
      </c:barChart>
      <c:catAx>
        <c:axId val="23912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9130312"/>
        <c:crosses val="autoZero"/>
        <c:auto val="1"/>
        <c:lblAlgn val="ctr"/>
        <c:lblOffset val="100"/>
        <c:noMultiLvlLbl val="0"/>
      </c:catAx>
      <c:valAx>
        <c:axId val="239130312"/>
        <c:scaling>
          <c:orientation val="minMax"/>
          <c:max val="7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9129920"/>
        <c:crosses val="autoZero"/>
        <c:crossBetween val="between"/>
        <c:majorUnit val="1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38E-2"/>
          <c:y val="0.12158054711246201"/>
          <c:w val="0.9677006407718588"/>
          <c:h val="6.4333819974631001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ONIV</a:t>
            </a:r>
            <a:r>
              <a:rPr lang="cs-CZ" sz="1600" baseline="0"/>
              <a:t> v roce 2017</a:t>
            </a:r>
          </a:p>
          <a:p>
            <a:pPr>
              <a:defRPr/>
            </a:pPr>
            <a:r>
              <a:rPr lang="cs-CZ" sz="1600" baseline="0"/>
              <a:t>Střední vzdělávání - kategorie oborů </a:t>
            </a:r>
            <a:r>
              <a:rPr lang="cs-CZ" sz="1600" b="1" i="0" u="none" strike="noStrike" baseline="0"/>
              <a:t>L0 - odborná výuka </a:t>
            </a:r>
            <a:r>
              <a:rPr lang="cs-CZ" sz="1600" baseline="0"/>
              <a:t>(v Kč/</a:t>
            </a:r>
            <a:r>
              <a:rPr lang="cs-CZ" sz="1600" b="1" i="0" u="none" strike="noStrike" baseline="0"/>
              <a:t>žáka</a:t>
            </a:r>
            <a:r>
              <a:rPr lang="cs-CZ" sz="1600" baseline="0"/>
              <a:t>)</a:t>
            </a:r>
            <a:endParaRPr lang="cs-CZ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2017'!$A$13</c:f>
              <c:strCache>
                <c:ptCount val="1"/>
                <c:pt idx="0">
                  <c:v>26-41-L/01 Mechanik elektrotechnik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2017'!$R$13:$AE$13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</c:v>
                </c:pt>
                <c:pt idx="4">
                  <c:v>0</c:v>
                </c:pt>
                <c:pt idx="5">
                  <c:v>197</c:v>
                </c:pt>
                <c:pt idx="6">
                  <c:v>0</c:v>
                </c:pt>
                <c:pt idx="7">
                  <c:v>73.099999999999994</c:v>
                </c:pt>
                <c:pt idx="8">
                  <c:v>67</c:v>
                </c:pt>
                <c:pt idx="9">
                  <c:v>101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325</c:v>
                </c:pt>
              </c:numCache>
            </c:numRef>
          </c:val>
        </c:ser>
        <c:ser>
          <c:idx val="1"/>
          <c:order val="1"/>
          <c:tx>
            <c:strRef>
              <c:f>'KN 2017'!$A$14</c:f>
              <c:strCache>
                <c:ptCount val="1"/>
                <c:pt idx="0">
                  <c:v>23-45-L/01 Mechanik seřizovač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2017'!$R$14:$AE$14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</c:v>
                </c:pt>
                <c:pt idx="4">
                  <c:v>0</c:v>
                </c:pt>
                <c:pt idx="5">
                  <c:v>194</c:v>
                </c:pt>
                <c:pt idx="6">
                  <c:v>0</c:v>
                </c:pt>
                <c:pt idx="7">
                  <c:v>73.099999999999994</c:v>
                </c:pt>
                <c:pt idx="8">
                  <c:v>65</c:v>
                </c:pt>
                <c:pt idx="9">
                  <c:v>90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325</c:v>
                </c:pt>
              </c:numCache>
            </c:numRef>
          </c:val>
        </c:ser>
        <c:ser>
          <c:idx val="2"/>
          <c:order val="2"/>
          <c:tx>
            <c:strRef>
              <c:f>'KN 2017'!$A$15</c:f>
              <c:strCache>
                <c:ptCount val="1"/>
                <c:pt idx="0">
                  <c:v>39-41-L/01 Autotronik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2017'!$R$15:$AE$15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</c:v>
                </c:pt>
                <c:pt idx="4">
                  <c:v>0</c:v>
                </c:pt>
                <c:pt idx="5">
                  <c:v>190</c:v>
                </c:pt>
                <c:pt idx="6">
                  <c:v>0</c:v>
                </c:pt>
                <c:pt idx="7">
                  <c:v>63.5</c:v>
                </c:pt>
                <c:pt idx="8">
                  <c:v>73</c:v>
                </c:pt>
                <c:pt idx="9">
                  <c:v>113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325</c:v>
                </c:pt>
              </c:numCache>
            </c:numRef>
          </c:val>
        </c:ser>
        <c:ser>
          <c:idx val="3"/>
          <c:order val="3"/>
          <c:tx>
            <c:strRef>
              <c:f>'KN 2017'!$A$16</c:f>
              <c:strCache>
                <c:ptCount val="1"/>
                <c:pt idx="0">
                  <c:v>65-41-L/01 Gastronomie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2017'!$R$16:$AE$16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</c:v>
                </c:pt>
                <c:pt idx="4">
                  <c:v>0</c:v>
                </c:pt>
                <c:pt idx="5">
                  <c:v>178</c:v>
                </c:pt>
                <c:pt idx="6">
                  <c:v>0</c:v>
                </c:pt>
                <c:pt idx="7">
                  <c:v>51.4</c:v>
                </c:pt>
                <c:pt idx="8">
                  <c:v>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325</c:v>
                </c:pt>
              </c:numCache>
            </c:numRef>
          </c:val>
        </c:ser>
        <c:ser>
          <c:idx val="4"/>
          <c:order val="4"/>
          <c:tx>
            <c:strRef>
              <c:f>'KN 2017'!$A$17</c:f>
              <c:strCache>
                <c:ptCount val="1"/>
                <c:pt idx="0">
                  <c:v>69-41-L/01 Kosmetické služby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2017'!$R$17:$AE$17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</c:v>
                </c:pt>
                <c:pt idx="4">
                  <c:v>0</c:v>
                </c:pt>
                <c:pt idx="5">
                  <c:v>178</c:v>
                </c:pt>
                <c:pt idx="6">
                  <c:v>0</c:v>
                </c:pt>
                <c:pt idx="7">
                  <c:v>54.7</c:v>
                </c:pt>
                <c:pt idx="8">
                  <c:v>44</c:v>
                </c:pt>
                <c:pt idx="9">
                  <c:v>82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50392"/>
        <c:axId val="238948824"/>
      </c:barChart>
      <c:catAx>
        <c:axId val="23895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8948824"/>
        <c:crosses val="autoZero"/>
        <c:auto val="1"/>
        <c:lblAlgn val="ctr"/>
        <c:lblOffset val="100"/>
        <c:noMultiLvlLbl val="0"/>
      </c:catAx>
      <c:valAx>
        <c:axId val="238948824"/>
        <c:scaling>
          <c:orientation val="minMax"/>
          <c:max val="3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</a:t>
                </a:r>
                <a:r>
                  <a:rPr lang="cs-CZ"/>
                  <a:t>ONIV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8950392"/>
        <c:crosses val="autoZero"/>
        <c:crossBetween val="between"/>
        <c:majorUnit val="5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43E-2"/>
          <c:y val="0.12158054711246201"/>
          <c:w val="0.9677006407718588"/>
          <c:h val="6.433381997463104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/>
              <a:t>Ukazatel Pp pro stanovení krajského normativu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Střední vzdělávání - kategorie oborů </a:t>
            </a:r>
            <a:r>
              <a:rPr lang="cs-CZ" sz="1600" b="1" i="0" u="none" strike="noStrike" baseline="0"/>
              <a:t>L0 - odborná výuka </a:t>
            </a:r>
            <a:r>
              <a:rPr lang="cs-CZ" sz="1600"/>
              <a:t>(v Kč)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'KN 2017'!$CD$5:$CQ$5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2017'!$CD$17:$CQ$17</c:f>
              <c:numCache>
                <c:formatCode>#,##0</c:formatCode>
                <c:ptCount val="14"/>
                <c:pt idx="0">
                  <c:v>27980</c:v>
                </c:pt>
                <c:pt idx="1">
                  <c:v>27660</c:v>
                </c:pt>
                <c:pt idx="2">
                  <c:v>28269</c:v>
                </c:pt>
                <c:pt idx="3">
                  <c:v>29023</c:v>
                </c:pt>
                <c:pt idx="4">
                  <c:v>26900</c:v>
                </c:pt>
                <c:pt idx="5">
                  <c:v>26087</c:v>
                </c:pt>
                <c:pt idx="6">
                  <c:v>29370</c:v>
                </c:pt>
                <c:pt idx="7">
                  <c:v>26950</c:v>
                </c:pt>
                <c:pt idx="8">
                  <c:v>25634</c:v>
                </c:pt>
                <c:pt idx="9">
                  <c:v>26470</c:v>
                </c:pt>
                <c:pt idx="10">
                  <c:v>26865</c:v>
                </c:pt>
                <c:pt idx="11">
                  <c:v>29073</c:v>
                </c:pt>
                <c:pt idx="12">
                  <c:v>25501</c:v>
                </c:pt>
                <c:pt idx="13">
                  <c:v>28280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131488"/>
        <c:axId val="239131880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'KN 2017'!$CD$5:$CQ$5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2017'!$CD$18:$CQ$18</c:f>
              <c:numCache>
                <c:formatCode>#,##0</c:formatCode>
                <c:ptCount val="14"/>
                <c:pt idx="0">
                  <c:v>27433</c:v>
                </c:pt>
                <c:pt idx="1">
                  <c:v>27433</c:v>
                </c:pt>
                <c:pt idx="2">
                  <c:v>27433</c:v>
                </c:pt>
                <c:pt idx="3">
                  <c:v>27433</c:v>
                </c:pt>
                <c:pt idx="4">
                  <c:v>27433</c:v>
                </c:pt>
                <c:pt idx="5">
                  <c:v>27433</c:v>
                </c:pt>
                <c:pt idx="6">
                  <c:v>27433</c:v>
                </c:pt>
                <c:pt idx="7">
                  <c:v>27433</c:v>
                </c:pt>
                <c:pt idx="8">
                  <c:v>27433</c:v>
                </c:pt>
                <c:pt idx="9">
                  <c:v>27433</c:v>
                </c:pt>
                <c:pt idx="10">
                  <c:v>27433</c:v>
                </c:pt>
                <c:pt idx="11">
                  <c:v>27433</c:v>
                </c:pt>
                <c:pt idx="12">
                  <c:v>27433</c:v>
                </c:pt>
                <c:pt idx="13">
                  <c:v>27433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31488"/>
        <c:axId val="239131880"/>
      </c:lineChart>
      <c:catAx>
        <c:axId val="2391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9131880"/>
        <c:crosses val="autoZero"/>
        <c:auto val="1"/>
        <c:lblAlgn val="ctr"/>
        <c:lblOffset val="100"/>
        <c:noMultiLvlLbl val="0"/>
      </c:catAx>
      <c:valAx>
        <c:axId val="239131880"/>
        <c:scaling>
          <c:orientation val="minMax"/>
          <c:max val="32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131488"/>
        <c:crosses val="autoZero"/>
        <c:crossBetween val="between"/>
        <c:majorUnit val="4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1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4</xdr:row>
      <xdr:rowOff>66674</xdr:rowOff>
    </xdr:from>
    <xdr:to>
      <xdr:col>10</xdr:col>
      <xdr:colOff>95250</xdr:colOff>
      <xdr:row>5</xdr:row>
      <xdr:rowOff>95249</xdr:rowOff>
    </xdr:to>
    <xdr:sp macro="" textlink="">
      <xdr:nvSpPr>
        <xdr:cNvPr id="3" name="TextovéPole 2"/>
        <xdr:cNvSpPr txBox="1"/>
      </xdr:nvSpPr>
      <xdr:spPr>
        <a:xfrm>
          <a:off x="4552950" y="828674"/>
          <a:ext cx="16383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solidFill>
                <a:srgbClr val="C00000"/>
              </a:solidFill>
            </a:rPr>
            <a:t>průměrná hodnota v ČR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0.61453</cdr:x>
      <cdr:y>0.16261</cdr:y>
    </cdr:from>
    <cdr:to>
      <cdr:x>0.62905</cdr:x>
      <cdr:y>0.21581</cdr:y>
    </cdr:to>
    <cdr:sp macro="" textlink="">
      <cdr:nvSpPr>
        <cdr:cNvPr id="2" name="Přímá spojovací šipka 1"/>
        <cdr:cNvSpPr/>
      </cdr:nvSpPr>
      <cdr:spPr>
        <a:xfrm xmlns:a="http://schemas.openxmlformats.org/drawingml/2006/main" rot="5400000" flipV="1">
          <a:off x="5133975" y="1123950"/>
          <a:ext cx="333375" cy="123826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4</xdr:row>
      <xdr:rowOff>19049</xdr:rowOff>
    </xdr:from>
    <xdr:to>
      <xdr:col>5</xdr:col>
      <xdr:colOff>542925</xdr:colOff>
      <xdr:row>5</xdr:row>
      <xdr:rowOff>47624</xdr:rowOff>
    </xdr:to>
    <xdr:sp macro="" textlink="">
      <xdr:nvSpPr>
        <xdr:cNvPr id="3" name="TextovéPole 2"/>
        <xdr:cNvSpPr txBox="1"/>
      </xdr:nvSpPr>
      <xdr:spPr>
        <a:xfrm>
          <a:off x="1952625" y="781049"/>
          <a:ext cx="16383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solidFill>
                <a:srgbClr val="C00000"/>
              </a:solidFill>
            </a:rPr>
            <a:t>průměrná hodnota v ČR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0.31285</cdr:x>
      <cdr:y>0.14438</cdr:y>
    </cdr:from>
    <cdr:to>
      <cdr:x>0.3419</cdr:x>
      <cdr:y>0.21885</cdr:y>
    </cdr:to>
    <cdr:sp macro="" textlink="">
      <cdr:nvSpPr>
        <cdr:cNvPr id="2" name="Přímá spojovací šipka 1"/>
        <cdr:cNvSpPr/>
      </cdr:nvSpPr>
      <cdr:spPr>
        <a:xfrm xmlns:a="http://schemas.openxmlformats.org/drawingml/2006/main" rot="5400000" flipV="1">
          <a:off x="2557494" y="1014445"/>
          <a:ext cx="466696" cy="24762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4199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2</xdr:row>
      <xdr:rowOff>38100</xdr:rowOff>
    </xdr:from>
    <xdr:to>
      <xdr:col>13</xdr:col>
      <xdr:colOff>581025</xdr:colOff>
      <xdr:row>3</xdr:row>
      <xdr:rowOff>66676</xdr:rowOff>
    </xdr:to>
    <xdr:sp macro="" textlink="">
      <xdr:nvSpPr>
        <xdr:cNvPr id="3" name="TextovéPole 2"/>
        <xdr:cNvSpPr txBox="1"/>
      </xdr:nvSpPr>
      <xdr:spPr>
        <a:xfrm>
          <a:off x="6915150" y="419100"/>
          <a:ext cx="1590675" cy="219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solidFill>
                <a:srgbClr val="C00000"/>
              </a:solidFill>
            </a:rPr>
            <a:t>průměrná hodnota v ČR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0.87598</cdr:x>
      <cdr:y>0.10334</cdr:y>
    </cdr:from>
    <cdr:to>
      <cdr:x>0.90056</cdr:x>
      <cdr:y>0.17325</cdr:y>
    </cdr:to>
    <cdr:sp macro="" textlink="">
      <cdr:nvSpPr>
        <cdr:cNvPr id="2" name="Přímá spojovací šipka 1"/>
        <cdr:cNvSpPr/>
      </cdr:nvSpPr>
      <cdr:spPr>
        <a:xfrm xmlns:a="http://schemas.openxmlformats.org/drawingml/2006/main" rot="5400000">
          <a:off x="7353308" y="761969"/>
          <a:ext cx="438172" cy="20958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219075</xdr:colOff>
      <xdr:row>2</xdr:row>
      <xdr:rowOff>104775</xdr:rowOff>
    </xdr:from>
    <xdr:to>
      <xdr:col>13</xdr:col>
      <xdr:colOff>581025</xdr:colOff>
      <xdr:row>3</xdr:row>
      <xdr:rowOff>123824</xdr:rowOff>
    </xdr:to>
    <xdr:sp macro="" textlink="">
      <xdr:nvSpPr>
        <xdr:cNvPr id="3" name="TextovéPole 2"/>
        <xdr:cNvSpPr txBox="1"/>
      </xdr:nvSpPr>
      <xdr:spPr>
        <a:xfrm>
          <a:off x="6924675" y="485775"/>
          <a:ext cx="1581150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solidFill>
                <a:srgbClr val="C00000"/>
              </a:solidFill>
            </a:rPr>
            <a:t>průměrná hodnota v ČR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0.85363</cdr:x>
      <cdr:y>0.09878</cdr:y>
    </cdr:from>
    <cdr:to>
      <cdr:x>0.90726</cdr:x>
      <cdr:y>0.22036</cdr:y>
    </cdr:to>
    <cdr:sp macro="" textlink="">
      <cdr:nvSpPr>
        <cdr:cNvPr id="2" name="Přímá spojovací šipka 1"/>
        <cdr:cNvSpPr/>
      </cdr:nvSpPr>
      <cdr:spPr>
        <a:xfrm xmlns:a="http://schemas.openxmlformats.org/drawingml/2006/main" rot="5400000">
          <a:off x="7124692" y="771517"/>
          <a:ext cx="762016" cy="45719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46"/>
  <sheetViews>
    <sheetView tabSelected="1" zoomScale="80" zoomScaleNormal="80" workbookViewId="0">
      <selection activeCell="D17" sqref="D16:D17"/>
    </sheetView>
  </sheetViews>
  <sheetFormatPr defaultRowHeight="15" x14ac:dyDescent="0.25"/>
  <cols>
    <col min="1" max="1" width="89.85546875" customWidth="1"/>
  </cols>
  <sheetData>
    <row r="1" spans="1:1" x14ac:dyDescent="0.25">
      <c r="A1" s="59"/>
    </row>
    <row r="2" spans="1:1" x14ac:dyDescent="0.25">
      <c r="A2" s="59" t="s">
        <v>57</v>
      </c>
    </row>
    <row r="3" spans="1:1" x14ac:dyDescent="0.25">
      <c r="A3" s="32"/>
    </row>
    <row r="4" spans="1:1" x14ac:dyDescent="0.25">
      <c r="A4" s="32"/>
    </row>
    <row r="5" spans="1:1" x14ac:dyDescent="0.25">
      <c r="A5" s="32"/>
    </row>
    <row r="6" spans="1:1" x14ac:dyDescent="0.25">
      <c r="A6" s="32"/>
    </row>
    <row r="7" spans="1:1" x14ac:dyDescent="0.25">
      <c r="A7" s="32"/>
    </row>
    <row r="8" spans="1:1" x14ac:dyDescent="0.25">
      <c r="A8" s="32"/>
    </row>
    <row r="9" spans="1:1" x14ac:dyDescent="0.25">
      <c r="A9" s="32"/>
    </row>
    <row r="10" spans="1:1" x14ac:dyDescent="0.25">
      <c r="A10" s="32"/>
    </row>
    <row r="11" spans="1:1" x14ac:dyDescent="0.25">
      <c r="A11" s="32"/>
    </row>
    <row r="12" spans="1:1" x14ac:dyDescent="0.25">
      <c r="A12" s="32"/>
    </row>
    <row r="13" spans="1:1" x14ac:dyDescent="0.25">
      <c r="A13" s="32"/>
    </row>
    <row r="14" spans="1:1" ht="36" x14ac:dyDescent="0.55000000000000004">
      <c r="A14" s="33" t="s">
        <v>29</v>
      </c>
    </row>
    <row r="15" spans="1:1" x14ac:dyDescent="0.25">
      <c r="A15" s="32"/>
    </row>
    <row r="16" spans="1:1" x14ac:dyDescent="0.25">
      <c r="A16" s="32"/>
    </row>
    <row r="17" spans="1:1" x14ac:dyDescent="0.25">
      <c r="A17" s="32"/>
    </row>
    <row r="18" spans="1:1" ht="18.75" x14ac:dyDescent="0.3">
      <c r="A18" s="34" t="s">
        <v>43</v>
      </c>
    </row>
    <row r="19" spans="1:1" x14ac:dyDescent="0.25">
      <c r="A19" s="32"/>
    </row>
    <row r="20" spans="1:1" ht="18.75" x14ac:dyDescent="0.3">
      <c r="A20" s="34" t="s">
        <v>31</v>
      </c>
    </row>
    <row r="21" spans="1:1" x14ac:dyDescent="0.25">
      <c r="A21" s="32"/>
    </row>
    <row r="22" spans="1:1" x14ac:dyDescent="0.25">
      <c r="A22" s="32"/>
    </row>
    <row r="23" spans="1:1" x14ac:dyDescent="0.25">
      <c r="A23" s="32"/>
    </row>
    <row r="24" spans="1:1" x14ac:dyDescent="0.25">
      <c r="A24" s="60" t="s">
        <v>30</v>
      </c>
    </row>
    <row r="25" spans="1:1" x14ac:dyDescent="0.25">
      <c r="A25" s="59"/>
    </row>
    <row r="26" spans="1:1" x14ac:dyDescent="0.25">
      <c r="A26" s="60" t="s">
        <v>32</v>
      </c>
    </row>
    <row r="27" spans="1:1" x14ac:dyDescent="0.25">
      <c r="A27" s="60" t="s">
        <v>45</v>
      </c>
    </row>
    <row r="28" spans="1:1" x14ac:dyDescent="0.25">
      <c r="A28" s="60" t="s">
        <v>33</v>
      </c>
    </row>
    <row r="29" spans="1:1" x14ac:dyDescent="0.25">
      <c r="A29" s="60" t="s">
        <v>34</v>
      </c>
    </row>
    <row r="30" spans="1:1" x14ac:dyDescent="0.25">
      <c r="A30" s="60" t="s">
        <v>35</v>
      </c>
    </row>
    <row r="31" spans="1:1" x14ac:dyDescent="0.25">
      <c r="A31" s="32"/>
    </row>
    <row r="32" spans="1:1" x14ac:dyDescent="0.25">
      <c r="A32" s="65"/>
    </row>
    <row r="33" spans="1:1" x14ac:dyDescent="0.25">
      <c r="A33" s="32"/>
    </row>
    <row r="34" spans="1:1" x14ac:dyDescent="0.25">
      <c r="A34" s="32"/>
    </row>
    <row r="35" spans="1:1" x14ac:dyDescent="0.25">
      <c r="A35" s="32"/>
    </row>
    <row r="36" spans="1:1" x14ac:dyDescent="0.25">
      <c r="A36" s="32"/>
    </row>
    <row r="37" spans="1:1" x14ac:dyDescent="0.25">
      <c r="A37" s="32"/>
    </row>
    <row r="38" spans="1:1" x14ac:dyDescent="0.25">
      <c r="A38" s="32"/>
    </row>
    <row r="39" spans="1:1" x14ac:dyDescent="0.25">
      <c r="A39" s="32"/>
    </row>
    <row r="40" spans="1:1" x14ac:dyDescent="0.25">
      <c r="A40" s="32"/>
    </row>
    <row r="41" spans="1:1" x14ac:dyDescent="0.25">
      <c r="A41" s="32"/>
    </row>
    <row r="42" spans="1:1" x14ac:dyDescent="0.25">
      <c r="A42" s="32"/>
    </row>
    <row r="43" spans="1:1" x14ac:dyDescent="0.25">
      <c r="A43" s="32"/>
    </row>
    <row r="44" spans="1:1" x14ac:dyDescent="0.25">
      <c r="A44" s="32"/>
    </row>
    <row r="45" spans="1:1" x14ac:dyDescent="0.25">
      <c r="A45" s="35" t="s">
        <v>24</v>
      </c>
    </row>
    <row r="46" spans="1:1" x14ac:dyDescent="0.25">
      <c r="A46" s="32" t="s">
        <v>49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4"/>
  <sheetViews>
    <sheetView workbookViewId="0">
      <selection activeCell="S11" sqref="S11"/>
    </sheetView>
  </sheetViews>
  <sheetFormatPr defaultRowHeight="15" x14ac:dyDescent="0.25"/>
  <sheetData>
    <row r="34" spans="1:1" x14ac:dyDescent="0.25">
      <c r="A34" s="54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8d
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4"/>
  <sheetViews>
    <sheetView workbookViewId="0">
      <selection activeCell="V12" sqref="V12"/>
    </sheetView>
  </sheetViews>
  <sheetFormatPr defaultRowHeight="15" x14ac:dyDescent="0.25"/>
  <sheetData>
    <row r="34" spans="1:1" x14ac:dyDescent="0.25">
      <c r="A34" s="54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8d
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AE43"/>
  <sheetViews>
    <sheetView zoomScaleNormal="100" workbookViewId="0">
      <selection activeCell="R18" sqref="R18"/>
    </sheetView>
  </sheetViews>
  <sheetFormatPr defaultRowHeight="15" x14ac:dyDescent="0.25"/>
  <cols>
    <col min="1" max="1" width="18.42578125" style="45" customWidth="1"/>
    <col min="2" max="16" width="7.140625" style="1" customWidth="1"/>
    <col min="17" max="16384" width="9.140625" style="1"/>
  </cols>
  <sheetData>
    <row r="1" spans="1:31" ht="21" x14ac:dyDescent="0.35">
      <c r="A1" s="93" t="s">
        <v>50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1" ht="21" x14ac:dyDescent="0.35">
      <c r="A2" s="94" t="s">
        <v>44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21" x14ac:dyDescent="0.35">
      <c r="A3" s="94" t="s">
        <v>38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9.5" thickBot="1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</row>
    <row r="5" spans="1:31" ht="84.75" customHeight="1" thickBot="1" x14ac:dyDescent="0.3">
      <c r="A5" s="53"/>
      <c r="B5" s="55" t="s">
        <v>2</v>
      </c>
      <c r="C5" s="56" t="s">
        <v>3</v>
      </c>
      <c r="D5" s="56" t="s">
        <v>0</v>
      </c>
      <c r="E5" s="56" t="s">
        <v>1</v>
      </c>
      <c r="F5" s="56" t="s">
        <v>4</v>
      </c>
      <c r="G5" s="56" t="s">
        <v>5</v>
      </c>
      <c r="H5" s="56" t="s">
        <v>6</v>
      </c>
      <c r="I5" s="56" t="s">
        <v>7</v>
      </c>
      <c r="J5" s="56" t="s">
        <v>8</v>
      </c>
      <c r="K5" s="56" t="s">
        <v>9</v>
      </c>
      <c r="L5" s="56" t="s">
        <v>10</v>
      </c>
      <c r="M5" s="56" t="s">
        <v>11</v>
      </c>
      <c r="N5" s="56" t="s">
        <v>12</v>
      </c>
      <c r="O5" s="57" t="s">
        <v>13</v>
      </c>
      <c r="P5" s="58" t="s">
        <v>14</v>
      </c>
    </row>
    <row r="6" spans="1:31" s="41" customFormat="1" ht="19.5" thickBot="1" x14ac:dyDescent="0.35">
      <c r="A6" s="95" t="str">
        <f>'KN 2017'!A6</f>
        <v>26-41-L/01 Mechanik elektrotechnik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31" s="39" customFormat="1" x14ac:dyDescent="0.25">
      <c r="A7" s="51" t="s">
        <v>40</v>
      </c>
      <c r="B7" s="52">
        <f>IF(ISNUMBER('KN 2017'!B6),'KN 2017'!B6,"")</f>
        <v>27919.531941808978</v>
      </c>
      <c r="C7" s="52">
        <f>IF(ISNUMBER('KN 2017'!C6),'KN 2017'!C6,"")</f>
        <v>29584.790178604944</v>
      </c>
      <c r="D7" s="52">
        <f>IF(ISNUMBER('KN 2017'!D6),'KN 2017'!D6,"")</f>
        <v>25632.355647356024</v>
      </c>
      <c r="E7" s="52">
        <f>IF(ISNUMBER('KN 2017'!E6),'KN 2017'!E6,"")</f>
        <v>26904.085096489191</v>
      </c>
      <c r="F7" s="52">
        <f>IF(ISNUMBER('KN 2017'!F6),'KN 2017'!F6,"")</f>
        <v>50937.433346468228</v>
      </c>
      <c r="G7" s="52">
        <f>IF(ISNUMBER('KN 2017'!G6),'KN 2017'!G6,"")</f>
        <v>24294.732291320252</v>
      </c>
      <c r="H7" s="52">
        <f>IF(ISNUMBER('KN 2017'!H6),'KN 2017'!H6,"")</f>
        <v>23838.227596147808</v>
      </c>
      <c r="I7" s="52">
        <f>IF(ISNUMBER('KN 2017'!I6),'KN 2017'!I6,"")</f>
        <v>27858.015574044661</v>
      </c>
      <c r="J7" s="52">
        <f>IF(ISNUMBER('KN 2017'!J6),'KN 2017'!J6,"")</f>
        <v>23794.410774410771</v>
      </c>
      <c r="K7" s="52">
        <f>IF(ISNUMBER('KN 2017'!K6),'KN 2017'!K6,"")</f>
        <v>27669.770243274208</v>
      </c>
      <c r="L7" s="52">
        <f>IF(ISNUMBER('KN 2017'!L6),'KN 2017'!L6,"")</f>
        <v>26933.616318037577</v>
      </c>
      <c r="M7" s="52">
        <f>IF(ISNUMBER('KN 2017'!M6),'KN 2017'!M6,"")</f>
        <v>29901.262863841061</v>
      </c>
      <c r="N7" s="52">
        <f>IF(ISNUMBER('KN 2017'!N6),'KN 2017'!N6,"")</f>
        <v>27030.710204081632</v>
      </c>
      <c r="O7" s="52">
        <f>IF(ISNUMBER('KN 2017'!O6),'KN 2017'!O6,"")</f>
        <v>27471.640380099601</v>
      </c>
      <c r="P7" s="46">
        <f>IF(ISNUMBER('KN 2017'!P6),'KN 2017'!P6,"")</f>
        <v>26833.319162270516</v>
      </c>
    </row>
    <row r="8" spans="1:31" s="39" customFormat="1" x14ac:dyDescent="0.25">
      <c r="A8" s="42" t="s">
        <v>41</v>
      </c>
      <c r="B8" s="38">
        <f>IF(ISNUMBER('KN 2017'!R6),'KN 2017'!R6,"")</f>
        <v>1890</v>
      </c>
      <c r="C8" s="38">
        <f>IF(ISNUMBER('KN 2017'!S6),'KN 2017'!S6,"")</f>
        <v>610.78499999999997</v>
      </c>
      <c r="D8" s="38">
        <f>IF(ISNUMBER('KN 2017'!T6),'KN 2017'!T6,"")</f>
        <v>700</v>
      </c>
      <c r="E8" s="38">
        <f>IF(ISNUMBER('KN 2017'!U6),'KN 2017'!U6,"")</f>
        <v>517</v>
      </c>
      <c r="F8" s="38">
        <f>IF(ISNUMBER('KN 2017'!V6),'KN 2017'!V6,"")</f>
        <v>770</v>
      </c>
      <c r="G8" s="38">
        <f>IF(ISNUMBER('KN 2017'!W6),'KN 2017'!W6,"")</f>
        <v>432</v>
      </c>
      <c r="H8" s="38">
        <f>IF(ISNUMBER('KN 2017'!X6),'KN 2017'!X6,"")</f>
        <v>700</v>
      </c>
      <c r="I8" s="38">
        <f>IF(ISNUMBER('KN 2017'!Y6),'KN 2017'!Y6,"")</f>
        <v>755.9</v>
      </c>
      <c r="J8" s="38">
        <f>IF(ISNUMBER('KN 2017'!Z6),'KN 2017'!Z6,"")</f>
        <v>697</v>
      </c>
      <c r="K8" s="38">
        <f>IF(ISNUMBER('KN 2017'!AA6),'KN 2017'!AA6,"")</f>
        <v>643</v>
      </c>
      <c r="L8" s="38">
        <f>IF(ISNUMBER('KN 2017'!AB6),'KN 2017'!AB6,"")</f>
        <v>418</v>
      </c>
      <c r="M8" s="38">
        <f>IF(ISNUMBER('KN 2017'!AC6),'KN 2017'!AC6,"")</f>
        <v>715</v>
      </c>
      <c r="N8" s="38">
        <f>IF(ISNUMBER('KN 2017'!AD6),'KN 2017'!AD6,"")</f>
        <v>542</v>
      </c>
      <c r="O8" s="38">
        <f>IF(ISNUMBER('KN 2017'!AE6),'KN 2017'!AE6,"")</f>
        <v>325</v>
      </c>
      <c r="P8" s="47">
        <f>IF(ISNUMBER('KN 2017'!AF6),'KN 2017'!AF6,"")</f>
        <v>688.12961538461536</v>
      </c>
    </row>
    <row r="9" spans="1:31" x14ac:dyDescent="0.25">
      <c r="A9" s="43" t="s">
        <v>25</v>
      </c>
      <c r="B9" s="37">
        <f>IF(ISNUMBER('KN 2017'!BN6),'KN 2017'!BN6,"")</f>
        <v>15.3</v>
      </c>
      <c r="C9" s="37">
        <f>IF(ISNUMBER('KN 2017'!BO6),'KN 2017'!BO6,"")</f>
        <v>14.676557390125229</v>
      </c>
      <c r="D9" s="37">
        <f>IF(ISNUMBER('KN 2017'!BP6),'KN 2017'!BP6,"")</f>
        <v>15.806759537520003</v>
      </c>
      <c r="E9" s="37">
        <f>IF(ISNUMBER('KN 2017'!BQ6),'KN 2017'!BQ6,"")</f>
        <v>15.64</v>
      </c>
      <c r="F9" s="37">
        <f>IF(ISNUMBER('KN 2017'!BR6),'KN 2017'!BR6,"")</f>
        <v>7.81</v>
      </c>
      <c r="G9" s="37">
        <f>IF(ISNUMBER('KN 2017'!BS6),'KN 2017'!BS6,"")</f>
        <v>15.5</v>
      </c>
      <c r="H9" s="37">
        <f>IF(ISNUMBER('KN 2017'!BT6),'KN 2017'!BT6,"")</f>
        <v>18.155809899925931</v>
      </c>
      <c r="I9" s="37">
        <f>IF(ISNUMBER('KN 2017'!BU6),'KN 2017'!BU6,"")</f>
        <v>14.41</v>
      </c>
      <c r="J9" s="37">
        <f>IF(ISNUMBER('KN 2017'!BV6),'KN 2017'!BV6,"")</f>
        <v>17.82</v>
      </c>
      <c r="K9" s="37">
        <f>IF(ISNUMBER('KN 2017'!BW6),'KN 2017'!BW6,"")</f>
        <v>14.667</v>
      </c>
      <c r="L9" s="37">
        <f>IF(ISNUMBER('KN 2017'!BX6),'KN 2017'!BX6,"")</f>
        <v>15.547687338501293</v>
      </c>
      <c r="M9" s="37">
        <f>IF(ISNUMBER('KN 2017'!BY6),'KN 2017'!BY6,"")</f>
        <v>14.15</v>
      </c>
      <c r="N9" s="37">
        <f>IF(ISNUMBER('KN 2017'!BZ6),'KN 2017'!BZ6,"")</f>
        <v>15</v>
      </c>
      <c r="O9" s="37">
        <f>IF(ISNUMBER('KN 2017'!CA6),'KN 2017'!CA6,"")</f>
        <v>14.92</v>
      </c>
      <c r="P9" s="48">
        <f>IF(ISNUMBER('KN 2017'!CB6),'KN 2017'!CB6,"")</f>
        <v>15.507216474313266</v>
      </c>
    </row>
    <row r="10" spans="1:31" s="39" customFormat="1" x14ac:dyDescent="0.25">
      <c r="A10" s="42" t="s">
        <v>26</v>
      </c>
      <c r="B10" s="3">
        <f>IF(ISNUMBER('KN 2017'!CD6),'KN 2017'!CD6,"")</f>
        <v>31000</v>
      </c>
      <c r="C10" s="3">
        <f>IF(ISNUMBER('KN 2017'!CE6),'KN 2017'!CE6,"")</f>
        <v>31938</v>
      </c>
      <c r="D10" s="3">
        <f>IF(ISNUMBER('KN 2017'!CF6),'KN 2017'!CF6,"")</f>
        <v>30048</v>
      </c>
      <c r="E10" s="3">
        <f>IF(ISNUMBER('KN 2017'!CG6),'KN 2017'!CG6,"")</f>
        <v>31123</v>
      </c>
      <c r="F10" s="3">
        <f>IF(ISNUMBER('KN 2017'!CH6),'KN 2017'!CH6,"")</f>
        <v>28400</v>
      </c>
      <c r="G10" s="3">
        <f>IF(ISNUMBER('KN 2017'!CI6),'KN 2017'!CI6,"")</f>
        <v>28851</v>
      </c>
      <c r="H10" s="3">
        <f>IF(ISNUMBER('KN 2017'!CJ6),'KN 2017'!CJ6,"")</f>
        <v>30820</v>
      </c>
      <c r="I10" s="3">
        <f>IF(ISNUMBER('KN 2017'!CK6),'KN 2017'!CK6,"")</f>
        <v>29770</v>
      </c>
      <c r="J10" s="3">
        <f>IF(ISNUMBER('KN 2017'!CL6),'KN 2017'!CL6,"")</f>
        <v>29446</v>
      </c>
      <c r="K10" s="3">
        <f>IF(ISNUMBER('KN 2017'!CM6),'KN 2017'!CM6,"")</f>
        <v>29999</v>
      </c>
      <c r="L10" s="3">
        <f>IF(ISNUMBER('KN 2017'!CN6),'KN 2017'!CN6,"")</f>
        <v>30457</v>
      </c>
      <c r="M10" s="3">
        <f>IF(ISNUMBER('KN 2017'!CO6),'KN 2017'!CO6,"")</f>
        <v>31500</v>
      </c>
      <c r="N10" s="3">
        <f>IF(ISNUMBER('KN 2017'!CP6),'KN 2017'!CP6,"")</f>
        <v>28569</v>
      </c>
      <c r="O10" s="3">
        <f>IF(ISNUMBER('KN 2017'!CQ6),'KN 2017'!CQ6,"")</f>
        <v>30640</v>
      </c>
      <c r="P10" s="49">
        <f>IF(ISNUMBER('KN 2017'!CR6),'KN 2017'!CR6,"")</f>
        <v>30320.076923076922</v>
      </c>
    </row>
    <row r="11" spans="1:31" x14ac:dyDescent="0.25">
      <c r="A11" s="43" t="s">
        <v>27</v>
      </c>
      <c r="B11" s="37">
        <f>IF(ISNUMBER('KN 2017'!CT6),'KN 2017'!CT6,"")</f>
        <v>62</v>
      </c>
      <c r="C11" s="37">
        <f>IF(ISNUMBER('KN 2017'!CU6),'KN 2017'!CU6,"")</f>
        <v>62.55</v>
      </c>
      <c r="D11" s="37">
        <f>IF(ISNUMBER('KN 2017'!CV6),'KN 2017'!CV6,"")</f>
        <v>69.434414548038419</v>
      </c>
      <c r="E11" s="37">
        <f>IF(ISNUMBER('KN 2017'!CW6),'KN 2017'!CW6,"")</f>
        <v>66</v>
      </c>
      <c r="F11" s="37">
        <f>IF(ISNUMBER('KN 2017'!CX6),'KN 2017'!CX6,"")</f>
        <v>25.146999999999998</v>
      </c>
      <c r="G11" s="37">
        <f>IF(ISNUMBER('KN 2017'!CY6),'KN 2017'!CY6,"")</f>
        <v>97</v>
      </c>
      <c r="H11" s="37">
        <f>IF(ISNUMBER('KN 2017'!CZ6),'KN 2017'!CZ6,"")</f>
        <v>63.981291527999986</v>
      </c>
      <c r="I11" s="37">
        <f>IF(ISNUMBER('KN 2017'!DA6),'KN 2017'!DA6,"")</f>
        <v>63.32</v>
      </c>
      <c r="J11" s="37">
        <f>IF(ISNUMBER('KN 2017'!DB6),'KN 2017'!DB6,"")</f>
        <v>55</v>
      </c>
      <c r="K11" s="37">
        <f>IF(ISNUMBER('KN 2017'!DC6),'KN 2017'!DC6,"")</f>
        <v>60.72</v>
      </c>
      <c r="L11" s="37">
        <f>IF(ISNUMBER('KN 2017'!DD6),'KN 2017'!DD6,"")</f>
        <v>61.84</v>
      </c>
      <c r="M11" s="37">
        <f>IF(ISNUMBER('KN 2017'!DE6),'KN 2017'!DE6,"")</f>
        <v>62.309999999999995</v>
      </c>
      <c r="N11" s="37">
        <f>IF(ISNUMBER('KN 2017'!DF6),'KN 2017'!DF6,"")</f>
        <v>49</v>
      </c>
      <c r="O11" s="37">
        <f>IF(ISNUMBER('KN 2017'!DG6),'KN 2017'!DG6,"")</f>
        <v>70.900000000000006</v>
      </c>
      <c r="P11" s="48">
        <f>IF(ISNUMBER('KN 2017'!DH6),'KN 2017'!DH6,"")</f>
        <v>64.927362005849105</v>
      </c>
    </row>
    <row r="12" spans="1:31" s="39" customFormat="1" ht="15.75" thickBot="1" x14ac:dyDescent="0.3">
      <c r="A12" s="44" t="s">
        <v>28</v>
      </c>
      <c r="B12" s="40">
        <f>IF(ISNUMBER('KN 2017'!DJ6),'KN 2017'!DJ6,"")</f>
        <v>18630</v>
      </c>
      <c r="C12" s="40">
        <f>IF(ISNUMBER('KN 2017'!DK6),'KN 2017'!DK6,"")</f>
        <v>18094.2</v>
      </c>
      <c r="D12" s="40">
        <f>IF(ISNUMBER('KN 2017'!DL6),'KN 2017'!DL6,"")</f>
        <v>16322</v>
      </c>
      <c r="E12" s="40">
        <f>IF(ISNUMBER('KN 2017'!DM6),'KN 2017'!DM6,"")</f>
        <v>16635</v>
      </c>
      <c r="F12" s="40">
        <f>IF(ISNUMBER('KN 2017'!DN6),'KN 2017'!DN6,"")</f>
        <v>15300</v>
      </c>
      <c r="G12" s="40">
        <f>IF(ISNUMBER('KN 2017'!DO6),'KN 2017'!DO6,"")</f>
        <v>15831</v>
      </c>
      <c r="H12" s="40">
        <f>IF(ISNUMBER('KN 2017'!DP6),'KN 2017'!DP6,"")</f>
        <v>18490</v>
      </c>
      <c r="I12" s="40">
        <f>IF(ISNUMBER('KN 2017'!DQ6),'KN 2017'!DQ6,"")</f>
        <v>16183</v>
      </c>
      <c r="J12" s="40">
        <f>IF(ISNUMBER('KN 2017'!DR6),'KN 2017'!DR6,"")</f>
        <v>18175</v>
      </c>
      <c r="K12" s="40">
        <f>IF(ISNUMBER('KN 2017'!DS6),'KN 2017'!DS6,"")</f>
        <v>15816</v>
      </c>
      <c r="L12" s="40">
        <f>IF(ISNUMBER('KN 2017'!DT6),'KN 2017'!DT6,"")</f>
        <v>17657</v>
      </c>
      <c r="M12" s="40">
        <f>IF(ISNUMBER('KN 2017'!DU6),'KN 2017'!DU6,"")</f>
        <v>16551</v>
      </c>
      <c r="N12" s="40">
        <f>IF(ISNUMBER('KN 2017'!DV6),'KN 2017'!DV6,"")</f>
        <v>17050</v>
      </c>
      <c r="O12" s="40">
        <f>IF(ISNUMBER('KN 2017'!DW6),'KN 2017'!DW6,"")</f>
        <v>16710</v>
      </c>
      <c r="P12" s="50">
        <f>IF(ISNUMBER('KN 2017'!DX6),'KN 2017'!DX6,"")</f>
        <v>17088.015384615384</v>
      </c>
    </row>
    <row r="13" spans="1:31" s="41" customFormat="1" ht="19.5" thickBot="1" x14ac:dyDescent="0.35">
      <c r="A13" s="95" t="str">
        <f>'KN 2017'!A7</f>
        <v>23-45-L/01 Mechanik seřizovač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</row>
    <row r="14" spans="1:31" s="39" customFormat="1" x14ac:dyDescent="0.25">
      <c r="A14" s="51" t="s">
        <v>40</v>
      </c>
      <c r="B14" s="52">
        <f>IF(ISNUMBER('KN 2017'!B7),'KN 2017'!B7,"")</f>
        <v>27919.531941808978</v>
      </c>
      <c r="C14" s="52">
        <f>IF(ISNUMBER('KN 2017'!C7),'KN 2017'!C7,"")</f>
        <v>27386.757506803697</v>
      </c>
      <c r="D14" s="52">
        <f>IF(ISNUMBER('KN 2017'!D7),'KN 2017'!D7,"")</f>
        <v>25215.893092705894</v>
      </c>
      <c r="E14" s="52">
        <f>IF(ISNUMBER('KN 2017'!E7),'KN 2017'!E7,"")</f>
        <v>24826.997293424618</v>
      </c>
      <c r="F14" s="52" t="str">
        <f>IF(ISNUMBER('KN 2017'!F7),'KN 2017'!F7,"")</f>
        <v/>
      </c>
      <c r="G14" s="52">
        <f>IF(ISNUMBER('KN 2017'!G7),'KN 2017'!G7,"")</f>
        <v>21507.429619237773</v>
      </c>
      <c r="H14" s="52">
        <f>IF(ISNUMBER('KN 2017'!H7),'KN 2017'!H7,"")</f>
        <v>22248.691823971003</v>
      </c>
      <c r="I14" s="52">
        <f>IF(ISNUMBER('KN 2017'!I7),'KN 2017'!I7,"")</f>
        <v>27858.015574044661</v>
      </c>
      <c r="J14" s="52">
        <f>IF(ISNUMBER('KN 2017'!J7),'KN 2017'!J7,"")</f>
        <v>21329.189189189186</v>
      </c>
      <c r="K14" s="52">
        <f>IF(ISNUMBER('KN 2017'!K7),'KN 2017'!K7,"")</f>
        <v>26832.50763638446</v>
      </c>
      <c r="L14" s="52">
        <f>IF(ISNUMBER('KN 2017'!L7),'KN 2017'!L7,"")</f>
        <v>25010.451674352513</v>
      </c>
      <c r="M14" s="52">
        <f>IF(ISNUMBER('KN 2017'!M7),'KN 2017'!M7,"")</f>
        <v>24483.256593000468</v>
      </c>
      <c r="N14" s="52">
        <f>IF(ISNUMBER('KN 2017'!N7),'KN 2017'!N7,"")</f>
        <v>22706.753447324874</v>
      </c>
      <c r="O14" s="52">
        <f>IF(ISNUMBER('KN 2017'!O7),'KN 2017'!O7,"")</f>
        <v>26069.675242814526</v>
      </c>
      <c r="P14" s="46">
        <f>IF(ISNUMBER('KN 2017'!P7),'KN 2017'!P7,"")</f>
        <v>24876.550048850975</v>
      </c>
    </row>
    <row r="15" spans="1:31" s="39" customFormat="1" x14ac:dyDescent="0.25">
      <c r="A15" s="42" t="s">
        <v>41</v>
      </c>
      <c r="B15" s="38">
        <f>IF(ISNUMBER('KN 2017'!R7),'KN 2017'!R7,"")</f>
        <v>790</v>
      </c>
      <c r="C15" s="38">
        <f>IF(ISNUMBER('KN 2017'!S7),'KN 2017'!S7,"")</f>
        <v>610.78499999999997</v>
      </c>
      <c r="D15" s="38">
        <f>IF(ISNUMBER('KN 2017'!T7),'KN 2017'!T7,"")</f>
        <v>700</v>
      </c>
      <c r="E15" s="38">
        <f>IF(ISNUMBER('KN 2017'!U7),'KN 2017'!U7,"")</f>
        <v>517</v>
      </c>
      <c r="F15" s="38" t="str">
        <f>IF(ISNUMBER('KN 2017'!V7),'KN 2017'!V7,"")</f>
        <v/>
      </c>
      <c r="G15" s="38">
        <f>IF(ISNUMBER('KN 2017'!W7),'KN 2017'!W7,"")</f>
        <v>420</v>
      </c>
      <c r="H15" s="38">
        <f>IF(ISNUMBER('KN 2017'!X7),'KN 2017'!X7,"")</f>
        <v>700</v>
      </c>
      <c r="I15" s="38">
        <f>IF(ISNUMBER('KN 2017'!Y7),'KN 2017'!Y7,"")</f>
        <v>755.9</v>
      </c>
      <c r="J15" s="38">
        <f>IF(ISNUMBER('KN 2017'!Z7),'KN 2017'!Z7,"")</f>
        <v>687</v>
      </c>
      <c r="K15" s="38">
        <f>IF(ISNUMBER('KN 2017'!AA7),'KN 2017'!AA7,"")</f>
        <v>638</v>
      </c>
      <c r="L15" s="38">
        <f>IF(ISNUMBER('KN 2017'!AB7),'KN 2017'!AB7,"")</f>
        <v>418</v>
      </c>
      <c r="M15" s="38">
        <f>IF(ISNUMBER('KN 2017'!AC7),'KN 2017'!AC7,"")</f>
        <v>715</v>
      </c>
      <c r="N15" s="38">
        <f>IF(ISNUMBER('KN 2017'!AD7),'KN 2017'!AD7,"")</f>
        <v>542</v>
      </c>
      <c r="O15" s="38">
        <f>IF(ISNUMBER('KN 2017'!AE7),'KN 2017'!AE7,"")</f>
        <v>325</v>
      </c>
      <c r="P15" s="47">
        <f>IF(ISNUMBER('KN 2017'!AF7),'KN 2017'!AF7,"")</f>
        <v>601.43730769230763</v>
      </c>
    </row>
    <row r="16" spans="1:31" x14ac:dyDescent="0.25">
      <c r="A16" s="43" t="s">
        <v>25</v>
      </c>
      <c r="B16" s="37">
        <f>IF(ISNUMBER('KN 2017'!BN7),'KN 2017'!BN7,"")</f>
        <v>15.3</v>
      </c>
      <c r="C16" s="37">
        <f>IF(ISNUMBER('KN 2017'!BO7),'KN 2017'!BO7,"")</f>
        <v>16.025457584047803</v>
      </c>
      <c r="D16" s="37">
        <f>IF(ISNUMBER('KN 2017'!BP7),'KN 2017'!BP7,"")</f>
        <v>16.426035280480001</v>
      </c>
      <c r="E16" s="37">
        <f>IF(ISNUMBER('KN 2017'!BQ7),'KN 2017'!BQ7,"")</f>
        <v>17.13</v>
      </c>
      <c r="F16" s="37" t="str">
        <f>IF(ISNUMBER('KN 2017'!BR7),'KN 2017'!BR7,"")</f>
        <v/>
      </c>
      <c r="G16" s="37">
        <f>IF(ISNUMBER('KN 2017'!BS7),'KN 2017'!BS7,"")</f>
        <v>17.71</v>
      </c>
      <c r="H16" s="37">
        <f>IF(ISNUMBER('KN 2017'!BT7),'KN 2017'!BT7,"")</f>
        <v>19.692448624514999</v>
      </c>
      <c r="I16" s="37">
        <f>IF(ISNUMBER('KN 2017'!BU7),'KN 2017'!BU7,"")</f>
        <v>14.41</v>
      </c>
      <c r="J16" s="37">
        <f>IF(ISNUMBER('KN 2017'!BV7),'KN 2017'!BV7,"")</f>
        <v>20.350000000000001</v>
      </c>
      <c r="K16" s="37">
        <f>IF(ISNUMBER('KN 2017'!BW7),'KN 2017'!BW7,"")</f>
        <v>15.185</v>
      </c>
      <c r="L16" s="37">
        <f>IF(ISNUMBER('KN 2017'!BX7),'KN 2017'!BX7,"")</f>
        <v>16.933</v>
      </c>
      <c r="M16" s="37">
        <f>IF(ISNUMBER('KN 2017'!BY7),'KN 2017'!BY7,"")</f>
        <v>17.75</v>
      </c>
      <c r="N16" s="37">
        <f>IF(ISNUMBER('KN 2017'!BZ7),'KN 2017'!BZ7,"")</f>
        <v>18.5</v>
      </c>
      <c r="O16" s="37">
        <f>IF(ISNUMBER('KN 2017'!CA7),'KN 2017'!CA7,"")</f>
        <v>15.82</v>
      </c>
      <c r="P16" s="48">
        <f>IF(ISNUMBER('KN 2017'!CB7),'KN 2017'!CB7,"")</f>
        <v>17.017841653003291</v>
      </c>
    </row>
    <row r="17" spans="1:16" s="39" customFormat="1" x14ac:dyDescent="0.25">
      <c r="A17" s="42" t="s">
        <v>26</v>
      </c>
      <c r="B17" s="3">
        <f>IF(ISNUMBER('KN 2017'!CD7),'KN 2017'!CD7,"")</f>
        <v>31000</v>
      </c>
      <c r="C17" s="3">
        <f>IF(ISNUMBER('KN 2017'!CE7),'KN 2017'!CE7,"")</f>
        <v>31938</v>
      </c>
      <c r="D17" s="3">
        <f>IF(ISNUMBER('KN 2017'!CF7),'KN 2017'!CF7,"")</f>
        <v>30048</v>
      </c>
      <c r="E17" s="3">
        <f>IF(ISNUMBER('KN 2017'!CG7),'KN 2017'!CG7,"")</f>
        <v>31123</v>
      </c>
      <c r="F17" s="3" t="str">
        <f>IF(ISNUMBER('KN 2017'!CH7),'KN 2017'!CH7,"")</f>
        <v/>
      </c>
      <c r="G17" s="3">
        <f>IF(ISNUMBER('KN 2017'!CI7),'KN 2017'!CI7,"")</f>
        <v>28851</v>
      </c>
      <c r="H17" s="3">
        <f>IF(ISNUMBER('KN 2017'!CJ7),'KN 2017'!CJ7,"")</f>
        <v>30820</v>
      </c>
      <c r="I17" s="3">
        <f>IF(ISNUMBER('KN 2017'!CK7),'KN 2017'!CK7,"")</f>
        <v>29770</v>
      </c>
      <c r="J17" s="3">
        <f>IF(ISNUMBER('KN 2017'!CL7),'KN 2017'!CL7,"")</f>
        <v>29446</v>
      </c>
      <c r="K17" s="3">
        <f>IF(ISNUMBER('KN 2017'!CM7),'KN 2017'!CM7,"")</f>
        <v>29999</v>
      </c>
      <c r="L17" s="3">
        <f>IF(ISNUMBER('KN 2017'!CN7),'KN 2017'!CN7,"")</f>
        <v>30457</v>
      </c>
      <c r="M17" s="3">
        <f>IF(ISNUMBER('KN 2017'!CO7),'KN 2017'!CO7,"")</f>
        <v>31500</v>
      </c>
      <c r="N17" s="3">
        <f>IF(ISNUMBER('KN 2017'!CP7),'KN 2017'!CP7,"")</f>
        <v>28569</v>
      </c>
      <c r="O17" s="3">
        <f>IF(ISNUMBER('KN 2017'!CQ7),'KN 2017'!CQ7,"")</f>
        <v>30640</v>
      </c>
      <c r="P17" s="49">
        <f>IF(ISNUMBER('KN 2017'!CR7),'KN 2017'!CR7,"")</f>
        <v>30320.076923076922</v>
      </c>
    </row>
    <row r="18" spans="1:16" x14ac:dyDescent="0.25">
      <c r="A18" s="43" t="s">
        <v>27</v>
      </c>
      <c r="B18" s="37">
        <f>IF(ISNUMBER('KN 2017'!CT7),'KN 2017'!CT7,"")</f>
        <v>62</v>
      </c>
      <c r="C18" s="37">
        <f>IF(ISNUMBER('KN 2017'!CU7),'KN 2017'!CU7,"")</f>
        <v>62.55</v>
      </c>
      <c r="D18" s="37">
        <f>IF(ISNUMBER('KN 2017'!CV7),'KN 2017'!CV7,"")</f>
        <v>60</v>
      </c>
      <c r="E18" s="37">
        <f>IF(ISNUMBER('KN 2017'!CW7),'KN 2017'!CW7,"")</f>
        <v>66</v>
      </c>
      <c r="F18" s="37" t="str">
        <f>IF(ISNUMBER('KN 2017'!CX7),'KN 2017'!CX7,"")</f>
        <v/>
      </c>
      <c r="G18" s="37">
        <f>IF(ISNUMBER('KN 2017'!CY7),'KN 2017'!CY7,"")</f>
        <v>97</v>
      </c>
      <c r="H18" s="37">
        <f>IF(ISNUMBER('KN 2017'!CZ7),'KN 2017'!CZ7,"")</f>
        <v>63.981291527999986</v>
      </c>
      <c r="I18" s="37">
        <f>IF(ISNUMBER('KN 2017'!DA7),'KN 2017'!DA7,"")</f>
        <v>63.32</v>
      </c>
      <c r="J18" s="37">
        <f>IF(ISNUMBER('KN 2017'!DB7),'KN 2017'!DB7,"")</f>
        <v>55</v>
      </c>
      <c r="K18" s="37">
        <f>IF(ISNUMBER('KN 2017'!DC7),'KN 2017'!DC7,"")</f>
        <v>60.72</v>
      </c>
      <c r="L18" s="37">
        <f>IF(ISNUMBER('KN 2017'!DD7),'KN 2017'!DD7,"")</f>
        <v>61.84</v>
      </c>
      <c r="M18" s="37">
        <f>IF(ISNUMBER('KN 2017'!DE7),'KN 2017'!DE7,"")</f>
        <v>62.309999999999995</v>
      </c>
      <c r="N18" s="37">
        <f>IF(ISNUMBER('KN 2017'!DF7),'KN 2017'!DF7,"")</f>
        <v>49</v>
      </c>
      <c r="O18" s="37">
        <f>IF(ISNUMBER('KN 2017'!DG7),'KN 2017'!DG7,"")</f>
        <v>70.900000000000006</v>
      </c>
      <c r="P18" s="48">
        <f>IF(ISNUMBER('KN 2017'!DH7),'KN 2017'!DH7,"")</f>
        <v>64.201637809846162</v>
      </c>
    </row>
    <row r="19" spans="1:16" s="39" customFormat="1" ht="15.75" thickBot="1" x14ac:dyDescent="0.3">
      <c r="A19" s="44" t="s">
        <v>28</v>
      </c>
      <c r="B19" s="40">
        <f>IF(ISNUMBER('KN 2017'!DJ7),'KN 2017'!DJ7,"")</f>
        <v>18630</v>
      </c>
      <c r="C19" s="40">
        <f>IF(ISNUMBER('KN 2017'!DK7),'KN 2017'!DK7,"")</f>
        <v>18094.2</v>
      </c>
      <c r="D19" s="40">
        <f>IF(ISNUMBER('KN 2017'!DL7),'KN 2017'!DL7,"")</f>
        <v>16322</v>
      </c>
      <c r="E19" s="40">
        <f>IF(ISNUMBER('KN 2017'!DM7),'KN 2017'!DM7,"")</f>
        <v>16635</v>
      </c>
      <c r="F19" s="40" t="str">
        <f>IF(ISNUMBER('KN 2017'!DN7),'KN 2017'!DN7,"")</f>
        <v/>
      </c>
      <c r="G19" s="40">
        <f>IF(ISNUMBER('KN 2017'!DO7),'KN 2017'!DO7,"")</f>
        <v>15831</v>
      </c>
      <c r="H19" s="40">
        <f>IF(ISNUMBER('KN 2017'!DP7),'KN 2017'!DP7,"")</f>
        <v>18490</v>
      </c>
      <c r="I19" s="40">
        <f>IF(ISNUMBER('KN 2017'!DQ7),'KN 2017'!DQ7,"")</f>
        <v>16183</v>
      </c>
      <c r="J19" s="40">
        <f>IF(ISNUMBER('KN 2017'!DR7),'KN 2017'!DR7,"")</f>
        <v>18175</v>
      </c>
      <c r="K19" s="40">
        <f>IF(ISNUMBER('KN 2017'!DS7),'KN 2017'!DS7,"")</f>
        <v>15816</v>
      </c>
      <c r="L19" s="40">
        <f>IF(ISNUMBER('KN 2017'!DT7),'KN 2017'!DT7,"")</f>
        <v>17657</v>
      </c>
      <c r="M19" s="40">
        <f>IF(ISNUMBER('KN 2017'!DU7),'KN 2017'!DU7,"")</f>
        <v>16551</v>
      </c>
      <c r="N19" s="40">
        <f>IF(ISNUMBER('KN 2017'!DV7),'KN 2017'!DV7,"")</f>
        <v>17050</v>
      </c>
      <c r="O19" s="40">
        <f>IF(ISNUMBER('KN 2017'!DW7),'KN 2017'!DW7,"")</f>
        <v>16710</v>
      </c>
      <c r="P19" s="50">
        <f>IF(ISNUMBER('KN 2017'!DX7),'KN 2017'!DX7,"")</f>
        <v>17088.015384615384</v>
      </c>
    </row>
    <row r="20" spans="1:16" s="41" customFormat="1" ht="19.5" thickBot="1" x14ac:dyDescent="0.35">
      <c r="A20" s="95" t="str">
        <f>'KN 2017'!A8</f>
        <v>39-41-L/01 Autotronik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7"/>
    </row>
    <row r="21" spans="1:16" s="39" customFormat="1" x14ac:dyDescent="0.25">
      <c r="A21" s="51" t="s">
        <v>40</v>
      </c>
      <c r="B21" s="52">
        <f>IF(ISNUMBER('KN 2017'!B8),'KN 2017'!B8,"")</f>
        <v>30562.328190743334</v>
      </c>
      <c r="C21" s="52">
        <f>IF(ISNUMBER('KN 2017'!C8),'KN 2017'!C8,"")</f>
        <v>26725.087695017985</v>
      </c>
      <c r="D21" s="52">
        <f>IF(ISNUMBER('KN 2017'!D8),'KN 2017'!D8,"")</f>
        <v>26075.906630698861</v>
      </c>
      <c r="E21" s="52">
        <f>IF(ISNUMBER('KN 2017'!E8),'KN 2017'!E8,"")</f>
        <v>22315.661157024795</v>
      </c>
      <c r="F21" s="52">
        <f>IF(ISNUMBER('KN 2017'!F8),'KN 2017'!F8,"")</f>
        <v>24950.579916319661</v>
      </c>
      <c r="G21" s="52">
        <f>IF(ISNUMBER('KN 2017'!G8),'KN 2017'!G8,"")</f>
        <v>24194.312377093138</v>
      </c>
      <c r="H21" s="52">
        <f>IF(ISNUMBER('KN 2017'!H8),'KN 2017'!H8,"")</f>
        <v>33763.893093955456</v>
      </c>
      <c r="I21" s="52">
        <f>IF(ISNUMBER('KN 2017'!I8),'KN 2017'!I8,"")</f>
        <v>25850.061559683887</v>
      </c>
      <c r="J21" s="52">
        <f>IF(ISNUMBER('KN 2017'!J8),'KN 2017'!J8,"")</f>
        <v>24629.31419457735</v>
      </c>
      <c r="K21" s="52">
        <f>IF(ISNUMBER('KN 2017'!K8),'KN 2017'!K8,"")</f>
        <v>26283.491635275379</v>
      </c>
      <c r="L21" s="52">
        <f>IF(ISNUMBER('KN 2017'!L8),'KN 2017'!L8,"")</f>
        <v>22775.315987216931</v>
      </c>
      <c r="M21" s="52">
        <f>IF(ISNUMBER('KN 2017'!M8),'KN 2017'!M8,"")</f>
        <v>25594.12094926252</v>
      </c>
      <c r="N21" s="52">
        <f>IF(ISNUMBER('KN 2017'!N8),'KN 2017'!N8,"")</f>
        <v>24341.863145258103</v>
      </c>
      <c r="O21" s="52">
        <f>IF(ISNUMBER('KN 2017'!O8),'KN 2017'!O8,"")</f>
        <v>27521.291350486546</v>
      </c>
      <c r="P21" s="46">
        <f>IF(ISNUMBER('KN 2017'!P8),'KN 2017'!P8,"")</f>
        <v>26113.087705900998</v>
      </c>
    </row>
    <row r="22" spans="1:16" s="39" customFormat="1" x14ac:dyDescent="0.25">
      <c r="A22" s="42" t="s">
        <v>41</v>
      </c>
      <c r="B22" s="38">
        <f>IF(ISNUMBER('KN 2017'!R8),'KN 2017'!R8,"")</f>
        <v>2800</v>
      </c>
      <c r="C22" s="38">
        <f>IF(ISNUMBER('KN 2017'!S8),'KN 2017'!S8,"")</f>
        <v>1993.32</v>
      </c>
      <c r="D22" s="38">
        <f>IF(ISNUMBER('KN 2017'!T8),'KN 2017'!T8,"")</f>
        <v>700</v>
      </c>
      <c r="E22" s="38">
        <f>IF(ISNUMBER('KN 2017'!U8),'KN 2017'!U8,"")</f>
        <v>517</v>
      </c>
      <c r="F22" s="38">
        <f>IF(ISNUMBER('KN 2017'!V8),'KN 2017'!V8,"")</f>
        <v>770</v>
      </c>
      <c r="G22" s="38">
        <f>IF(ISNUMBER('KN 2017'!W8),'KN 2017'!W8,"")</f>
        <v>432</v>
      </c>
      <c r="H22" s="38">
        <f>IF(ISNUMBER('KN 2017'!X8),'KN 2017'!X8,"")</f>
        <v>700</v>
      </c>
      <c r="I22" s="38">
        <f>IF(ISNUMBER('KN 2017'!Y8),'KN 2017'!Y8,"")</f>
        <v>748.2</v>
      </c>
      <c r="J22" s="38">
        <f>IF(ISNUMBER('KN 2017'!Z8),'KN 2017'!Z8,"")</f>
        <v>701</v>
      </c>
      <c r="K22" s="38">
        <f>IF(ISNUMBER('KN 2017'!AA8),'KN 2017'!AA8,"")</f>
        <v>635</v>
      </c>
      <c r="L22" s="38">
        <f>IF(ISNUMBER('KN 2017'!AB8),'KN 2017'!AB8,"")</f>
        <v>418</v>
      </c>
      <c r="M22" s="38">
        <f>IF(ISNUMBER('KN 2017'!AC8),'KN 2017'!AC8,"")</f>
        <v>715</v>
      </c>
      <c r="N22" s="38">
        <f>IF(ISNUMBER('KN 2017'!AD8),'KN 2017'!AD8,"")</f>
        <v>1478</v>
      </c>
      <c r="O22" s="38">
        <f>IF(ISNUMBER('KN 2017'!AE8),'KN 2017'!AE8,"")</f>
        <v>325</v>
      </c>
      <c r="P22" s="47">
        <f>IF(ISNUMBER('KN 2017'!AF8),'KN 2017'!AF8,"")</f>
        <v>923.75142857142862</v>
      </c>
    </row>
    <row r="23" spans="1:16" x14ac:dyDescent="0.25">
      <c r="A23" s="43" t="s">
        <v>25</v>
      </c>
      <c r="B23" s="37">
        <f>IF(ISNUMBER('KN 2017'!BN8),'KN 2017'!BN8,"")</f>
        <v>13.8</v>
      </c>
      <c r="C23" s="37">
        <f>IF(ISNUMBER('KN 2017'!BO8),'KN 2017'!BO8,"")</f>
        <v>16.481450642347372</v>
      </c>
      <c r="D23" s="37">
        <f>IF(ISNUMBER('KN 2017'!BP8),'KN 2017'!BP8,"")</f>
        <v>15.806759537520003</v>
      </c>
      <c r="E23" s="37">
        <f>IF(ISNUMBER('KN 2017'!BQ8),'KN 2017'!BQ8,"")</f>
        <v>19.36</v>
      </c>
      <c r="F23" s="37">
        <f>IF(ISNUMBER('KN 2017'!BR8),'KN 2017'!BR8,"")</f>
        <v>15.4</v>
      </c>
      <c r="G23" s="37">
        <f>IF(ISNUMBER('KN 2017'!BS8),'KN 2017'!BS8,"")</f>
        <v>15.57</v>
      </c>
      <c r="H23" s="37">
        <f>IF(ISNUMBER('KN 2017'!BT8),'KN 2017'!BT8,"")</f>
        <v>12.207550394804127</v>
      </c>
      <c r="I23" s="37">
        <f>IF(ISNUMBER('KN 2017'!BU8),'KN 2017'!BU8,"")</f>
        <v>15.68</v>
      </c>
      <c r="J23" s="37">
        <f>IF(ISNUMBER('KN 2017'!BV8),'KN 2017'!BV8,"")</f>
        <v>17.100000000000001</v>
      </c>
      <c r="K23" s="37">
        <f>IF(ISNUMBER('KN 2017'!BW8),'KN 2017'!BW8,"")</f>
        <v>15.545</v>
      </c>
      <c r="L23" s="37">
        <f>IF(ISNUMBER('KN 2017'!BX8),'KN 2017'!BX8,"")</f>
        <v>18.889047970479702</v>
      </c>
      <c r="M23" s="37">
        <f>IF(ISNUMBER('KN 2017'!BY8),'KN 2017'!BY8,"")</f>
        <v>16.87</v>
      </c>
      <c r="N23" s="37">
        <f>IF(ISNUMBER('KN 2017'!BZ8),'KN 2017'!BZ8,"")</f>
        <v>17</v>
      </c>
      <c r="O23" s="37">
        <f>IF(ISNUMBER('KN 2017'!CA8),'KN 2017'!CA8,"")</f>
        <v>14.89</v>
      </c>
      <c r="P23" s="48">
        <f>IF(ISNUMBER('KN 2017'!CB8),'KN 2017'!CB8,"")</f>
        <v>16.042843467510799</v>
      </c>
    </row>
    <row r="24" spans="1:16" s="39" customFormat="1" x14ac:dyDescent="0.25">
      <c r="A24" s="42" t="s">
        <v>26</v>
      </c>
      <c r="B24" s="3">
        <f>IF(ISNUMBER('KN 2017'!CD8),'KN 2017'!CD8,"")</f>
        <v>31000</v>
      </c>
      <c r="C24" s="3">
        <f>IF(ISNUMBER('KN 2017'!CE8),'KN 2017'!CE8,"")</f>
        <v>31938</v>
      </c>
      <c r="D24" s="3">
        <f>IF(ISNUMBER('KN 2017'!CF8),'KN 2017'!CF8,"")</f>
        <v>30048</v>
      </c>
      <c r="E24" s="3">
        <f>IF(ISNUMBER('KN 2017'!CG8),'KN 2017'!CG8,"")</f>
        <v>31123</v>
      </c>
      <c r="F24" s="3">
        <f>IF(ISNUMBER('KN 2017'!CH8),'KN 2017'!CH8,"")</f>
        <v>28400</v>
      </c>
      <c r="G24" s="3">
        <f>IF(ISNUMBER('KN 2017'!CI8),'KN 2017'!CI8,"")</f>
        <v>28851</v>
      </c>
      <c r="H24" s="3">
        <f>IF(ISNUMBER('KN 2017'!CJ8),'KN 2017'!CJ8,"")</f>
        <v>30820</v>
      </c>
      <c r="I24" s="3">
        <f>IF(ISNUMBER('KN 2017'!CK8),'KN 2017'!CK8,"")</f>
        <v>29770</v>
      </c>
      <c r="J24" s="3">
        <f>IF(ISNUMBER('KN 2017'!CL8),'KN 2017'!CL8,"")</f>
        <v>29446</v>
      </c>
      <c r="K24" s="3">
        <f>IF(ISNUMBER('KN 2017'!CM8),'KN 2017'!CM8,"")</f>
        <v>29999</v>
      </c>
      <c r="L24" s="3">
        <f>IF(ISNUMBER('KN 2017'!CN8),'KN 2017'!CN8,"")</f>
        <v>30457</v>
      </c>
      <c r="M24" s="3">
        <f>IF(ISNUMBER('KN 2017'!CO8),'KN 2017'!CO8,"")</f>
        <v>31500</v>
      </c>
      <c r="N24" s="3">
        <f>IF(ISNUMBER('KN 2017'!CP8),'KN 2017'!CP8,"")</f>
        <v>28569</v>
      </c>
      <c r="O24" s="3">
        <f>IF(ISNUMBER('KN 2017'!CQ8),'KN 2017'!CQ8,"")</f>
        <v>30640</v>
      </c>
      <c r="P24" s="49">
        <f>IF(ISNUMBER('KN 2017'!CR8),'KN 2017'!CR8,"")</f>
        <v>30182.928571428572</v>
      </c>
    </row>
    <row r="25" spans="1:16" x14ac:dyDescent="0.25">
      <c r="A25" s="43" t="s">
        <v>27</v>
      </c>
      <c r="B25" s="37">
        <f>IF(ISNUMBER('KN 2017'!CT8),'KN 2017'!CT8,"")</f>
        <v>62</v>
      </c>
      <c r="C25" s="37">
        <f>IF(ISNUMBER('KN 2017'!CU8),'KN 2017'!CU8,"")</f>
        <v>62.55</v>
      </c>
      <c r="D25" s="37">
        <f>IF(ISNUMBER('KN 2017'!CV8),'KN 2017'!CV8,"")</f>
        <v>60</v>
      </c>
      <c r="E25" s="37">
        <f>IF(ISNUMBER('KN 2017'!CW8),'KN 2017'!CW8,"")</f>
        <v>66</v>
      </c>
      <c r="F25" s="37">
        <f>IF(ISNUMBER('KN 2017'!CX8),'KN 2017'!CX8,"")</f>
        <v>65.09</v>
      </c>
      <c r="G25" s="37">
        <f>IF(ISNUMBER('KN 2017'!CY8),'KN 2017'!CY8,"")</f>
        <v>97</v>
      </c>
      <c r="H25" s="37">
        <f>IF(ISNUMBER('KN 2017'!CZ8),'KN 2017'!CZ8,"")</f>
        <v>63.981291527999986</v>
      </c>
      <c r="I25" s="37">
        <f>IF(ISNUMBER('KN 2017'!DA8),'KN 2017'!DA8,"")</f>
        <v>63.32</v>
      </c>
      <c r="J25" s="37">
        <f>IF(ISNUMBER('KN 2017'!DB8),'KN 2017'!DB8,"")</f>
        <v>55</v>
      </c>
      <c r="K25" s="37">
        <f>IF(ISNUMBER('KN 2017'!DC8),'KN 2017'!DC8,"")</f>
        <v>60.72</v>
      </c>
      <c r="L25" s="37">
        <f>IF(ISNUMBER('KN 2017'!DD8),'KN 2017'!DD8,"")</f>
        <v>61.84</v>
      </c>
      <c r="M25" s="37">
        <f>IF(ISNUMBER('KN 2017'!DE8),'KN 2017'!DE8,"")</f>
        <v>62.309999999999995</v>
      </c>
      <c r="N25" s="37">
        <f>IF(ISNUMBER('KN 2017'!DF8),'KN 2017'!DF8,"")</f>
        <v>49</v>
      </c>
      <c r="O25" s="37">
        <f>IF(ISNUMBER('KN 2017'!DG8),'KN 2017'!DG8,"")</f>
        <v>70.900000000000006</v>
      </c>
      <c r="P25" s="48">
        <f>IF(ISNUMBER('KN 2017'!DH8),'KN 2017'!DH8,"")</f>
        <v>64.265092252000002</v>
      </c>
    </row>
    <row r="26" spans="1:16" s="39" customFormat="1" ht="15.75" thickBot="1" x14ac:dyDescent="0.3">
      <c r="A26" s="44" t="s">
        <v>28</v>
      </c>
      <c r="B26" s="40">
        <f>IF(ISNUMBER('KN 2017'!DJ8),'KN 2017'!DJ8,"")</f>
        <v>18630</v>
      </c>
      <c r="C26" s="40">
        <f>IF(ISNUMBER('KN 2017'!DK8),'KN 2017'!DK8,"")</f>
        <v>18094.2</v>
      </c>
      <c r="D26" s="40">
        <f>IF(ISNUMBER('KN 2017'!DL8),'KN 2017'!DL8,"")</f>
        <v>16322</v>
      </c>
      <c r="E26" s="40">
        <f>IF(ISNUMBER('KN 2017'!DM8),'KN 2017'!DM8,"")</f>
        <v>16635</v>
      </c>
      <c r="F26" s="40">
        <f>IF(ISNUMBER('KN 2017'!DN8),'KN 2017'!DN8,"")</f>
        <v>15300</v>
      </c>
      <c r="G26" s="40">
        <f>IF(ISNUMBER('KN 2017'!DO8),'KN 2017'!DO8,"")</f>
        <v>15831</v>
      </c>
      <c r="H26" s="40">
        <f>IF(ISNUMBER('KN 2017'!DP8),'KN 2017'!DP8,"")</f>
        <v>18490</v>
      </c>
      <c r="I26" s="40">
        <f>IF(ISNUMBER('KN 2017'!DQ8),'KN 2017'!DQ8,"")</f>
        <v>16183</v>
      </c>
      <c r="J26" s="40">
        <f>IF(ISNUMBER('KN 2017'!DR8),'KN 2017'!DR8,"")</f>
        <v>18175</v>
      </c>
      <c r="K26" s="40">
        <f>IF(ISNUMBER('KN 2017'!DS8),'KN 2017'!DS8,"")</f>
        <v>15816</v>
      </c>
      <c r="L26" s="40">
        <f>IF(ISNUMBER('KN 2017'!DT8),'KN 2017'!DT8,"")</f>
        <v>17657</v>
      </c>
      <c r="M26" s="40">
        <f>IF(ISNUMBER('KN 2017'!DU8),'KN 2017'!DU8,"")</f>
        <v>16551</v>
      </c>
      <c r="N26" s="40">
        <f>IF(ISNUMBER('KN 2017'!DV8),'KN 2017'!DV8,"")</f>
        <v>17050</v>
      </c>
      <c r="O26" s="40">
        <f>IF(ISNUMBER('KN 2017'!DW8),'KN 2017'!DW8,"")</f>
        <v>16710</v>
      </c>
      <c r="P26" s="50">
        <f>IF(ISNUMBER('KN 2017'!DX8),'KN 2017'!DX8,"")</f>
        <v>16960.3</v>
      </c>
    </row>
    <row r="27" spans="1:16" s="41" customFormat="1" ht="19.5" thickBot="1" x14ac:dyDescent="0.35">
      <c r="A27" s="95" t="str">
        <f>'KN 2017'!A9</f>
        <v>65-41-L/01 Gastronomie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</row>
    <row r="28" spans="1:16" s="39" customFormat="1" x14ac:dyDescent="0.25">
      <c r="A28" s="51" t="s">
        <v>40</v>
      </c>
      <c r="B28" s="52">
        <f>IF(ISNUMBER('KN 2017'!B9),'KN 2017'!B9,"")</f>
        <v>25108.696625023309</v>
      </c>
      <c r="C28" s="52">
        <f>IF(ISNUMBER('KN 2017'!C9),'KN 2017'!C9,"")</f>
        <v>26724.365460699802</v>
      </c>
      <c r="D28" s="52">
        <f>IF(ISNUMBER('KN 2017'!D9),'KN 2017'!D9,"")</f>
        <v>22644.433133774488</v>
      </c>
      <c r="E28" s="52">
        <f>IF(ISNUMBER('KN 2017'!E9),'KN 2017'!E9,"")</f>
        <v>30895.888738127545</v>
      </c>
      <c r="F28" s="52">
        <f>IF(ISNUMBER('KN 2017'!F9),'KN 2017'!F9,"")</f>
        <v>30724.674888815342</v>
      </c>
      <c r="G28" s="52">
        <f>IF(ISNUMBER('KN 2017'!G9),'KN 2017'!G9,"")</f>
        <v>21507.429619237773</v>
      </c>
      <c r="H28" s="52">
        <f>IF(ISNUMBER('KN 2017'!H9),'KN 2017'!H9,"")</f>
        <v>22507.370809943732</v>
      </c>
      <c r="I28" s="52">
        <f>IF(ISNUMBER('KN 2017'!I9),'KN 2017'!I9,"")</f>
        <v>24343.848860190748</v>
      </c>
      <c r="J28" s="52">
        <f>IF(ISNUMBER('KN 2017'!J9),'KN 2017'!J9,"")</f>
        <v>21329.189189189186</v>
      </c>
      <c r="K28" s="74" t="str">
        <f>IF(ISNUMBER('KN 2017'!K9),'KN 2017'!K9,"")</f>
        <v/>
      </c>
      <c r="L28" s="52">
        <f>IF(ISNUMBER('KN 2017'!L9),'KN 2017'!L9,"")</f>
        <v>23968.503702935755</v>
      </c>
      <c r="M28" s="52">
        <f>IF(ISNUMBER('KN 2017'!M9),'KN 2017'!M9,"")</f>
        <v>23009.191436460809</v>
      </c>
      <c r="N28" s="52">
        <f>IF(ISNUMBER('KN 2017'!N9),'KN 2017'!N9,"")</f>
        <v>31601.750204081633</v>
      </c>
      <c r="O28" s="52">
        <f>IF(ISNUMBER('KN 2017'!O9),'KN 2017'!O9,"")</f>
        <v>27738.777850401919</v>
      </c>
      <c r="P28" s="46">
        <f>IF(ISNUMBER('KN 2017'!P9),'KN 2017'!P9,"")</f>
        <v>25546.470809144779</v>
      </c>
    </row>
    <row r="29" spans="1:16" s="39" customFormat="1" x14ac:dyDescent="0.25">
      <c r="A29" s="42" t="s">
        <v>41</v>
      </c>
      <c r="B29" s="38">
        <f>IF(ISNUMBER('KN 2017'!R9),'KN 2017'!R9,"")</f>
        <v>790</v>
      </c>
      <c r="C29" s="38">
        <f>IF(ISNUMBER('KN 2017'!S9),'KN 2017'!S9,"")</f>
        <v>610.78499999999997</v>
      </c>
      <c r="D29" s="38">
        <f>IF(ISNUMBER('KN 2017'!T9),'KN 2017'!T9,"")</f>
        <v>700</v>
      </c>
      <c r="E29" s="38">
        <f>IF(ISNUMBER('KN 2017'!U9),'KN 2017'!U9,"")</f>
        <v>517</v>
      </c>
      <c r="F29" s="38">
        <f>IF(ISNUMBER('KN 2017'!V9),'KN 2017'!V9,"")</f>
        <v>770</v>
      </c>
      <c r="G29" s="38">
        <f>IF(ISNUMBER('KN 2017'!W9),'KN 2017'!W9,"")</f>
        <v>420</v>
      </c>
      <c r="H29" s="38">
        <f>IF(ISNUMBER('KN 2017'!X9),'KN 2017'!X9,"")</f>
        <v>700</v>
      </c>
      <c r="I29" s="38">
        <f>IF(ISNUMBER('KN 2017'!Y9),'KN 2017'!Y9,"")</f>
        <v>742.5</v>
      </c>
      <c r="J29" s="38">
        <f>IF(ISNUMBER('KN 2017'!Z9),'KN 2017'!Z9,"")</f>
        <v>687</v>
      </c>
      <c r="K29" s="75" t="str">
        <f>IF(ISNUMBER('KN 2017'!AA9),'KN 2017'!AA9,"")</f>
        <v/>
      </c>
      <c r="L29" s="38">
        <f>IF(ISNUMBER('KN 2017'!AB9),'KN 2017'!AB9,"")</f>
        <v>418</v>
      </c>
      <c r="M29" s="38">
        <f>IF(ISNUMBER('KN 2017'!AC9),'KN 2017'!AC9,"")</f>
        <v>715</v>
      </c>
      <c r="N29" s="38">
        <f>IF(ISNUMBER('KN 2017'!AD9),'KN 2017'!AD9,"")</f>
        <v>542</v>
      </c>
      <c r="O29" s="38">
        <f>IF(ISNUMBER('KN 2017'!AE9),'KN 2017'!AE9,"")</f>
        <v>325</v>
      </c>
      <c r="P29" s="47">
        <f>IF(ISNUMBER('KN 2017'!AF9),'KN 2017'!AF9,"")</f>
        <v>610.56038461538458</v>
      </c>
    </row>
    <row r="30" spans="1:16" x14ac:dyDescent="0.25">
      <c r="A30" s="43" t="s">
        <v>25</v>
      </c>
      <c r="B30" s="37">
        <f>IF(ISNUMBER('KN 2017'!BN9),'KN 2017'!BN9,"")</f>
        <v>17.3</v>
      </c>
      <c r="C30" s="37">
        <f>IF(ISNUMBER('KN 2017'!BO9),'KN 2017'!BO9,"")</f>
        <v>16.481962552231902</v>
      </c>
      <c r="D30" s="37">
        <f>IF(ISNUMBER('KN 2017'!BP9),'KN 2017'!BP9,"")</f>
        <v>18.070669220800003</v>
      </c>
      <c r="E30" s="37">
        <f>IF(ISNUMBER('KN 2017'!BQ9),'KN 2017'!BQ9,"")</f>
        <v>13.4</v>
      </c>
      <c r="F30" s="37">
        <f>IF(ISNUMBER('KN 2017'!BR9),'KN 2017'!BR9,"")</f>
        <v>12.49</v>
      </c>
      <c r="G30" s="37">
        <f>IF(ISNUMBER('KN 2017'!BS9),'KN 2017'!BS9,"")</f>
        <v>17.71</v>
      </c>
      <c r="H30" s="37">
        <f>IF(ISNUMBER('KN 2017'!BT9),'KN 2017'!BT9,"")</f>
        <v>19.424898140690388</v>
      </c>
      <c r="I30" s="37">
        <f>IF(ISNUMBER('KN 2017'!BU9),'KN 2017'!BU9,"")</f>
        <v>16.79</v>
      </c>
      <c r="J30" s="37">
        <f>IF(ISNUMBER('KN 2017'!BV9),'KN 2017'!BV9,"")</f>
        <v>20.350000000000001</v>
      </c>
      <c r="K30" s="73" t="str">
        <f>IF(ISNUMBER('KN 2017'!BW9),'KN 2017'!BW9,"")</f>
        <v/>
      </c>
      <c r="L30" s="37">
        <f>IF(ISNUMBER('KN 2017'!BX9),'KN 2017'!BX9,"")</f>
        <v>17.791881918819186</v>
      </c>
      <c r="M30" s="37">
        <f>IF(ISNUMBER('KN 2017'!BY9),'KN 2017'!BY9,"")</f>
        <v>19.07</v>
      </c>
      <c r="N30" s="37">
        <f>IF(ISNUMBER('KN 2017'!BZ9),'KN 2017'!BZ9,"")</f>
        <v>12.5</v>
      </c>
      <c r="O30" s="37">
        <f>IF(ISNUMBER('KN 2017'!CA9),'KN 2017'!CA9,"")</f>
        <v>14.76</v>
      </c>
      <c r="P30" s="48">
        <f>IF(ISNUMBER('KN 2017'!CB9),'KN 2017'!CB9,"")</f>
        <v>16.626108602503187</v>
      </c>
    </row>
    <row r="31" spans="1:16" s="39" customFormat="1" x14ac:dyDescent="0.25">
      <c r="A31" s="42" t="s">
        <v>26</v>
      </c>
      <c r="B31" s="3">
        <f>IF(ISNUMBER('KN 2017'!CD9),'KN 2017'!CD9,"")</f>
        <v>31000</v>
      </c>
      <c r="C31" s="3">
        <f>IF(ISNUMBER('KN 2017'!CE9),'KN 2017'!CE9,"")</f>
        <v>31938</v>
      </c>
      <c r="D31" s="3">
        <f>IF(ISNUMBER('KN 2017'!CF9),'KN 2017'!CF9,"")</f>
        <v>30048</v>
      </c>
      <c r="E31" s="3">
        <f>IF(ISNUMBER('KN 2017'!CG9),'KN 2017'!CG9,"")</f>
        <v>31123</v>
      </c>
      <c r="F31" s="3">
        <f>IF(ISNUMBER('KN 2017'!CH9),'KN 2017'!CH9,"")</f>
        <v>28400</v>
      </c>
      <c r="G31" s="3">
        <f>IF(ISNUMBER('KN 2017'!CI9),'KN 2017'!CI9,"")</f>
        <v>28851</v>
      </c>
      <c r="H31" s="3">
        <f>IF(ISNUMBER('KN 2017'!CJ9),'KN 2017'!CJ9,"")</f>
        <v>30820</v>
      </c>
      <c r="I31" s="3">
        <f>IF(ISNUMBER('KN 2017'!CK9),'KN 2017'!CK9,"")</f>
        <v>29770</v>
      </c>
      <c r="J31" s="3">
        <f>IF(ISNUMBER('KN 2017'!CL9),'KN 2017'!CL9,"")</f>
        <v>29446</v>
      </c>
      <c r="K31" s="68" t="str">
        <f>IF(ISNUMBER('KN 2017'!CM9),'KN 2017'!CM9,"")</f>
        <v/>
      </c>
      <c r="L31" s="3">
        <f>IF(ISNUMBER('KN 2017'!CN9),'KN 2017'!CN9,"")</f>
        <v>30457</v>
      </c>
      <c r="M31" s="3">
        <f>IF(ISNUMBER('KN 2017'!CO9),'KN 2017'!CO9,"")</f>
        <v>31500</v>
      </c>
      <c r="N31" s="3">
        <f>IF(ISNUMBER('KN 2017'!CP9),'KN 2017'!CP9,"")</f>
        <v>28569</v>
      </c>
      <c r="O31" s="3">
        <f>IF(ISNUMBER('KN 2017'!CQ9),'KN 2017'!CQ9,"")</f>
        <v>30640</v>
      </c>
      <c r="P31" s="49">
        <f>IF(ISNUMBER('KN 2017'!CR9),'KN 2017'!CR9,"")</f>
        <v>30197.076923076922</v>
      </c>
    </row>
    <row r="32" spans="1:16" x14ac:dyDescent="0.25">
      <c r="A32" s="43" t="s">
        <v>27</v>
      </c>
      <c r="B32" s="37">
        <f>IF(ISNUMBER('KN 2017'!CT9),'KN 2017'!CT9,"")</f>
        <v>62</v>
      </c>
      <c r="C32" s="37">
        <f>IF(ISNUMBER('KN 2017'!CU9),'KN 2017'!CU9,"")</f>
        <v>62.55</v>
      </c>
      <c r="D32" s="37">
        <f>IF(ISNUMBER('KN 2017'!CV9),'KN 2017'!CV9,"")</f>
        <v>72.790990595495231</v>
      </c>
      <c r="E32" s="37">
        <f>IF(ISNUMBER('KN 2017'!CW9),'KN 2017'!CW9,"")</f>
        <v>66</v>
      </c>
      <c r="F32" s="37">
        <f>IF(ISNUMBER('KN 2017'!CX9),'KN 2017'!CX9,"")</f>
        <v>53.39</v>
      </c>
      <c r="G32" s="37">
        <f>IF(ISNUMBER('KN 2017'!CY9),'KN 2017'!CY9,"")</f>
        <v>97</v>
      </c>
      <c r="H32" s="37">
        <f>IF(ISNUMBER('KN 2017'!CZ9),'KN 2017'!CZ9,"")</f>
        <v>63.981291527999986</v>
      </c>
      <c r="I32" s="37">
        <f>IF(ISNUMBER('KN 2017'!DA9),'KN 2017'!DA9,"")</f>
        <v>63.32</v>
      </c>
      <c r="J32" s="37">
        <f>IF(ISNUMBER('KN 2017'!DB9),'KN 2017'!DB9,"")</f>
        <v>55</v>
      </c>
      <c r="K32" s="73" t="str">
        <f>IF(ISNUMBER('KN 2017'!DC9),'KN 2017'!DC9,"")</f>
        <v/>
      </c>
      <c r="L32" s="37">
        <f>IF(ISNUMBER('KN 2017'!DD9),'KN 2017'!DD9,"")</f>
        <v>61.84</v>
      </c>
      <c r="M32" s="37">
        <f>IF(ISNUMBER('KN 2017'!DE9),'KN 2017'!DE9,"")</f>
        <v>62.309999999999995</v>
      </c>
      <c r="N32" s="37">
        <f>IF(ISNUMBER('KN 2017'!DF9),'KN 2017'!DF9,"")</f>
        <v>49</v>
      </c>
      <c r="O32" s="37">
        <f>IF(ISNUMBER('KN 2017'!DG9),'KN 2017'!DG9,"")</f>
        <v>70.900000000000006</v>
      </c>
      <c r="P32" s="48">
        <f>IF(ISNUMBER('KN 2017'!DH9),'KN 2017'!DH9,"")</f>
        <v>64.621714009499627</v>
      </c>
    </row>
    <row r="33" spans="1:16" s="39" customFormat="1" ht="15.75" thickBot="1" x14ac:dyDescent="0.3">
      <c r="A33" s="44" t="s">
        <v>28</v>
      </c>
      <c r="B33" s="40">
        <f>IF(ISNUMBER('KN 2017'!DJ9),'KN 2017'!DJ9,"")</f>
        <v>18630</v>
      </c>
      <c r="C33" s="40">
        <f>IF(ISNUMBER('KN 2017'!DK9),'KN 2017'!DK9,"")</f>
        <v>18094.2</v>
      </c>
      <c r="D33" s="40">
        <f>IF(ISNUMBER('KN 2017'!DL9),'KN 2017'!DL9,"")</f>
        <v>16322</v>
      </c>
      <c r="E33" s="40">
        <f>IF(ISNUMBER('KN 2017'!DM9),'KN 2017'!DM9,"")</f>
        <v>16635</v>
      </c>
      <c r="F33" s="40">
        <f>IF(ISNUMBER('KN 2017'!DN9),'KN 2017'!DN9,"")</f>
        <v>15300</v>
      </c>
      <c r="G33" s="40">
        <f>IF(ISNUMBER('KN 2017'!DO9),'KN 2017'!DO9,"")</f>
        <v>15831</v>
      </c>
      <c r="H33" s="40">
        <f>IF(ISNUMBER('KN 2017'!DP9),'KN 2017'!DP9,"")</f>
        <v>18490</v>
      </c>
      <c r="I33" s="40">
        <f>IF(ISNUMBER('KN 2017'!DQ9),'KN 2017'!DQ9,"")</f>
        <v>16183</v>
      </c>
      <c r="J33" s="40">
        <f>IF(ISNUMBER('KN 2017'!DR9),'KN 2017'!DR9,"")</f>
        <v>18175</v>
      </c>
      <c r="K33" s="76" t="str">
        <f>IF(ISNUMBER('KN 2017'!DS9),'KN 2017'!DS9,"")</f>
        <v/>
      </c>
      <c r="L33" s="40">
        <f>IF(ISNUMBER('KN 2017'!DT9),'KN 2017'!DT9,"")</f>
        <v>17657</v>
      </c>
      <c r="M33" s="40">
        <f>IF(ISNUMBER('KN 2017'!DU9),'KN 2017'!DU9,"")</f>
        <v>16551</v>
      </c>
      <c r="N33" s="40">
        <f>IF(ISNUMBER('KN 2017'!DV9),'KN 2017'!DV9,"")</f>
        <v>17050</v>
      </c>
      <c r="O33" s="40">
        <f>IF(ISNUMBER('KN 2017'!DW9),'KN 2017'!DW9,"")</f>
        <v>16710</v>
      </c>
      <c r="P33" s="50">
        <f>IF(ISNUMBER('KN 2017'!DX9),'KN 2017'!DX9,"")</f>
        <v>17048.323076923079</v>
      </c>
    </row>
    <row r="34" spans="1:16" s="41" customFormat="1" ht="19.5" thickBot="1" x14ac:dyDescent="0.35">
      <c r="A34" s="95" t="str">
        <f>'KN 2017'!A10</f>
        <v>69-41-L/01 Kosmetické služby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  <row r="35" spans="1:16" s="39" customFormat="1" x14ac:dyDescent="0.25">
      <c r="A35" s="51" t="s">
        <v>40</v>
      </c>
      <c r="B35" s="52">
        <f>IF(ISNUMBER('KN 2017'!B10),'KN 2017'!B10,"")</f>
        <v>20212.949308755764</v>
      </c>
      <c r="C35" s="52">
        <f>IF(ISNUMBER('KN 2017'!C10),'KN 2017'!C10,"")</f>
        <v>25713.363021213634</v>
      </c>
      <c r="D35" s="52">
        <f>IF(ISNUMBER('KN 2017'!D10),'KN 2017'!D10,"")</f>
        <v>22644.433133774488</v>
      </c>
      <c r="E35" s="52">
        <f>IF(ISNUMBER('KN 2017'!E10),'KN 2017'!E10,"")</f>
        <v>23924.15373658239</v>
      </c>
      <c r="F35" s="52">
        <f>IF(ISNUMBER('KN 2017'!F10),'KN 2017'!F10,"")</f>
        <v>28383.603474762229</v>
      </c>
      <c r="G35" s="52">
        <f>IF(ISNUMBER('KN 2017'!G10),'KN 2017'!G10,"")</f>
        <v>21507.429619237773</v>
      </c>
      <c r="H35" s="52">
        <f>IF(ISNUMBER('KN 2017'!H10),'KN 2017'!H10,"")</f>
        <v>22011.142882007214</v>
      </c>
      <c r="I35" s="52">
        <f>IF(ISNUMBER('KN 2017'!I10),'KN 2017'!I10,"")</f>
        <v>24343.848860190748</v>
      </c>
      <c r="J35" s="52">
        <f>IF(ISNUMBER('KN 2017'!J10),'KN 2017'!J10,"")</f>
        <v>21329.189189189186</v>
      </c>
      <c r="K35" s="52">
        <f>IF(ISNUMBER('KN 2017'!K10),'KN 2017'!K10,"")</f>
        <v>24476.02679242249</v>
      </c>
      <c r="L35" s="52">
        <f>IF(ISNUMBER('KN 2017'!L10),'KN 2017'!L10,"")</f>
        <v>27015.429581934804</v>
      </c>
      <c r="M35" s="52">
        <f>IF(ISNUMBER('KN 2017'!M10),'KN 2017'!M10,"")</f>
        <v>25714.299585160818</v>
      </c>
      <c r="N35" s="52">
        <f>IF(ISNUMBER('KN 2017'!N10),'KN 2017'!N10,"")</f>
        <v>27030.710204081632</v>
      </c>
      <c r="O35" s="52">
        <f>IF(ISNUMBER('KN 2017'!O10),'KN 2017'!O10,"")</f>
        <v>22638.553572297067</v>
      </c>
      <c r="P35" s="46">
        <f>IF(ISNUMBER('KN 2017'!P10),'KN 2017'!P10,"")</f>
        <v>24067.509497257874</v>
      </c>
    </row>
    <row r="36" spans="1:16" s="39" customFormat="1" x14ac:dyDescent="0.25">
      <c r="A36" s="42" t="s">
        <v>41</v>
      </c>
      <c r="B36" s="38">
        <f>IF(ISNUMBER('KN 2017'!R10),'KN 2017'!R10,"")</f>
        <v>790</v>
      </c>
      <c r="C36" s="38">
        <f>IF(ISNUMBER('KN 2017'!S10),'KN 2017'!S10,"")</f>
        <v>610.78499999999997</v>
      </c>
      <c r="D36" s="38">
        <f>IF(ISNUMBER('KN 2017'!T10),'KN 2017'!T10,"")</f>
        <v>700</v>
      </c>
      <c r="E36" s="38">
        <f>IF(ISNUMBER('KN 2017'!U10),'KN 2017'!U10,"")</f>
        <v>517</v>
      </c>
      <c r="F36" s="38">
        <f>IF(ISNUMBER('KN 2017'!V10),'KN 2017'!V10,"")</f>
        <v>770</v>
      </c>
      <c r="G36" s="38">
        <f>IF(ISNUMBER('KN 2017'!W10),'KN 2017'!W10,"")</f>
        <v>420</v>
      </c>
      <c r="H36" s="38">
        <f>IF(ISNUMBER('KN 2017'!X10),'KN 2017'!X10,"")</f>
        <v>700</v>
      </c>
      <c r="I36" s="38">
        <f>IF(ISNUMBER('KN 2017'!Y10),'KN 2017'!Y10,"")</f>
        <v>742.5</v>
      </c>
      <c r="J36" s="38">
        <f>IF(ISNUMBER('KN 2017'!Z10),'KN 2017'!Z10,"")</f>
        <v>687</v>
      </c>
      <c r="K36" s="38">
        <f>IF(ISNUMBER('KN 2017'!AA10),'KN 2017'!AA10,"")</f>
        <v>625</v>
      </c>
      <c r="L36" s="38">
        <f>IF(ISNUMBER('KN 2017'!AB10),'KN 2017'!AB10,"")</f>
        <v>418</v>
      </c>
      <c r="M36" s="38">
        <f>IF(ISNUMBER('KN 2017'!AC10),'KN 2017'!AC10,"")</f>
        <v>715</v>
      </c>
      <c r="N36" s="38">
        <f>IF(ISNUMBER('KN 2017'!AD10),'KN 2017'!AD10,"")</f>
        <v>542</v>
      </c>
      <c r="O36" s="38">
        <f>IF(ISNUMBER('KN 2017'!AE10),'KN 2017'!AE10,"")</f>
        <v>325</v>
      </c>
      <c r="P36" s="47">
        <f>IF(ISNUMBER('KN 2017'!AF10),'KN 2017'!AF10,"")</f>
        <v>611.59178571428572</v>
      </c>
    </row>
    <row r="37" spans="1:16" x14ac:dyDescent="0.25">
      <c r="A37" s="43" t="s">
        <v>25</v>
      </c>
      <c r="B37" s="37">
        <f>IF(ISNUMBER('KN 2017'!BN10),'KN 2017'!BN10,"")</f>
        <v>22.4</v>
      </c>
      <c r="C37" s="37">
        <f>IF(ISNUMBER('KN 2017'!BO10),'KN 2017'!BO10,"")</f>
        <v>17.231142668242445</v>
      </c>
      <c r="D37" s="37">
        <f>IF(ISNUMBER('KN 2017'!BP10),'KN 2017'!BP10,"")</f>
        <v>18.070669220800003</v>
      </c>
      <c r="E37" s="37">
        <f>IF(ISNUMBER('KN 2017'!BQ10),'KN 2017'!BQ10,"")</f>
        <v>17.87</v>
      </c>
      <c r="F37" s="37">
        <f>IF(ISNUMBER('KN 2017'!BR10),'KN 2017'!BR10,"")</f>
        <v>14.44</v>
      </c>
      <c r="G37" s="37">
        <f>IF(ISNUMBER('KN 2017'!BS10),'KN 2017'!BS10,"")</f>
        <v>17.71</v>
      </c>
      <c r="H37" s="37">
        <f>IF(ISNUMBER('KN 2017'!BT10),'KN 2017'!BT10,"")</f>
        <v>19.944719358539857</v>
      </c>
      <c r="I37" s="37">
        <f>IF(ISNUMBER('KN 2017'!BU10),'KN 2017'!BU10,"")</f>
        <v>16.79</v>
      </c>
      <c r="J37" s="37">
        <f>IF(ISNUMBER('KN 2017'!BV10),'KN 2017'!BV10,"")</f>
        <v>20.350000000000001</v>
      </c>
      <c r="K37" s="37">
        <f>IF(ISNUMBER('KN 2017'!BW10),'KN 2017'!BW10,"")</f>
        <v>16.861000000000001</v>
      </c>
      <c r="L37" s="37">
        <f>IF(ISNUMBER('KN 2017'!BX10),'KN 2017'!BX10,"")</f>
        <v>15.493763837638374</v>
      </c>
      <c r="M37" s="37">
        <f>IF(ISNUMBER('KN 2017'!BY10),'KN 2017'!BY10,"")</f>
        <v>16.78</v>
      </c>
      <c r="N37" s="37">
        <f>IF(ISNUMBER('KN 2017'!BZ10),'KN 2017'!BZ10,"")</f>
        <v>15</v>
      </c>
      <c r="O37" s="37">
        <f>IF(ISNUMBER('KN 2017'!CA10),'KN 2017'!CA10,"")</f>
        <v>18.559999999999999</v>
      </c>
      <c r="P37" s="48">
        <f>IF(ISNUMBER('KN 2017'!CB10),'KN 2017'!CB10,"")</f>
        <v>17.678663934658619</v>
      </c>
    </row>
    <row r="38" spans="1:16" s="39" customFormat="1" x14ac:dyDescent="0.25">
      <c r="A38" s="42" t="s">
        <v>26</v>
      </c>
      <c r="B38" s="3">
        <f>IF(ISNUMBER('KN 2017'!CD10),'KN 2017'!CD10,"")</f>
        <v>31000</v>
      </c>
      <c r="C38" s="3">
        <f>IF(ISNUMBER('KN 2017'!CE10),'KN 2017'!CE10,"")</f>
        <v>31938</v>
      </c>
      <c r="D38" s="3">
        <f>IF(ISNUMBER('KN 2017'!CF10),'KN 2017'!CF10,"")</f>
        <v>30048</v>
      </c>
      <c r="E38" s="3">
        <f>IF(ISNUMBER('KN 2017'!CG10),'KN 2017'!CG10,"")</f>
        <v>31123</v>
      </c>
      <c r="F38" s="3">
        <f>IF(ISNUMBER('KN 2017'!CH10),'KN 2017'!CH10,"")</f>
        <v>28400</v>
      </c>
      <c r="G38" s="3">
        <f>IF(ISNUMBER('KN 2017'!CI10),'KN 2017'!CI10,"")</f>
        <v>28851</v>
      </c>
      <c r="H38" s="3">
        <f>IF(ISNUMBER('KN 2017'!CJ10),'KN 2017'!CJ10,"")</f>
        <v>30820</v>
      </c>
      <c r="I38" s="3">
        <f>IF(ISNUMBER('KN 2017'!CK10),'KN 2017'!CK10,"")</f>
        <v>29770</v>
      </c>
      <c r="J38" s="3">
        <f>IF(ISNUMBER('KN 2017'!CL10),'KN 2017'!CL10,"")</f>
        <v>29446</v>
      </c>
      <c r="K38" s="3">
        <f>IF(ISNUMBER('KN 2017'!CM10),'KN 2017'!CM10,"")</f>
        <v>29999</v>
      </c>
      <c r="L38" s="3">
        <f>IF(ISNUMBER('KN 2017'!CN10),'KN 2017'!CN10,"")</f>
        <v>30457</v>
      </c>
      <c r="M38" s="3">
        <f>IF(ISNUMBER('KN 2017'!CO10),'KN 2017'!CO10,"")</f>
        <v>31500</v>
      </c>
      <c r="N38" s="3">
        <f>IF(ISNUMBER('KN 2017'!CP10),'KN 2017'!CP10,"")</f>
        <v>28569</v>
      </c>
      <c r="O38" s="3">
        <f>IF(ISNUMBER('KN 2017'!CQ10),'KN 2017'!CQ10,"")</f>
        <v>30640</v>
      </c>
      <c r="P38" s="49">
        <f>IF(ISNUMBER('KN 2017'!CR10),'KN 2017'!CR10,"")</f>
        <v>30182.928571428572</v>
      </c>
    </row>
    <row r="39" spans="1:16" x14ac:dyDescent="0.25">
      <c r="A39" s="43" t="s">
        <v>27</v>
      </c>
      <c r="B39" s="37">
        <f>IF(ISNUMBER('KN 2017'!CT10),'KN 2017'!CT10,"")</f>
        <v>62</v>
      </c>
      <c r="C39" s="37">
        <f>IF(ISNUMBER('KN 2017'!CU10),'KN 2017'!CU10,"")</f>
        <v>62.55</v>
      </c>
      <c r="D39" s="37">
        <f>IF(ISNUMBER('KN 2017'!CV10),'KN 2017'!CV10,"")</f>
        <v>72.790990595495231</v>
      </c>
      <c r="E39" s="37">
        <f>IF(ISNUMBER('KN 2017'!CW10),'KN 2017'!CW10,"")</f>
        <v>66</v>
      </c>
      <c r="F39" s="37">
        <f>IF(ISNUMBER('KN 2017'!CX10),'KN 2017'!CX10,"")</f>
        <v>38.39</v>
      </c>
      <c r="G39" s="37">
        <f>IF(ISNUMBER('KN 2017'!CY10),'KN 2017'!CY10,"")</f>
        <v>97</v>
      </c>
      <c r="H39" s="37">
        <f>IF(ISNUMBER('KN 2017'!CZ10),'KN 2017'!CZ10,"")</f>
        <v>63.981291527999986</v>
      </c>
      <c r="I39" s="37">
        <f>IF(ISNUMBER('KN 2017'!DA10),'KN 2017'!DA10,"")</f>
        <v>63.32</v>
      </c>
      <c r="J39" s="37">
        <f>IF(ISNUMBER('KN 2017'!DB10),'KN 2017'!DB10,"")</f>
        <v>55</v>
      </c>
      <c r="K39" s="37">
        <f>IF(ISNUMBER('KN 2017'!DC10),'KN 2017'!DC10,"")</f>
        <v>60.72</v>
      </c>
      <c r="L39" s="37">
        <f>IF(ISNUMBER('KN 2017'!DD10),'KN 2017'!DD10,"")</f>
        <v>61.84</v>
      </c>
      <c r="M39" s="37">
        <f>IF(ISNUMBER('KN 2017'!DE10),'KN 2017'!DE10,"")</f>
        <v>62.309999999999995</v>
      </c>
      <c r="N39" s="37">
        <f>IF(ISNUMBER('KN 2017'!DF10),'KN 2017'!DF10,"")</f>
        <v>49</v>
      </c>
      <c r="O39" s="37">
        <f>IF(ISNUMBER('KN 2017'!DG10),'KN 2017'!DG10,"")</f>
        <v>70.900000000000006</v>
      </c>
      <c r="P39" s="48">
        <f>IF(ISNUMBER('KN 2017'!DH10),'KN 2017'!DH10,"")</f>
        <v>63.271591580249655</v>
      </c>
    </row>
    <row r="40" spans="1:16" s="39" customFormat="1" ht="15.75" thickBot="1" x14ac:dyDescent="0.3">
      <c r="A40" s="44" t="s">
        <v>28</v>
      </c>
      <c r="B40" s="40">
        <f>IF(ISNUMBER('KN 2017'!DJ10),'KN 2017'!DJ10,"")</f>
        <v>18630</v>
      </c>
      <c r="C40" s="40">
        <f>IF(ISNUMBER('KN 2017'!DK10),'KN 2017'!DK10,"")</f>
        <v>18094.2</v>
      </c>
      <c r="D40" s="40">
        <f>IF(ISNUMBER('KN 2017'!DL10),'KN 2017'!DL10,"")</f>
        <v>16322</v>
      </c>
      <c r="E40" s="40">
        <f>IF(ISNUMBER('KN 2017'!DM10),'KN 2017'!DM10,"")</f>
        <v>16635</v>
      </c>
      <c r="F40" s="40">
        <f>IF(ISNUMBER('KN 2017'!DN10),'KN 2017'!DN10,"")</f>
        <v>15300</v>
      </c>
      <c r="G40" s="40">
        <f>IF(ISNUMBER('KN 2017'!DO10),'KN 2017'!DO10,"")</f>
        <v>15831</v>
      </c>
      <c r="H40" s="40">
        <f>IF(ISNUMBER('KN 2017'!DP10),'KN 2017'!DP10,"")</f>
        <v>18490</v>
      </c>
      <c r="I40" s="40">
        <f>IF(ISNUMBER('KN 2017'!DQ10),'KN 2017'!DQ10,"")</f>
        <v>16183</v>
      </c>
      <c r="J40" s="40">
        <f>IF(ISNUMBER('KN 2017'!DR10),'KN 2017'!DR10,"")</f>
        <v>18175</v>
      </c>
      <c r="K40" s="40">
        <f>IF(ISNUMBER('KN 2017'!DS10),'KN 2017'!DS10,"")</f>
        <v>15816</v>
      </c>
      <c r="L40" s="40">
        <f>IF(ISNUMBER('KN 2017'!DT10),'KN 2017'!DT10,"")</f>
        <v>17657</v>
      </c>
      <c r="M40" s="40">
        <f>IF(ISNUMBER('KN 2017'!DU10),'KN 2017'!DU10,"")</f>
        <v>16551</v>
      </c>
      <c r="N40" s="40">
        <f>IF(ISNUMBER('KN 2017'!DV10),'KN 2017'!DV10,"")</f>
        <v>17050</v>
      </c>
      <c r="O40" s="40">
        <f>IF(ISNUMBER('KN 2017'!DW10),'KN 2017'!DW10,"")</f>
        <v>16710</v>
      </c>
      <c r="P40" s="50">
        <f>IF(ISNUMBER('KN 2017'!DX10),'KN 2017'!DX10,"")</f>
        <v>16960.3</v>
      </c>
    </row>
    <row r="43" spans="1:16" x14ac:dyDescent="0.25">
      <c r="A43"/>
    </row>
  </sheetData>
  <mergeCells count="8">
    <mergeCell ref="A1:P1"/>
    <mergeCell ref="A2:P2"/>
    <mergeCell ref="A20:P20"/>
    <mergeCell ref="A27:P27"/>
    <mergeCell ref="A34:P34"/>
    <mergeCell ref="A6:P6"/>
    <mergeCell ref="A13:P13"/>
    <mergeCell ref="A3:P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Header>&amp;RPříloha č. 8d
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zoomScaleNormal="100" workbookViewId="0">
      <selection activeCell="I47" sqref="I47"/>
    </sheetView>
  </sheetViews>
  <sheetFormatPr defaultRowHeight="15" x14ac:dyDescent="0.25"/>
  <cols>
    <col min="1" max="1" width="18.42578125" style="45" customWidth="1"/>
    <col min="2" max="16" width="7.140625" style="1" customWidth="1"/>
    <col min="17" max="16384" width="9.140625" style="1"/>
  </cols>
  <sheetData>
    <row r="1" spans="1:31" ht="21" x14ac:dyDescent="0.35">
      <c r="A1" s="93" t="str">
        <f>'Tabulka č. 1'!A1:P1</f>
        <v>Krajské normativy a ukazatele pro stanovení krajských normativů v roce 2017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1" ht="21" x14ac:dyDescent="0.35">
      <c r="A2" s="94" t="s">
        <v>44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21" x14ac:dyDescent="0.35">
      <c r="A3" s="94" t="s">
        <v>39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9.5" thickBot="1" x14ac:dyDescent="0.3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</row>
    <row r="5" spans="1:31" ht="84.75" customHeight="1" thickBot="1" x14ac:dyDescent="0.3">
      <c r="A5" s="53"/>
      <c r="B5" s="55" t="s">
        <v>2</v>
      </c>
      <c r="C5" s="56" t="s">
        <v>3</v>
      </c>
      <c r="D5" s="56" t="s">
        <v>0</v>
      </c>
      <c r="E5" s="56" t="s">
        <v>1</v>
      </c>
      <c r="F5" s="56" t="s">
        <v>4</v>
      </c>
      <c r="G5" s="56" t="s">
        <v>5</v>
      </c>
      <c r="H5" s="56" t="s">
        <v>6</v>
      </c>
      <c r="I5" s="56" t="s">
        <v>7</v>
      </c>
      <c r="J5" s="56" t="s">
        <v>8</v>
      </c>
      <c r="K5" s="56" t="s">
        <v>9</v>
      </c>
      <c r="L5" s="56" t="s">
        <v>10</v>
      </c>
      <c r="M5" s="56" t="s">
        <v>11</v>
      </c>
      <c r="N5" s="56" t="s">
        <v>12</v>
      </c>
      <c r="O5" s="57" t="s">
        <v>13</v>
      </c>
      <c r="P5" s="58" t="s">
        <v>14</v>
      </c>
    </row>
    <row r="6" spans="1:31" s="41" customFormat="1" ht="19.5" thickBot="1" x14ac:dyDescent="0.35">
      <c r="A6" s="95" t="str">
        <f>'KN 2017'!A13</f>
        <v>26-41-L/01 Mechanik elektrotechnik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31" s="39" customFormat="1" x14ac:dyDescent="0.25">
      <c r="A7" s="51" t="s">
        <v>40</v>
      </c>
      <c r="B7" s="52">
        <f>IF(ISNUMBER('KN 2017'!B13),'KN 2017'!B13,"")</f>
        <v>20780.99586103098</v>
      </c>
      <c r="C7" s="52">
        <f>IF(ISNUMBER('KN 2017'!C13),'KN 2017'!C13,"")</f>
        <v>21329.412790619877</v>
      </c>
      <c r="D7" s="52">
        <f>IF(ISNUMBER('KN 2017'!D13),'KN 2017'!D13,"")</f>
        <v>24680.951946500289</v>
      </c>
      <c r="E7" s="52">
        <f>IF(ISNUMBER('KN 2017'!E13),'KN 2017'!E13,"")</f>
        <v>18152.698796602173</v>
      </c>
      <c r="F7" s="52">
        <f>IF(ISNUMBER('KN 2017'!F13),'KN 2017'!F13,"")</f>
        <v>14725.131359302277</v>
      </c>
      <c r="G7" s="52">
        <f>IF(ISNUMBER('KN 2017'!G13),'KN 2017'!G13,"")</f>
        <v>18308.112668008311</v>
      </c>
      <c r="H7" s="52">
        <f>IF(ISNUMBER('KN 2017'!H13),'KN 2017'!H13,"")</f>
        <v>18068.77495482106</v>
      </c>
      <c r="I7" s="52">
        <f>IF(ISNUMBER('KN 2017'!I13),'KN 2017'!I13,"")</f>
        <v>19247.835683340792</v>
      </c>
      <c r="J7" s="52">
        <f>IF(ISNUMBER('KN 2017'!J13),'KN 2017'!J13,"")</f>
        <v>16870.762806236082</v>
      </c>
      <c r="K7" s="52">
        <f>IF(ISNUMBER('KN 2017'!K13),'KN 2017'!K13,"")</f>
        <v>17803.408880683543</v>
      </c>
      <c r="L7" s="52">
        <f>IF(ISNUMBER('KN 2017'!L13),'KN 2017'!L13,"")</f>
        <v>17812.670969009538</v>
      </c>
      <c r="M7" s="52">
        <f>IF(ISNUMBER('KN 2017'!M13),'KN 2017'!M13,"")</f>
        <v>17976.324441411554</v>
      </c>
      <c r="N7" s="52">
        <f>IF(ISNUMBER('KN 2017'!N13),'KN 2017'!N13,"")</f>
        <v>15104.510204081633</v>
      </c>
      <c r="O7" s="52">
        <f>IF(ISNUMBER('KN 2017'!O13),'KN 2017'!O13,"")</f>
        <v>16046.833137287849</v>
      </c>
      <c r="P7" s="46">
        <f>IF(ISNUMBER('KN 2017'!P13),'KN 2017'!P13,"")</f>
        <v>18350.601749923993</v>
      </c>
    </row>
    <row r="8" spans="1:31" s="39" customFormat="1" x14ac:dyDescent="0.25">
      <c r="A8" s="42" t="s">
        <v>41</v>
      </c>
      <c r="B8" s="38">
        <f>IF(ISNUMBER('KN 2017'!R13),'KN 2017'!R13,"")</f>
        <v>0</v>
      </c>
      <c r="C8" s="38">
        <f>IF(ISNUMBER('KN 2017'!S13),'KN 2017'!S13,"")</f>
        <v>0</v>
      </c>
      <c r="D8" s="38" t="str">
        <f>IF(ISNUMBER('KN 2017'!T13),'KN 2017'!T13,"")</f>
        <v/>
      </c>
      <c r="E8" s="38">
        <f>IF(ISNUMBER('KN 2017'!U13),'KN 2017'!U13,"")</f>
        <v>250</v>
      </c>
      <c r="F8" s="38">
        <f>IF(ISNUMBER('KN 2017'!V13),'KN 2017'!V13,"")</f>
        <v>0</v>
      </c>
      <c r="G8" s="38">
        <f>IF(ISNUMBER('KN 2017'!W13),'KN 2017'!W13,"")</f>
        <v>197</v>
      </c>
      <c r="H8" s="38">
        <f>IF(ISNUMBER('KN 2017'!X13),'KN 2017'!X13,"")</f>
        <v>0</v>
      </c>
      <c r="I8" s="38">
        <f>IF(ISNUMBER('KN 2017'!Y13),'KN 2017'!Y13,"")</f>
        <v>73.099999999999994</v>
      </c>
      <c r="J8" s="38">
        <f>IF(ISNUMBER('KN 2017'!Z13),'KN 2017'!Z13,"")</f>
        <v>67</v>
      </c>
      <c r="K8" s="38">
        <f>IF(ISNUMBER('KN 2017'!AA13),'KN 2017'!AA13,"")</f>
        <v>101</v>
      </c>
      <c r="L8" s="38">
        <f>IF(ISNUMBER('KN 2017'!AB13),'KN 2017'!AB13,"")</f>
        <v>0</v>
      </c>
      <c r="M8" s="38">
        <f>IF(ISNUMBER('KN 2017'!AC13),'KN 2017'!AC13,"")</f>
        <v>0</v>
      </c>
      <c r="N8" s="38">
        <f>IF(ISNUMBER('KN 2017'!AD13),'KN 2017'!AD13,"")</f>
        <v>0</v>
      </c>
      <c r="O8" s="38">
        <f>IF(ISNUMBER('KN 2017'!AE13),'KN 2017'!AE13,"")</f>
        <v>325</v>
      </c>
      <c r="P8" s="47">
        <f>IF(ISNUMBER('KN 2017'!AF13),'KN 2017'!AF13,"")</f>
        <v>168.85</v>
      </c>
    </row>
    <row r="9" spans="1:31" x14ac:dyDescent="0.25">
      <c r="A9" s="43" t="s">
        <v>25</v>
      </c>
      <c r="B9" s="37">
        <f>IF(ISNUMBER('KN 2017'!BN13),'KN 2017'!BN13,"")</f>
        <v>23.8</v>
      </c>
      <c r="C9" s="37">
        <f>IF(ISNUMBER('KN 2017'!BO13),'KN 2017'!BO13,"")</f>
        <v>22.014836085187845</v>
      </c>
      <c r="D9" s="37">
        <f>IF(ISNUMBER('KN 2017'!BP13),'KN 2017'!BP13,"")</f>
        <v>17.035158962080004</v>
      </c>
      <c r="E9" s="37">
        <f>IF(ISNUMBER('KN 2017'!BQ13),'KN 2017'!BQ13,"")</f>
        <v>26.08</v>
      </c>
      <c r="F9" s="37">
        <f>IF(ISNUMBER('KN 2017'!BR13),'KN 2017'!BR13,"")</f>
        <v>28.22</v>
      </c>
      <c r="G9" s="37">
        <f>IF(ISNUMBER('KN 2017'!BS13),'KN 2017'!BS13,"")</f>
        <v>25.66</v>
      </c>
      <c r="H9" s="37">
        <f>IF(ISNUMBER('KN 2017'!BT13),'KN 2017'!BT13,"")</f>
        <v>28.196732851803574</v>
      </c>
      <c r="I9" s="37">
        <f>IF(ISNUMBER('KN 2017'!BU13),'KN 2017'!BU13,"")</f>
        <v>23.17</v>
      </c>
      <c r="J9" s="37">
        <f>IF(ISNUMBER('KN 2017'!BV13),'KN 2017'!BV13,"")</f>
        <v>26.94</v>
      </c>
      <c r="K9" s="37">
        <f>IF(ISNUMBER('KN 2017'!BW13),'KN 2017'!BW13,"")</f>
        <v>24.036999999999999</v>
      </c>
      <c r="L9" s="37">
        <f>IF(ISNUMBER('KN 2017'!BX13),'KN 2017'!BX13,"")</f>
        <v>25.616535994297937</v>
      </c>
      <c r="M9" s="37">
        <f>IF(ISNUMBER('KN 2017'!BY13),'KN 2017'!BY13,"")</f>
        <v>27.61</v>
      </c>
      <c r="N9" s="37">
        <f>IF(ISNUMBER('KN 2017'!BZ13),'KN 2017'!BZ13,"")</f>
        <v>28</v>
      </c>
      <c r="O9" s="37">
        <f>IF(ISNUMBER('KN 2017'!CA13),'KN 2017'!CA13,"")</f>
        <v>27.5</v>
      </c>
      <c r="P9" s="48">
        <f>IF(ISNUMBER('KN 2017'!CB13),'KN 2017'!CB13,"")</f>
        <v>25.27716170666924</v>
      </c>
    </row>
    <row r="10" spans="1:31" s="39" customFormat="1" x14ac:dyDescent="0.25">
      <c r="A10" s="42" t="s">
        <v>26</v>
      </c>
      <c r="B10" s="3">
        <f>IF(ISNUMBER('KN 2017'!CD13),'KN 2017'!CD13,"")</f>
        <v>27980</v>
      </c>
      <c r="C10" s="3">
        <f>IF(ISNUMBER('KN 2017'!CE13),'KN 2017'!CE13,"")</f>
        <v>27660</v>
      </c>
      <c r="D10" s="3">
        <f>IF(ISNUMBER('KN 2017'!CF13),'KN 2017'!CF13,"")</f>
        <v>28269</v>
      </c>
      <c r="E10" s="3">
        <f>IF(ISNUMBER('KN 2017'!CG13),'KN 2017'!CG13,"")</f>
        <v>29023</v>
      </c>
      <c r="F10" s="3">
        <f>IF(ISNUMBER('KN 2017'!CH13),'KN 2017'!CH13,"")</f>
        <v>26900</v>
      </c>
      <c r="G10" s="3">
        <f>IF(ISNUMBER('KN 2017'!CI13),'KN 2017'!CI13,"")</f>
        <v>26087</v>
      </c>
      <c r="H10" s="3">
        <f>IF(ISNUMBER('KN 2017'!CJ13),'KN 2017'!CJ13,"")</f>
        <v>29370</v>
      </c>
      <c r="I10" s="3">
        <f>IF(ISNUMBER('KN 2017'!CK13),'KN 2017'!CK13,"")</f>
        <v>26950</v>
      </c>
      <c r="J10" s="3">
        <f>IF(ISNUMBER('KN 2017'!CL13),'KN 2017'!CL13,"")</f>
        <v>25634</v>
      </c>
      <c r="K10" s="3">
        <f>IF(ISNUMBER('KN 2017'!CM13),'KN 2017'!CM13,"")</f>
        <v>26470</v>
      </c>
      <c r="L10" s="3">
        <f>IF(ISNUMBER('KN 2017'!CN13),'KN 2017'!CN13,"")</f>
        <v>26865</v>
      </c>
      <c r="M10" s="3">
        <f>IF(ISNUMBER('KN 2017'!CO13),'KN 2017'!CO13,"")</f>
        <v>29073</v>
      </c>
      <c r="N10" s="3">
        <f>IF(ISNUMBER('KN 2017'!CP13),'KN 2017'!CP13,"")</f>
        <v>25501</v>
      </c>
      <c r="O10" s="3">
        <f>IF(ISNUMBER('KN 2017'!CQ13),'KN 2017'!CQ13,"")</f>
        <v>28280</v>
      </c>
      <c r="P10" s="49">
        <f>IF(ISNUMBER('KN 2017'!CR13),'KN 2017'!CR13,"")</f>
        <v>27433</v>
      </c>
    </row>
    <row r="11" spans="1:31" x14ac:dyDescent="0.25">
      <c r="A11" s="43" t="s">
        <v>27</v>
      </c>
      <c r="B11" s="37">
        <f>IF(ISNUMBER('KN 2017'!CT13),'KN 2017'!CT13,"")</f>
        <v>33.5</v>
      </c>
      <c r="C11" s="37">
        <f>IF(ISNUMBER('KN 2017'!CU13),'KN 2017'!CU13,"")</f>
        <v>34.728042000000002</v>
      </c>
      <c r="D11" s="37">
        <f>IF(ISNUMBER('KN 2017'!CV13),'KN 2017'!CV13,"")</f>
        <v>41.082752787966413</v>
      </c>
      <c r="E11" s="37">
        <f>IF(ISNUMBER('KN 2017'!CW13),'KN 2017'!CW13,"")</f>
        <v>41.6</v>
      </c>
      <c r="F11" s="37">
        <f>IF(ISNUMBER('KN 2017'!CX13),'KN 2017'!CX13,"")</f>
        <v>55.866</v>
      </c>
      <c r="G11" s="37">
        <f>IF(ISNUMBER('KN 2017'!CY13),'KN 2017'!CY13,"")</f>
        <v>31.1</v>
      </c>
      <c r="H11" s="37">
        <f>IF(ISNUMBER('KN 2017'!CZ13),'KN 2017'!CZ13,"")</f>
        <v>40.916035932155999</v>
      </c>
      <c r="I11" s="37">
        <f>IF(ISNUMBER('KN 2017'!DA13),'KN 2017'!DA13,"")</f>
        <v>37.19</v>
      </c>
      <c r="J11" s="37">
        <f>IF(ISNUMBER('KN 2017'!DB13),'KN 2017'!DB13,"")</f>
        <v>40</v>
      </c>
      <c r="K11" s="37">
        <f>IF(ISNUMBER('KN 2017'!DC13),'KN 2017'!DC13,"")</f>
        <v>41.36</v>
      </c>
      <c r="L11" s="37">
        <f>IF(ISNUMBER('KN 2017'!DD13),'KN 2017'!DD13,"")</f>
        <v>40.53</v>
      </c>
      <c r="M11" s="37">
        <f>IF(ISNUMBER('KN 2017'!DE13),'KN 2017'!DE13,"")</f>
        <v>37.19</v>
      </c>
      <c r="N11" s="37">
        <f>IF(ISNUMBER('KN 2017'!DF13),'KN 2017'!DF13,"")</f>
        <v>49</v>
      </c>
      <c r="O11" s="37">
        <f>IF(ISNUMBER('KN 2017'!DG13),'KN 2017'!DG13,"")</f>
        <v>54.1</v>
      </c>
      <c r="P11" s="48">
        <f>IF(ISNUMBER('KN 2017'!DH13),'KN 2017'!DH13,"")</f>
        <v>41.297345051437325</v>
      </c>
    </row>
    <row r="12" spans="1:31" s="39" customFormat="1" ht="15.75" thickBot="1" x14ac:dyDescent="0.3">
      <c r="A12" s="44" t="s">
        <v>28</v>
      </c>
      <c r="B12" s="40">
        <f>IF(ISNUMBER('KN 2017'!DJ13),'KN 2017'!DJ13,"")</f>
        <v>18630</v>
      </c>
      <c r="C12" s="40">
        <f>IF(ISNUMBER('KN 2017'!DK13),'KN 2017'!DK13,"")</f>
        <v>18094.2</v>
      </c>
      <c r="D12" s="40">
        <f>IF(ISNUMBER('KN 2017'!DL13),'KN 2017'!DL13,"")</f>
        <v>16322</v>
      </c>
      <c r="E12" s="40">
        <f>IF(ISNUMBER('KN 2017'!DM13),'KN 2017'!DM13,"")</f>
        <v>16635</v>
      </c>
      <c r="F12" s="40">
        <f>IF(ISNUMBER('KN 2017'!DN13),'KN 2017'!DN13,"")</f>
        <v>15300</v>
      </c>
      <c r="G12" s="40">
        <f>IF(ISNUMBER('KN 2017'!DO13),'KN 2017'!DO13,"")</f>
        <v>15831</v>
      </c>
      <c r="H12" s="40">
        <f>IF(ISNUMBER('KN 2017'!DP13),'KN 2017'!DP13,"")</f>
        <v>18990</v>
      </c>
      <c r="I12" s="40">
        <f>IF(ISNUMBER('KN 2017'!DQ13),'KN 2017'!DQ13,"")</f>
        <v>16395</v>
      </c>
      <c r="J12" s="40">
        <f>IF(ISNUMBER('KN 2017'!DR13),'KN 2017'!DR13,"")</f>
        <v>18175</v>
      </c>
      <c r="K12" s="40">
        <f>IF(ISNUMBER('KN 2017'!DS13),'KN 2017'!DS13,"")</f>
        <v>15816</v>
      </c>
      <c r="L12" s="40">
        <f>IF(ISNUMBER('KN 2017'!DT13),'KN 2017'!DT13,"")</f>
        <v>17657</v>
      </c>
      <c r="M12" s="40">
        <f>IF(ISNUMBER('KN 2017'!DU13),'KN 2017'!DU13,"")</f>
        <v>16551</v>
      </c>
      <c r="N12" s="40">
        <f>IF(ISNUMBER('KN 2017'!DV13),'KN 2017'!DV13,"")</f>
        <v>17050</v>
      </c>
      <c r="O12" s="40">
        <f>IF(ISNUMBER('KN 2017'!DW13),'KN 2017'!DW13,"")</f>
        <v>16710</v>
      </c>
      <c r="P12" s="50">
        <f>IF(ISNUMBER('KN 2017'!DX13),'KN 2017'!DX13,"")</f>
        <v>17011.157142857144</v>
      </c>
    </row>
    <row r="13" spans="1:31" s="41" customFormat="1" ht="19.5" thickBot="1" x14ac:dyDescent="0.35">
      <c r="A13" s="95" t="str">
        <f>'KN 2017'!A14</f>
        <v>23-45-L/01 Mechanik seřizovač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</row>
    <row r="14" spans="1:31" s="39" customFormat="1" x14ac:dyDescent="0.25">
      <c r="A14" s="51" t="s">
        <v>40</v>
      </c>
      <c r="B14" s="52">
        <f>IF(ISNUMBER('KN 2017'!B14),'KN 2017'!B14,"")</f>
        <v>23891.894374282434</v>
      </c>
      <c r="C14" s="52">
        <f>IF(ISNUMBER('KN 2017'!C14),'KN 2017'!C14,"")</f>
        <v>22859.687687514284</v>
      </c>
      <c r="D14" s="52">
        <f>IF(ISNUMBER('KN 2017'!D14),'KN 2017'!D14,"")</f>
        <v>17529.460394678361</v>
      </c>
      <c r="E14" s="52">
        <f>IF(ISNUMBER('KN 2017'!E14),'KN 2017'!E14,"")</f>
        <v>17857.275352600154</v>
      </c>
      <c r="F14" s="52" t="str">
        <f>IF(ISNUMBER('KN 2017'!F14),'KN 2017'!F14,"")</f>
        <v/>
      </c>
      <c r="G14" s="52">
        <f>IF(ISNUMBER('KN 2017'!G14),'KN 2017'!G14,"")</f>
        <v>17545.910736166406</v>
      </c>
      <c r="H14" s="52">
        <f>IF(ISNUMBER('KN 2017'!H14),'KN 2017'!H14,"")</f>
        <v>17909.082041654387</v>
      </c>
      <c r="I14" s="52">
        <f>IF(ISNUMBER('KN 2017'!I14),'KN 2017'!I14,"")</f>
        <v>19247.835683340792</v>
      </c>
      <c r="J14" s="52">
        <f>IF(ISNUMBER('KN 2017'!J14),'KN 2017'!J14,"")</f>
        <v>16151.908695652173</v>
      </c>
      <c r="K14" s="52">
        <f>IF(ISNUMBER('KN 2017'!K14),'KN 2017'!K14,"")</f>
        <v>15870.614143108729</v>
      </c>
      <c r="L14" s="52">
        <f>IF(ISNUMBER('KN 2017'!L14),'KN 2017'!L14,"")</f>
        <v>17638.465843925886</v>
      </c>
      <c r="M14" s="52">
        <f>IF(ISNUMBER('KN 2017'!M14),'KN 2017'!M14,"")</f>
        <v>17924.042003503157</v>
      </c>
      <c r="N14" s="52">
        <f>IF(ISNUMBER('KN 2017'!N14),'KN 2017'!N14,"")</f>
        <v>15104.510204081633</v>
      </c>
      <c r="O14" s="52">
        <f>IF(ISNUMBER('KN 2017'!O14),'KN 2017'!O14,"")</f>
        <v>15891.747777405362</v>
      </c>
      <c r="P14" s="46">
        <f>IF(ISNUMBER('KN 2017'!P14),'KN 2017'!P14,"")</f>
        <v>18109.418072147211</v>
      </c>
    </row>
    <row r="15" spans="1:31" s="39" customFormat="1" x14ac:dyDescent="0.25">
      <c r="A15" s="42" t="s">
        <v>41</v>
      </c>
      <c r="B15" s="38">
        <f>IF(ISNUMBER('KN 2017'!R14),'KN 2017'!R14,"")</f>
        <v>0</v>
      </c>
      <c r="C15" s="38">
        <f>IF(ISNUMBER('KN 2017'!S14),'KN 2017'!S14,"")</f>
        <v>0</v>
      </c>
      <c r="D15" s="38" t="str">
        <f>IF(ISNUMBER('KN 2017'!T14),'KN 2017'!T14,"")</f>
        <v/>
      </c>
      <c r="E15" s="38">
        <f>IF(ISNUMBER('KN 2017'!U14),'KN 2017'!U14,"")</f>
        <v>250</v>
      </c>
      <c r="F15" s="38" t="str">
        <f>IF(ISNUMBER('KN 2017'!V14),'KN 2017'!V14,"")</f>
        <v/>
      </c>
      <c r="G15" s="38">
        <f>IF(ISNUMBER('KN 2017'!W14),'KN 2017'!W14,"")</f>
        <v>194</v>
      </c>
      <c r="H15" s="38">
        <f>IF(ISNUMBER('KN 2017'!X14),'KN 2017'!X14,"")</f>
        <v>0</v>
      </c>
      <c r="I15" s="38">
        <f>IF(ISNUMBER('KN 2017'!Y14),'KN 2017'!Y14,"")</f>
        <v>73.099999999999994</v>
      </c>
      <c r="J15" s="38">
        <f>IF(ISNUMBER('KN 2017'!Z14),'KN 2017'!Z14,"")</f>
        <v>65</v>
      </c>
      <c r="K15" s="38">
        <f>IF(ISNUMBER('KN 2017'!AA14),'KN 2017'!AA14,"")</f>
        <v>90</v>
      </c>
      <c r="L15" s="38">
        <f>IF(ISNUMBER('KN 2017'!AB14),'KN 2017'!AB14,"")</f>
        <v>0</v>
      </c>
      <c r="M15" s="38">
        <f>IF(ISNUMBER('KN 2017'!AC14),'KN 2017'!AC14,"")</f>
        <v>0</v>
      </c>
      <c r="N15" s="38">
        <f>IF(ISNUMBER('KN 2017'!AD14),'KN 2017'!AD14,"")</f>
        <v>0</v>
      </c>
      <c r="O15" s="38">
        <f>IF(ISNUMBER('KN 2017'!AE14),'KN 2017'!AE14,"")</f>
        <v>325</v>
      </c>
      <c r="P15" s="47">
        <f>IF(ISNUMBER('KN 2017'!AF14),'KN 2017'!AF14,"")</f>
        <v>166.18333333333334</v>
      </c>
    </row>
    <row r="16" spans="1:31" x14ac:dyDescent="0.25">
      <c r="A16" s="43" t="s">
        <v>25</v>
      </c>
      <c r="B16" s="37">
        <f>IF(ISNUMBER('KN 2017'!BN14),'KN 2017'!BN14,"")</f>
        <v>19.5</v>
      </c>
      <c r="C16" s="37">
        <f>IF(ISNUMBER('KN 2017'!BO14),'KN 2017'!BO14,"")</f>
        <v>19.986295111923255</v>
      </c>
      <c r="D16" s="37">
        <f>IF(ISNUMBER('KN 2017'!BP14),'KN 2017'!BP14,"")</f>
        <v>25.654259056720004</v>
      </c>
      <c r="E16" s="37">
        <f>IF(ISNUMBER('KN 2017'!BQ14),'KN 2017'!BQ14,"")</f>
        <v>26.67</v>
      </c>
      <c r="F16" s="37" t="str">
        <f>IF(ISNUMBER('KN 2017'!BR14),'KN 2017'!BR14,"")</f>
        <v/>
      </c>
      <c r="G16" s="37">
        <f>IF(ISNUMBER('KN 2017'!BS14),'KN 2017'!BS14,"")</f>
        <v>27.37</v>
      </c>
      <c r="H16" s="37">
        <f>IF(ISNUMBER('KN 2017'!BT14),'KN 2017'!BT14,"")</f>
        <v>28.561640008986615</v>
      </c>
      <c r="I16" s="37">
        <f>IF(ISNUMBER('KN 2017'!BU14),'KN 2017'!BU14,"")</f>
        <v>23.17</v>
      </c>
      <c r="J16" s="37">
        <f>IF(ISNUMBER('KN 2017'!BV14),'KN 2017'!BV14,"")</f>
        <v>28.75</v>
      </c>
      <c r="K16" s="37">
        <f>IF(ISNUMBER('KN 2017'!BW14),'KN 2017'!BW14,"")</f>
        <v>28.155000000000001</v>
      </c>
      <c r="L16" s="37">
        <f>IF(ISNUMBER('KN 2017'!BX14),'KN 2017'!BX14,"")</f>
        <v>25.976109215017065</v>
      </c>
      <c r="M16" s="37">
        <f>IF(ISNUMBER('KN 2017'!BY14),'KN 2017'!BY14,"")</f>
        <v>27.42</v>
      </c>
      <c r="N16" s="37">
        <f>IF(ISNUMBER('KN 2017'!BZ14),'KN 2017'!BZ14,"")</f>
        <v>28</v>
      </c>
      <c r="O16" s="37">
        <f>IF(ISNUMBER('KN 2017'!CA14),'KN 2017'!CA14,"")</f>
        <v>27.85</v>
      </c>
      <c r="P16" s="48">
        <f>IF(ISNUMBER('KN 2017'!CB14),'KN 2017'!CB14,"")</f>
        <v>25.927946414818997</v>
      </c>
    </row>
    <row r="17" spans="1:16" s="39" customFormat="1" x14ac:dyDescent="0.25">
      <c r="A17" s="42" t="s">
        <v>26</v>
      </c>
      <c r="B17" s="3">
        <f>IF(ISNUMBER('KN 2017'!CD14),'KN 2017'!CD14,"")</f>
        <v>27980</v>
      </c>
      <c r="C17" s="3">
        <f>IF(ISNUMBER('KN 2017'!CE14),'KN 2017'!CE14,"")</f>
        <v>27660</v>
      </c>
      <c r="D17" s="3">
        <f>IF(ISNUMBER('KN 2017'!CF14),'KN 2017'!CF14,"")</f>
        <v>28269</v>
      </c>
      <c r="E17" s="3">
        <f>IF(ISNUMBER('KN 2017'!CG14),'KN 2017'!CG14,"")</f>
        <v>29023</v>
      </c>
      <c r="F17" s="3" t="str">
        <f>IF(ISNUMBER('KN 2017'!CH14),'KN 2017'!CH14,"")</f>
        <v/>
      </c>
      <c r="G17" s="3">
        <f>IF(ISNUMBER('KN 2017'!CI14),'KN 2017'!CI14,"")</f>
        <v>26087</v>
      </c>
      <c r="H17" s="3">
        <f>IF(ISNUMBER('KN 2017'!CJ14),'KN 2017'!CJ14,"")</f>
        <v>29370</v>
      </c>
      <c r="I17" s="3">
        <f>IF(ISNUMBER('KN 2017'!CK14),'KN 2017'!CK14,"")</f>
        <v>26950</v>
      </c>
      <c r="J17" s="3">
        <f>IF(ISNUMBER('KN 2017'!CL14),'KN 2017'!CL14,"")</f>
        <v>25634</v>
      </c>
      <c r="K17" s="3">
        <f>IF(ISNUMBER('KN 2017'!CM14),'KN 2017'!CM14,"")</f>
        <v>26470</v>
      </c>
      <c r="L17" s="3">
        <f>IF(ISNUMBER('KN 2017'!CN14),'KN 2017'!CN14,"")</f>
        <v>26865</v>
      </c>
      <c r="M17" s="3">
        <f>IF(ISNUMBER('KN 2017'!CO14),'KN 2017'!CO14,"")</f>
        <v>29073</v>
      </c>
      <c r="N17" s="3">
        <f>IF(ISNUMBER('KN 2017'!CP14),'KN 2017'!CP14,"")</f>
        <v>25501</v>
      </c>
      <c r="O17" s="3">
        <f>IF(ISNUMBER('KN 2017'!CQ14),'KN 2017'!CQ14,"")</f>
        <v>28280</v>
      </c>
      <c r="P17" s="49">
        <f>IF(ISNUMBER('KN 2017'!CR14),'KN 2017'!CR14,"")</f>
        <v>27474</v>
      </c>
    </row>
    <row r="18" spans="1:16" x14ac:dyDescent="0.25">
      <c r="A18" s="43" t="s">
        <v>27</v>
      </c>
      <c r="B18" s="37">
        <f>IF(ISNUMBER('KN 2017'!CT14),'KN 2017'!CT14,"")</f>
        <v>33.5</v>
      </c>
      <c r="C18" s="37">
        <f>IF(ISNUMBER('KN 2017'!CU14),'KN 2017'!CU14,"")</f>
        <v>34.728042000000002</v>
      </c>
      <c r="D18" s="37">
        <f>IF(ISNUMBER('KN 2017'!CV14),'KN 2017'!CV14,"")</f>
        <v>45.482148578322409</v>
      </c>
      <c r="E18" s="37">
        <f>IF(ISNUMBER('KN 2017'!CW14),'KN 2017'!CW14,"")</f>
        <v>41.6</v>
      </c>
      <c r="F18" s="37" t="str">
        <f>IF(ISNUMBER('KN 2017'!CX14),'KN 2017'!CX14,"")</f>
        <v/>
      </c>
      <c r="G18" s="37">
        <f>IF(ISNUMBER('KN 2017'!CY14),'KN 2017'!CY14,"")</f>
        <v>31.1</v>
      </c>
      <c r="H18" s="37">
        <f>IF(ISNUMBER('KN 2017'!CZ14),'KN 2017'!CZ14,"")</f>
        <v>40.916035932155999</v>
      </c>
      <c r="I18" s="37">
        <f>IF(ISNUMBER('KN 2017'!DA14),'KN 2017'!DA14,"")</f>
        <v>37.19</v>
      </c>
      <c r="J18" s="37">
        <f>IF(ISNUMBER('KN 2017'!DB14),'KN 2017'!DB14,"")</f>
        <v>40</v>
      </c>
      <c r="K18" s="37">
        <f>IF(ISNUMBER('KN 2017'!DC14),'KN 2017'!DC14,"")</f>
        <v>41.36</v>
      </c>
      <c r="L18" s="37">
        <f>IF(ISNUMBER('KN 2017'!DD14),'KN 2017'!DD14,"")</f>
        <v>40.53</v>
      </c>
      <c r="M18" s="37">
        <f>IF(ISNUMBER('KN 2017'!DE14),'KN 2017'!DE14,"")</f>
        <v>38.19</v>
      </c>
      <c r="N18" s="37">
        <f>IF(ISNUMBER('KN 2017'!DF14),'KN 2017'!DF14,"")</f>
        <v>49</v>
      </c>
      <c r="O18" s="37">
        <f>IF(ISNUMBER('KN 2017'!DG14),'KN 2017'!DG14,"")</f>
        <v>54.1</v>
      </c>
      <c r="P18" s="48">
        <f>IF(ISNUMBER('KN 2017'!DH14),'KN 2017'!DH14,"")</f>
        <v>40.59201742388295</v>
      </c>
    </row>
    <row r="19" spans="1:16" s="39" customFormat="1" ht="15.75" thickBot="1" x14ac:dyDescent="0.3">
      <c r="A19" s="44" t="s">
        <v>28</v>
      </c>
      <c r="B19" s="40">
        <f>IF(ISNUMBER('KN 2017'!DJ14),'KN 2017'!DJ14,"")</f>
        <v>18630</v>
      </c>
      <c r="C19" s="40">
        <f>IF(ISNUMBER('KN 2017'!DK14),'KN 2017'!DK14,"")</f>
        <v>18094.2</v>
      </c>
      <c r="D19" s="40">
        <f>IF(ISNUMBER('KN 2017'!DL14),'KN 2017'!DL14,"")</f>
        <v>16322</v>
      </c>
      <c r="E19" s="40">
        <f>IF(ISNUMBER('KN 2017'!DM14),'KN 2017'!DM14,"")</f>
        <v>16635</v>
      </c>
      <c r="F19" s="40" t="str">
        <f>IF(ISNUMBER('KN 2017'!DN14),'KN 2017'!DN14,"")</f>
        <v/>
      </c>
      <c r="G19" s="40">
        <f>IF(ISNUMBER('KN 2017'!DO14),'KN 2017'!DO14,"")</f>
        <v>15831</v>
      </c>
      <c r="H19" s="40">
        <f>IF(ISNUMBER('KN 2017'!DP14),'KN 2017'!DP14,"")</f>
        <v>18990</v>
      </c>
      <c r="I19" s="40">
        <f>IF(ISNUMBER('KN 2017'!DQ14),'KN 2017'!DQ14,"")</f>
        <v>16395</v>
      </c>
      <c r="J19" s="40">
        <f>IF(ISNUMBER('KN 2017'!DR14),'KN 2017'!DR14,"")</f>
        <v>18175</v>
      </c>
      <c r="K19" s="40">
        <f>IF(ISNUMBER('KN 2017'!DS14),'KN 2017'!DS14,"")</f>
        <v>15816</v>
      </c>
      <c r="L19" s="40">
        <f>IF(ISNUMBER('KN 2017'!DT14),'KN 2017'!DT14,"")</f>
        <v>17657</v>
      </c>
      <c r="M19" s="40">
        <f>IF(ISNUMBER('KN 2017'!DU14),'KN 2017'!DU14,"")</f>
        <v>16551</v>
      </c>
      <c r="N19" s="40">
        <f>IF(ISNUMBER('KN 2017'!DV14),'KN 2017'!DV14,"")</f>
        <v>17050</v>
      </c>
      <c r="O19" s="40">
        <f>IF(ISNUMBER('KN 2017'!DW14),'KN 2017'!DW14,"")</f>
        <v>16710</v>
      </c>
      <c r="P19" s="50">
        <f>IF(ISNUMBER('KN 2017'!DX14),'KN 2017'!DX14,"")</f>
        <v>17142.784615384615</v>
      </c>
    </row>
    <row r="20" spans="1:16" s="41" customFormat="1" ht="19.5" thickBot="1" x14ac:dyDescent="0.35">
      <c r="A20" s="95" t="str">
        <f>'KN 2017'!A15</f>
        <v>39-41-L/01 Autotronik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7"/>
    </row>
    <row r="21" spans="1:16" s="39" customFormat="1" x14ac:dyDescent="0.25">
      <c r="A21" s="51" t="s">
        <v>40</v>
      </c>
      <c r="B21" s="52">
        <f>IF(ISNUMBER('KN 2017'!B15),'KN 2017'!B15,"")</f>
        <v>18047.416575658295</v>
      </c>
      <c r="C21" s="52">
        <f>IF(ISNUMBER('KN 2017'!C15),'KN 2017'!C15,"")</f>
        <v>17283.922323228573</v>
      </c>
      <c r="D21" s="52">
        <f>IF(ISNUMBER('KN 2017'!D15),'KN 2017'!D15,"")</f>
        <v>21512.72224145395</v>
      </c>
      <c r="E21" s="52">
        <f>IF(ISNUMBER('KN 2017'!E15),'KN 2017'!E15,"")</f>
        <v>15468.778280542985</v>
      </c>
      <c r="F21" s="52">
        <f>IF(ISNUMBER('KN 2017'!F15),'KN 2017'!F15,"")</f>
        <v>12177.875638805506</v>
      </c>
      <c r="G21" s="52">
        <f>IF(ISNUMBER('KN 2017'!G15),'KN 2017'!G15,"")</f>
        <v>16669.962898837497</v>
      </c>
      <c r="H21" s="52">
        <f>IF(ISNUMBER('KN 2017'!H15),'KN 2017'!H15,"")</f>
        <v>26778.008377968443</v>
      </c>
      <c r="I21" s="52">
        <f>IF(ISNUMBER('KN 2017'!I15),'KN 2017'!I15,"")</f>
        <v>16701.564359941502</v>
      </c>
      <c r="J21" s="52">
        <f>IF(ISNUMBER('KN 2017'!J15),'KN 2017'!J15,"")</f>
        <v>18232.225799750726</v>
      </c>
      <c r="K21" s="52">
        <f>IF(ISNUMBER('KN 2017'!K15),'KN 2017'!K15,"")</f>
        <v>19794.8707606467</v>
      </c>
      <c r="L21" s="52">
        <f>IF(ISNUMBER('KN 2017'!L15),'KN 2017'!L15,"")</f>
        <v>15471.957609747766</v>
      </c>
      <c r="M21" s="52">
        <f>IF(ISNUMBER('KN 2017'!M15),'KN 2017'!M15,"")</f>
        <v>17495.417832968596</v>
      </c>
      <c r="N21" s="52">
        <f>IF(ISNUMBER('KN 2017'!N15),'KN 2017'!N15,"")</f>
        <v>16175.980792316926</v>
      </c>
      <c r="O21" s="52">
        <f>IF(ISNUMBER('KN 2017'!O15),'KN 2017'!O15,"")</f>
        <v>13993.223062609573</v>
      </c>
      <c r="P21" s="46">
        <f>IF(ISNUMBER('KN 2017'!P15),'KN 2017'!P15,"")</f>
        <v>17557.423325319785</v>
      </c>
    </row>
    <row r="22" spans="1:16" s="39" customFormat="1" x14ac:dyDescent="0.25">
      <c r="A22" s="42" t="s">
        <v>41</v>
      </c>
      <c r="B22" s="38">
        <f>IF(ISNUMBER('KN 2017'!R15),'KN 2017'!R15,"")</f>
        <v>0</v>
      </c>
      <c r="C22" s="38">
        <f>IF(ISNUMBER('KN 2017'!S15),'KN 2017'!S15,"")</f>
        <v>0</v>
      </c>
      <c r="D22" s="38" t="str">
        <f>IF(ISNUMBER('KN 2017'!T15),'KN 2017'!T15,"")</f>
        <v/>
      </c>
      <c r="E22" s="38">
        <f>IF(ISNUMBER('KN 2017'!U15),'KN 2017'!U15,"")</f>
        <v>250</v>
      </c>
      <c r="F22" s="38">
        <f>IF(ISNUMBER('KN 2017'!V15),'KN 2017'!V15,"")</f>
        <v>0</v>
      </c>
      <c r="G22" s="38">
        <f>IF(ISNUMBER('KN 2017'!W15),'KN 2017'!W15,"")</f>
        <v>190</v>
      </c>
      <c r="H22" s="38">
        <f>IF(ISNUMBER('KN 2017'!X15),'KN 2017'!X15,"")</f>
        <v>0</v>
      </c>
      <c r="I22" s="38">
        <f>IF(ISNUMBER('KN 2017'!Y15),'KN 2017'!Y15,"")</f>
        <v>63.5</v>
      </c>
      <c r="J22" s="38">
        <f>IF(ISNUMBER('KN 2017'!Z15),'KN 2017'!Z15,"")</f>
        <v>73</v>
      </c>
      <c r="K22" s="38">
        <f>IF(ISNUMBER('KN 2017'!AA15),'KN 2017'!AA15,"")</f>
        <v>113</v>
      </c>
      <c r="L22" s="38">
        <f>IF(ISNUMBER('KN 2017'!AB15),'KN 2017'!AB15,"")</f>
        <v>0</v>
      </c>
      <c r="M22" s="38">
        <f>IF(ISNUMBER('KN 2017'!AC15),'KN 2017'!AC15,"")</f>
        <v>0</v>
      </c>
      <c r="N22" s="38">
        <f>IF(ISNUMBER('KN 2017'!AD15),'KN 2017'!AD15,"")</f>
        <v>0</v>
      </c>
      <c r="O22" s="38">
        <f>IF(ISNUMBER('KN 2017'!AE15),'KN 2017'!AE15,"")</f>
        <v>325</v>
      </c>
      <c r="P22" s="47">
        <f>IF(ISNUMBER('KN 2017'!AF15),'KN 2017'!AF15,"")</f>
        <v>169.08333333333334</v>
      </c>
    </row>
    <row r="23" spans="1:16" x14ac:dyDescent="0.25">
      <c r="A23" s="43" t="s">
        <v>25</v>
      </c>
      <c r="B23" s="37">
        <f>IF(ISNUMBER('KN 2017'!BN15),'KN 2017'!BN15,"")</f>
        <v>29.52</v>
      </c>
      <c r="C23" s="37">
        <f>IF(ISNUMBER('KN 2017'!BO15),'KN 2017'!BO15,"")</f>
        <v>30.088070289075311</v>
      </c>
      <c r="D23" s="37">
        <f>IF(ISNUMBER('KN 2017'!BP15),'KN 2017'!BP15,"")</f>
        <v>19.715303161120005</v>
      </c>
      <c r="E23" s="37">
        <f>IF(ISNUMBER('KN 2017'!BQ15),'KN 2017'!BQ15,"")</f>
        <v>32.64</v>
      </c>
      <c r="F23" s="37">
        <f>IF(ISNUMBER('KN 2017'!BR15),'KN 2017'!BR15,"")</f>
        <v>31.39</v>
      </c>
      <c r="G23" s="37">
        <f>IF(ISNUMBER('KN 2017'!BS15),'KN 2017'!BS15,"")</f>
        <v>29.64</v>
      </c>
      <c r="H23" s="37">
        <f>IF(ISNUMBER('KN 2017'!BT15),'KN 2017'!BT15,"")</f>
        <v>16.617823254115507</v>
      </c>
      <c r="I23" s="37">
        <f>IF(ISNUMBER('KN 2017'!BU15),'KN 2017'!BU15,"")</f>
        <v>28.34</v>
      </c>
      <c r="J23" s="37">
        <f>IF(ISNUMBER('KN 2017'!BV15),'KN 2017'!BV15,"")</f>
        <v>24.07</v>
      </c>
      <c r="K23" s="37">
        <f>IF(ISNUMBER('KN 2017'!BW15),'KN 2017'!BW15,"")</f>
        <v>20.888999999999999</v>
      </c>
      <c r="L23" s="37">
        <f>IF(ISNUMBER('KN 2017'!BX15),'KN 2017'!BX15,"")</f>
        <v>31.469740634005763</v>
      </c>
      <c r="M23" s="37">
        <f>IF(ISNUMBER('KN 2017'!BY15),'KN 2017'!BY15,"")</f>
        <v>28.07</v>
      </c>
      <c r="N23" s="37">
        <f>IF(ISNUMBER('KN 2017'!BZ15),'KN 2017'!BZ15,"")</f>
        <v>25.5</v>
      </c>
      <c r="O23" s="37">
        <f>IF(ISNUMBER('KN 2017'!CA15),'KN 2017'!CA15,"")</f>
        <v>32.99</v>
      </c>
      <c r="P23" s="48">
        <f>IF(ISNUMBER('KN 2017'!CB15),'KN 2017'!CB15,"")</f>
        <v>27.209995524165468</v>
      </c>
    </row>
    <row r="24" spans="1:16" s="39" customFormat="1" x14ac:dyDescent="0.25">
      <c r="A24" s="42" t="s">
        <v>26</v>
      </c>
      <c r="B24" s="3">
        <f>IF(ISNUMBER('KN 2017'!CD15),'KN 2017'!CD15,"")</f>
        <v>27980</v>
      </c>
      <c r="C24" s="3">
        <f>IF(ISNUMBER('KN 2017'!CE15),'KN 2017'!CE15,"")</f>
        <v>27660</v>
      </c>
      <c r="D24" s="3">
        <f>IF(ISNUMBER('KN 2017'!CF15),'KN 2017'!CF15,"")</f>
        <v>28269</v>
      </c>
      <c r="E24" s="3">
        <f>IF(ISNUMBER('KN 2017'!CG15),'KN 2017'!CG15,"")</f>
        <v>29023</v>
      </c>
      <c r="F24" s="3">
        <f>IF(ISNUMBER('KN 2017'!CH15),'KN 2017'!CH15,"")</f>
        <v>26900</v>
      </c>
      <c r="G24" s="3">
        <f>IF(ISNUMBER('KN 2017'!CI15),'KN 2017'!CI15,"")</f>
        <v>26087</v>
      </c>
      <c r="H24" s="3">
        <f>IF(ISNUMBER('KN 2017'!CJ15),'KN 2017'!CJ15,"")</f>
        <v>29370</v>
      </c>
      <c r="I24" s="3">
        <f>IF(ISNUMBER('KN 2017'!CK15),'KN 2017'!CK15,"")</f>
        <v>26950</v>
      </c>
      <c r="J24" s="3">
        <f>IF(ISNUMBER('KN 2017'!CL15),'KN 2017'!CL15,"")</f>
        <v>25634</v>
      </c>
      <c r="K24" s="3">
        <f>IF(ISNUMBER('KN 2017'!CM15),'KN 2017'!CM15,"")</f>
        <v>26470</v>
      </c>
      <c r="L24" s="3">
        <f>IF(ISNUMBER('KN 2017'!CN15),'KN 2017'!CN15,"")</f>
        <v>26865</v>
      </c>
      <c r="M24" s="3">
        <f>IF(ISNUMBER('KN 2017'!CO15),'KN 2017'!CO15,"")</f>
        <v>29073</v>
      </c>
      <c r="N24" s="3">
        <f>IF(ISNUMBER('KN 2017'!CP15),'KN 2017'!CP15,"")</f>
        <v>25501</v>
      </c>
      <c r="O24" s="3">
        <f>IF(ISNUMBER('KN 2017'!CQ15),'KN 2017'!CQ15,"")</f>
        <v>28280</v>
      </c>
      <c r="P24" s="49">
        <f>IF(ISNUMBER('KN 2017'!CR15),'KN 2017'!CR15,"")</f>
        <v>27433</v>
      </c>
    </row>
    <row r="25" spans="1:16" x14ac:dyDescent="0.25">
      <c r="A25" s="43" t="s">
        <v>27</v>
      </c>
      <c r="B25" s="37">
        <f>IF(ISNUMBER('KN 2017'!CT15),'KN 2017'!CT15,"")</f>
        <v>33.5</v>
      </c>
      <c r="C25" s="37">
        <f>IF(ISNUMBER('KN 2017'!CU15),'KN 2017'!CU15,"")</f>
        <v>34.728042000000002</v>
      </c>
      <c r="D25" s="37">
        <f>IF(ISNUMBER('KN 2017'!CV15),'KN 2017'!CV15,"")</f>
        <v>45.482148578322409</v>
      </c>
      <c r="E25" s="37">
        <f>IF(ISNUMBER('KN 2017'!CW15),'KN 2017'!CW15,"")</f>
        <v>41.6</v>
      </c>
      <c r="F25" s="37">
        <f>IF(ISNUMBER('KN 2017'!CX15),'KN 2017'!CX15,"")</f>
        <v>96.92</v>
      </c>
      <c r="G25" s="37">
        <f>IF(ISNUMBER('KN 2017'!CY15),'KN 2017'!CY15,"")</f>
        <v>31.1</v>
      </c>
      <c r="H25" s="37">
        <f>IF(ISNUMBER('KN 2017'!CZ15),'KN 2017'!CZ15,"")</f>
        <v>40.916035932155999</v>
      </c>
      <c r="I25" s="37">
        <f>IF(ISNUMBER('KN 2017'!DA15),'KN 2017'!DA15,"")</f>
        <v>37.19</v>
      </c>
      <c r="J25" s="37">
        <f>IF(ISNUMBER('KN 2017'!DB15),'KN 2017'!DB15,"")</f>
        <v>40</v>
      </c>
      <c r="K25" s="37">
        <f>IF(ISNUMBER('KN 2017'!DC15),'KN 2017'!DC15,"")</f>
        <v>41.36</v>
      </c>
      <c r="L25" s="37">
        <f>IF(ISNUMBER('KN 2017'!DD15),'KN 2017'!DD15,"")</f>
        <v>40.53</v>
      </c>
      <c r="M25" s="37">
        <f>IF(ISNUMBER('KN 2017'!DE15),'KN 2017'!DE15,"")</f>
        <v>39.200000000000003</v>
      </c>
      <c r="N25" s="37">
        <f>IF(ISNUMBER('KN 2017'!DF15),'KN 2017'!DF15,"")</f>
        <v>49</v>
      </c>
      <c r="O25" s="37">
        <f>IF(ISNUMBER('KN 2017'!DG15),'KN 2017'!DG15,"")</f>
        <v>54.1</v>
      </c>
      <c r="P25" s="48">
        <f>IF(ISNUMBER('KN 2017'!DH15),'KN 2017'!DH15,"")</f>
        <v>44.687587607891324</v>
      </c>
    </row>
    <row r="26" spans="1:16" s="39" customFormat="1" ht="15.75" thickBot="1" x14ac:dyDescent="0.3">
      <c r="A26" s="44" t="s">
        <v>28</v>
      </c>
      <c r="B26" s="40">
        <f>IF(ISNUMBER('KN 2017'!DJ15),'KN 2017'!DJ15,"")</f>
        <v>18630</v>
      </c>
      <c r="C26" s="40">
        <f>IF(ISNUMBER('KN 2017'!DK15),'KN 2017'!DK15,"")</f>
        <v>18094.2</v>
      </c>
      <c r="D26" s="40">
        <f>IF(ISNUMBER('KN 2017'!DL15),'KN 2017'!DL15,"")</f>
        <v>16322</v>
      </c>
      <c r="E26" s="40">
        <f>IF(ISNUMBER('KN 2017'!DM15),'KN 2017'!DM15,"")</f>
        <v>16635</v>
      </c>
      <c r="F26" s="40">
        <f>IF(ISNUMBER('KN 2017'!DN15),'KN 2017'!DN15,"")</f>
        <v>15300</v>
      </c>
      <c r="G26" s="40">
        <f>IF(ISNUMBER('KN 2017'!DO15),'KN 2017'!DO15,"")</f>
        <v>15831</v>
      </c>
      <c r="H26" s="40">
        <f>IF(ISNUMBER('KN 2017'!DP15),'KN 2017'!DP15,"")</f>
        <v>18990</v>
      </c>
      <c r="I26" s="40">
        <f>IF(ISNUMBER('KN 2017'!DQ15),'KN 2017'!DQ15,"")</f>
        <v>16395</v>
      </c>
      <c r="J26" s="40">
        <f>IF(ISNUMBER('KN 2017'!DR15),'KN 2017'!DR15,"")</f>
        <v>18175</v>
      </c>
      <c r="K26" s="40">
        <f>IF(ISNUMBER('KN 2017'!DS15),'KN 2017'!DS15,"")</f>
        <v>15816</v>
      </c>
      <c r="L26" s="40">
        <f>IF(ISNUMBER('KN 2017'!DT15),'KN 2017'!DT15,"")</f>
        <v>17657</v>
      </c>
      <c r="M26" s="40">
        <f>IF(ISNUMBER('KN 2017'!DU15),'KN 2017'!DU15,"")</f>
        <v>16551</v>
      </c>
      <c r="N26" s="40">
        <f>IF(ISNUMBER('KN 2017'!DV15),'KN 2017'!DV15,"")</f>
        <v>17050</v>
      </c>
      <c r="O26" s="40">
        <f>IF(ISNUMBER('KN 2017'!DW15),'KN 2017'!DW15,"")</f>
        <v>16710</v>
      </c>
      <c r="P26" s="50">
        <f>IF(ISNUMBER('KN 2017'!DX15),'KN 2017'!DX15,"")</f>
        <v>17011.157142857144</v>
      </c>
    </row>
    <row r="27" spans="1:16" s="41" customFormat="1" ht="19.5" thickBot="1" x14ac:dyDescent="0.35">
      <c r="A27" s="95" t="str">
        <f>'KN 2017'!A16</f>
        <v>65-41-L/01 Gastronomie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</row>
    <row r="28" spans="1:16" s="39" customFormat="1" x14ac:dyDescent="0.25">
      <c r="A28" s="51" t="s">
        <v>40</v>
      </c>
      <c r="B28" s="52">
        <f>IF(ISNUMBER('KN 2017'!B16),'KN 2017'!B16,"")</f>
        <v>16405.606748864375</v>
      </c>
      <c r="C28" s="52">
        <f>IF(ISNUMBER('KN 2017'!C16),'KN 2017'!C16,"")</f>
        <v>15116.587312782025</v>
      </c>
      <c r="D28" s="52">
        <f>IF(ISNUMBER('KN 2017'!D16),'KN 2017'!D16,"")</f>
        <v>13594.651719890498</v>
      </c>
      <c r="E28" s="52">
        <f>IF(ISNUMBER('KN 2017'!E16),'KN 2017'!E16,"")</f>
        <v>17299.490929924348</v>
      </c>
      <c r="F28" s="52">
        <f>IF(ISNUMBER('KN 2017'!F16),'KN 2017'!F16,"")</f>
        <v>7582.6065974070943</v>
      </c>
      <c r="G28" s="52">
        <f>IF(ISNUMBER('KN 2017'!G16),'KN 2017'!G16,"")</f>
        <v>13851.498637726636</v>
      </c>
      <c r="H28" s="52">
        <f>IF(ISNUMBER('KN 2017'!H16),'KN 2017'!H16,"")</f>
        <v>14130.825134828125</v>
      </c>
      <c r="I28" s="52">
        <f>IF(ISNUMBER('KN 2017'!I16),'KN 2017'!I16,"")</f>
        <v>13515.560434694788</v>
      </c>
      <c r="J28" s="52">
        <f>IF(ISNUMBER('KN 2017'!J16),'KN 2017'!J16,"")</f>
        <v>11002.47060755102</v>
      </c>
      <c r="K28" s="74" t="str">
        <f>IF(ISNUMBER('KN 2017'!K16),'KN 2017'!K16,"")</f>
        <v/>
      </c>
      <c r="L28" s="52">
        <f>IF(ISNUMBER('KN 2017'!L16),'KN 2017'!L16,"")</f>
        <v>13715.200294525293</v>
      </c>
      <c r="M28" s="52">
        <f>IF(ISNUMBER('KN 2017'!M16),'KN 2017'!M16,"")</f>
        <v>12277.788835354515</v>
      </c>
      <c r="N28" s="52">
        <f>IF(ISNUMBER('KN 2017'!N16),'KN 2017'!N16,"")</f>
        <v>16926.010204081635</v>
      </c>
      <c r="O28" s="52">
        <f>IF(ISNUMBER('KN 2017'!O16),'KN 2017'!O16,"")</f>
        <v>13611.898572728067</v>
      </c>
      <c r="P28" s="46">
        <f>IF(ISNUMBER('KN 2017'!P16),'KN 2017'!P16,"")</f>
        <v>13771.553540796802</v>
      </c>
    </row>
    <row r="29" spans="1:16" s="39" customFormat="1" x14ac:dyDescent="0.25">
      <c r="A29" s="42" t="s">
        <v>41</v>
      </c>
      <c r="B29" s="38">
        <f>IF(ISNUMBER('KN 2017'!R16),'KN 2017'!R16,"")</f>
        <v>0</v>
      </c>
      <c r="C29" s="38">
        <f>IF(ISNUMBER('KN 2017'!S16),'KN 2017'!S16,"")</f>
        <v>0</v>
      </c>
      <c r="D29" s="38" t="str">
        <f>IF(ISNUMBER('KN 2017'!T16),'KN 2017'!T16,"")</f>
        <v/>
      </c>
      <c r="E29" s="38">
        <f>IF(ISNUMBER('KN 2017'!U16),'KN 2017'!U16,"")</f>
        <v>250</v>
      </c>
      <c r="F29" s="38">
        <f>IF(ISNUMBER('KN 2017'!V16),'KN 2017'!V16,"")</f>
        <v>0</v>
      </c>
      <c r="G29" s="38">
        <f>IF(ISNUMBER('KN 2017'!W16),'KN 2017'!W16,"")</f>
        <v>178</v>
      </c>
      <c r="H29" s="38">
        <f>IF(ISNUMBER('KN 2017'!X16),'KN 2017'!X16,"")</f>
        <v>0</v>
      </c>
      <c r="I29" s="38">
        <f>IF(ISNUMBER('KN 2017'!Y16),'KN 2017'!Y16,"")</f>
        <v>51.4</v>
      </c>
      <c r="J29" s="38">
        <f>IF(ISNUMBER('KN 2017'!Z16),'KN 2017'!Z16,"")</f>
        <v>44</v>
      </c>
      <c r="K29" s="75" t="str">
        <f>IF(ISNUMBER('KN 2017'!AA16),'KN 2017'!AA16,"")</f>
        <v/>
      </c>
      <c r="L29" s="38">
        <f>IF(ISNUMBER('KN 2017'!AB16),'KN 2017'!AB16,"")</f>
        <v>0</v>
      </c>
      <c r="M29" s="38">
        <f>IF(ISNUMBER('KN 2017'!AC16),'KN 2017'!AC16,"")</f>
        <v>0</v>
      </c>
      <c r="N29" s="38">
        <f>IF(ISNUMBER('KN 2017'!AD16),'KN 2017'!AD16,"")</f>
        <v>0</v>
      </c>
      <c r="O29" s="38">
        <f>IF(ISNUMBER('KN 2017'!AE16),'KN 2017'!AE16,"")</f>
        <v>325</v>
      </c>
      <c r="P29" s="47">
        <f>IF(ISNUMBER('KN 2017'!AF16),'KN 2017'!AF16,"")</f>
        <v>169.68</v>
      </c>
    </row>
    <row r="30" spans="1:16" x14ac:dyDescent="0.25">
      <c r="A30" s="43" t="s">
        <v>25</v>
      </c>
      <c r="B30" s="37">
        <f>IF(ISNUMBER('KN 2017'!BN16),'KN 2017'!BN16,"")</f>
        <v>34.5</v>
      </c>
      <c r="C30" s="37">
        <f>IF(ISNUMBER('KN 2017'!BO16),'KN 2017'!BO16,"")</f>
        <v>34.016235021260151</v>
      </c>
      <c r="D30" s="37">
        <f>IF(ISNUMBER('KN 2017'!BP16),'KN 2017'!BP16,"")</f>
        <v>34.253055028640006</v>
      </c>
      <c r="E30" s="37">
        <f>IF(ISNUMBER('KN 2017'!BQ16),'KN 2017'!BQ16,"")</f>
        <v>27.86</v>
      </c>
      <c r="F30" s="37">
        <f>IF(ISNUMBER('KN 2017'!BR16),'KN 2017'!BR16,"")</f>
        <v>75.349999999999994</v>
      </c>
      <c r="G30" s="37">
        <f>IF(ISNUMBER('KN 2017'!BS16),'KN 2017'!BS16,"")</f>
        <v>36.54</v>
      </c>
      <c r="H30" s="37">
        <f>IF(ISNUMBER('KN 2017'!BT16),'KN 2017'!BT16,"")</f>
        <v>37.612455970892654</v>
      </c>
      <c r="I30" s="37">
        <f>IF(ISNUMBER('KN 2017'!BU16),'KN 2017'!BU16,"")</f>
        <v>35.67</v>
      </c>
      <c r="J30" s="37">
        <f>IF(ISNUMBER('KN 2017'!BV16),'KN 2017'!BV16,"")</f>
        <v>38.380000000000003</v>
      </c>
      <c r="K30" s="73" t="str">
        <f>IF(ISNUMBER('KN 2017'!BW16),'KN 2017'!BW16,"")</f>
        <v/>
      </c>
      <c r="L30" s="37">
        <f>IF(ISNUMBER('KN 2017'!BX16),'KN 2017'!BX16,"")</f>
        <v>36.548223350253807</v>
      </c>
      <c r="M30" s="37">
        <f>IF(ISNUMBER('KN 2017'!BY16),'KN 2017'!BY16,"")</f>
        <v>39.33</v>
      </c>
      <c r="N30" s="37">
        <f>IF(ISNUMBER('KN 2017'!BZ16),'KN 2017'!BZ16,"")</f>
        <v>24</v>
      </c>
      <c r="O30" s="37">
        <f>IF(ISNUMBER('KN 2017'!CA16),'KN 2017'!CA16,"")</f>
        <v>34.26</v>
      </c>
      <c r="P30" s="48">
        <f>IF(ISNUMBER('KN 2017'!CB16),'KN 2017'!CB16,"")</f>
        <v>37.563074567003582</v>
      </c>
    </row>
    <row r="31" spans="1:16" s="39" customFormat="1" x14ac:dyDescent="0.25">
      <c r="A31" s="42" t="s">
        <v>26</v>
      </c>
      <c r="B31" s="3">
        <f>IF(ISNUMBER('KN 2017'!CD16),'KN 2017'!CD16,"")</f>
        <v>27980</v>
      </c>
      <c r="C31" s="3">
        <f>IF(ISNUMBER('KN 2017'!CE16),'KN 2017'!CE16,"")</f>
        <v>27660</v>
      </c>
      <c r="D31" s="3">
        <f>IF(ISNUMBER('KN 2017'!CF16),'KN 2017'!CF16,"")</f>
        <v>28269</v>
      </c>
      <c r="E31" s="3">
        <f>IF(ISNUMBER('KN 2017'!CG16),'KN 2017'!CG16,"")</f>
        <v>29023</v>
      </c>
      <c r="F31" s="3">
        <f>IF(ISNUMBER('KN 2017'!CH16),'KN 2017'!CH16,"")</f>
        <v>26900</v>
      </c>
      <c r="G31" s="3">
        <f>IF(ISNUMBER('KN 2017'!CI16),'KN 2017'!CI16,"")</f>
        <v>26087</v>
      </c>
      <c r="H31" s="3">
        <f>IF(ISNUMBER('KN 2017'!CJ16),'KN 2017'!CJ16,"")</f>
        <v>29370</v>
      </c>
      <c r="I31" s="3">
        <f>IF(ISNUMBER('KN 2017'!CK16),'KN 2017'!CK16,"")</f>
        <v>26950</v>
      </c>
      <c r="J31" s="3">
        <f>IF(ISNUMBER('KN 2017'!CL16),'KN 2017'!CL16,"")</f>
        <v>25634</v>
      </c>
      <c r="K31" s="68" t="str">
        <f>IF(ISNUMBER('KN 2017'!CM16),'KN 2017'!CM16,"")</f>
        <v/>
      </c>
      <c r="L31" s="3">
        <f>IF(ISNUMBER('KN 2017'!CN16),'KN 2017'!CN16,"")</f>
        <v>26865</v>
      </c>
      <c r="M31" s="3">
        <f>IF(ISNUMBER('KN 2017'!CO16),'KN 2017'!CO16,"")</f>
        <v>29073</v>
      </c>
      <c r="N31" s="3">
        <f>IF(ISNUMBER('KN 2017'!CP16),'KN 2017'!CP16,"")</f>
        <v>25501</v>
      </c>
      <c r="O31" s="3">
        <f>IF(ISNUMBER('KN 2017'!CQ16),'KN 2017'!CQ16,"")</f>
        <v>28280</v>
      </c>
      <c r="P31" s="49">
        <f>IF(ISNUMBER('KN 2017'!CR16),'KN 2017'!CR16,"")</f>
        <v>27507.076923076922</v>
      </c>
    </row>
    <row r="32" spans="1:16" x14ac:dyDescent="0.25">
      <c r="A32" s="43" t="s">
        <v>27</v>
      </c>
      <c r="B32" s="37">
        <f>IF(ISNUMBER('KN 2017'!CT16),'KN 2017'!CT16,"")</f>
        <v>33.5</v>
      </c>
      <c r="C32" s="37">
        <f>IF(ISNUMBER('KN 2017'!CU16),'KN 2017'!CU16,"")</f>
        <v>40.517766000000002</v>
      </c>
      <c r="D32" s="37">
        <f>IF(ISNUMBER('KN 2017'!CV16),'KN 2017'!CV16,"")</f>
        <v>53.064317125652018</v>
      </c>
      <c r="E32" s="37">
        <f>IF(ISNUMBER('KN 2017'!CW16),'KN 2017'!CW16,"")</f>
        <v>41.6</v>
      </c>
      <c r="F32" s="37">
        <f>IF(ISNUMBER('KN 2017'!CX16),'KN 2017'!CX16,"")</f>
        <v>55.66</v>
      </c>
      <c r="G32" s="37">
        <f>IF(ISNUMBER('KN 2017'!CY16),'KN 2017'!CY16,"")</f>
        <v>35.950000000000003</v>
      </c>
      <c r="H32" s="37">
        <f>IF(ISNUMBER('KN 2017'!CZ16),'KN 2017'!CZ16,"")</f>
        <v>47.868669611532006</v>
      </c>
      <c r="I32" s="37">
        <f>IF(ISNUMBER('KN 2017'!DA16),'KN 2017'!DA16,"")</f>
        <v>44.22</v>
      </c>
      <c r="J32" s="37">
        <f>IF(ISNUMBER('KN 2017'!DB16),'KN 2017'!DB16,"")</f>
        <v>73</v>
      </c>
      <c r="K32" s="73" t="str">
        <f>IF(ISNUMBER('KN 2017'!DC16),'KN 2017'!DC16,"")</f>
        <v/>
      </c>
      <c r="L32" s="37">
        <f>IF(ISNUMBER('KN 2017'!DD16),'KN 2017'!DD16,"")</f>
        <v>43.29</v>
      </c>
      <c r="M32" s="37">
        <f>IF(ISNUMBER('KN 2017'!DE16),'KN 2017'!DE16,"")</f>
        <v>58.289999999999992</v>
      </c>
      <c r="N32" s="37">
        <f>IF(ISNUMBER('KN 2017'!DF16),'KN 2017'!DF16,"")</f>
        <v>49</v>
      </c>
      <c r="O32" s="37">
        <f>IF(ISNUMBER('KN 2017'!DG16),'KN 2017'!DG16,"")</f>
        <v>54.1</v>
      </c>
      <c r="P32" s="48">
        <f>IF(ISNUMBER('KN 2017'!DH16),'KN 2017'!DH16,"")</f>
        <v>48.466211749014164</v>
      </c>
    </row>
    <row r="33" spans="1:16" s="39" customFormat="1" ht="15.75" thickBot="1" x14ac:dyDescent="0.3">
      <c r="A33" s="44" t="s">
        <v>28</v>
      </c>
      <c r="B33" s="40">
        <f>IF(ISNUMBER('KN 2017'!DJ16),'KN 2017'!DJ16,"")</f>
        <v>18630</v>
      </c>
      <c r="C33" s="40">
        <f>IF(ISNUMBER('KN 2017'!DK16),'KN 2017'!DK16,"")</f>
        <v>18094.2</v>
      </c>
      <c r="D33" s="40">
        <f>IF(ISNUMBER('KN 2017'!DL16),'KN 2017'!DL16,"")</f>
        <v>16322</v>
      </c>
      <c r="E33" s="40">
        <f>IF(ISNUMBER('KN 2017'!DM16),'KN 2017'!DM16,"")</f>
        <v>16635</v>
      </c>
      <c r="F33" s="40">
        <f>IF(ISNUMBER('KN 2017'!DN16),'KN 2017'!DN16,"")</f>
        <v>15300</v>
      </c>
      <c r="G33" s="40">
        <f>IF(ISNUMBER('KN 2017'!DO16),'KN 2017'!DO16,"")</f>
        <v>15831</v>
      </c>
      <c r="H33" s="40">
        <f>IF(ISNUMBER('KN 2017'!DP16),'KN 2017'!DP16,"")</f>
        <v>18990</v>
      </c>
      <c r="I33" s="40">
        <f>IF(ISNUMBER('KN 2017'!DQ16),'KN 2017'!DQ16,"")</f>
        <v>16395</v>
      </c>
      <c r="J33" s="40">
        <f>IF(ISNUMBER('KN 2017'!DR16),'KN 2017'!DR16,"")</f>
        <v>18175</v>
      </c>
      <c r="K33" s="76" t="str">
        <f>IF(ISNUMBER('KN 2017'!DS16),'KN 2017'!DS16,"")</f>
        <v/>
      </c>
      <c r="L33" s="40">
        <f>IF(ISNUMBER('KN 2017'!DT16),'KN 2017'!DT16,"")</f>
        <v>17657</v>
      </c>
      <c r="M33" s="40">
        <f>IF(ISNUMBER('KN 2017'!DU16),'KN 2017'!DU16,"")</f>
        <v>16551</v>
      </c>
      <c r="N33" s="40">
        <f>IF(ISNUMBER('KN 2017'!DV16),'KN 2017'!DV16,"")</f>
        <v>17050</v>
      </c>
      <c r="O33" s="40">
        <f>IF(ISNUMBER('KN 2017'!DW16),'KN 2017'!DW16,"")</f>
        <v>16710</v>
      </c>
      <c r="P33" s="50">
        <f>IF(ISNUMBER('KN 2017'!DX16),'KN 2017'!DX16,"")</f>
        <v>17103.09230769231</v>
      </c>
    </row>
    <row r="34" spans="1:16" s="41" customFormat="1" ht="19.5" thickBot="1" x14ac:dyDescent="0.35">
      <c r="A34" s="95" t="str">
        <f>'KN 2017'!A17</f>
        <v>69-41-L/01 Kosmetické služby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  <row r="35" spans="1:16" s="39" customFormat="1" x14ac:dyDescent="0.25">
      <c r="A35" s="51" t="s">
        <v>40</v>
      </c>
      <c r="B35" s="52">
        <f>IF(ISNUMBER('KN 2017'!B17),'KN 2017'!B17,"")</f>
        <v>16972.819338888381</v>
      </c>
      <c r="C35" s="52">
        <f>IF(ISNUMBER('KN 2017'!C17),'KN 2017'!C17,"")</f>
        <v>14692.33976337491</v>
      </c>
      <c r="D35" s="52">
        <f>IF(ISNUMBER('KN 2017'!D17),'KN 2017'!D17,"")</f>
        <v>13594.651719890498</v>
      </c>
      <c r="E35" s="52">
        <f>IF(ISNUMBER('KN 2017'!E17),'KN 2017'!E17,"")</f>
        <v>14173.416373330572</v>
      </c>
      <c r="F35" s="52">
        <f>IF(ISNUMBER('KN 2017'!F17),'KN 2017'!F17,"")</f>
        <v>12931.474127929076</v>
      </c>
      <c r="G35" s="52">
        <f>IF(ISNUMBER('KN 2017'!G17),'KN 2017'!G17,"")</f>
        <v>13851.498637726636</v>
      </c>
      <c r="H35" s="52">
        <f>IF(ISNUMBER('KN 2017'!H17),'KN 2017'!H17,"")</f>
        <v>13886.606064968542</v>
      </c>
      <c r="I35" s="52">
        <f>IF(ISNUMBER('KN 2017'!I17),'KN 2017'!I17,"")</f>
        <v>14402.949994424753</v>
      </c>
      <c r="J35" s="52">
        <f>IF(ISNUMBER('KN 2017'!J17),'KN 2017'!J17,"")</f>
        <v>11002.47060755102</v>
      </c>
      <c r="K35" s="52">
        <f>IF(ISNUMBER('KN 2017'!K17),'KN 2017'!K17,"")</f>
        <v>14410.038286095016</v>
      </c>
      <c r="L35" s="52">
        <f>IF(ISNUMBER('KN 2017'!L17),'KN 2017'!L17,"")</f>
        <v>15023.530079214288</v>
      </c>
      <c r="M35" s="52">
        <f>IF(ISNUMBER('KN 2017'!M17),'KN 2017'!M17,"")</f>
        <v>14471.36434454277</v>
      </c>
      <c r="N35" s="52">
        <f>IF(ISNUMBER('KN 2017'!N17),'KN 2017'!N17,"")</f>
        <v>16926.010204081635</v>
      </c>
      <c r="O35" s="52">
        <f>IF(ISNUMBER('KN 2017'!O17),'KN 2017'!O17,"")</f>
        <v>17817.072411527126</v>
      </c>
      <c r="P35" s="46">
        <f>IF(ISNUMBER('KN 2017'!P17),'KN 2017'!P17,"")</f>
        <v>14582.588710967513</v>
      </c>
    </row>
    <row r="36" spans="1:16" s="39" customFormat="1" x14ac:dyDescent="0.25">
      <c r="A36" s="42" t="s">
        <v>41</v>
      </c>
      <c r="B36" s="38">
        <f>IF(ISNUMBER('KN 2017'!R17),'KN 2017'!R17,"")</f>
        <v>0</v>
      </c>
      <c r="C36" s="38">
        <f>IF(ISNUMBER('KN 2017'!S17),'KN 2017'!S17,"")</f>
        <v>0</v>
      </c>
      <c r="D36" s="38" t="str">
        <f>IF(ISNUMBER('KN 2017'!T17),'KN 2017'!T17,"")</f>
        <v/>
      </c>
      <c r="E36" s="38">
        <f>IF(ISNUMBER('KN 2017'!U17),'KN 2017'!U17,"")</f>
        <v>250</v>
      </c>
      <c r="F36" s="38">
        <f>IF(ISNUMBER('KN 2017'!V17),'KN 2017'!V17,"")</f>
        <v>0</v>
      </c>
      <c r="G36" s="38">
        <f>IF(ISNUMBER('KN 2017'!W17),'KN 2017'!W17,"")</f>
        <v>178</v>
      </c>
      <c r="H36" s="38">
        <f>IF(ISNUMBER('KN 2017'!X17),'KN 2017'!X17,"")</f>
        <v>0</v>
      </c>
      <c r="I36" s="38">
        <f>IF(ISNUMBER('KN 2017'!Y17),'KN 2017'!Y17,"")</f>
        <v>54.7</v>
      </c>
      <c r="J36" s="38">
        <f>IF(ISNUMBER('KN 2017'!Z17),'KN 2017'!Z17,"")</f>
        <v>44</v>
      </c>
      <c r="K36" s="38">
        <f>IF(ISNUMBER('KN 2017'!AA17),'KN 2017'!AA17,"")</f>
        <v>82</v>
      </c>
      <c r="L36" s="38">
        <f>IF(ISNUMBER('KN 2017'!AB17),'KN 2017'!AB17,"")</f>
        <v>0</v>
      </c>
      <c r="M36" s="38">
        <f>IF(ISNUMBER('KN 2017'!AC17),'KN 2017'!AC17,"")</f>
        <v>0</v>
      </c>
      <c r="N36" s="38">
        <f>IF(ISNUMBER('KN 2017'!AD17),'KN 2017'!AD17,"")</f>
        <v>0</v>
      </c>
      <c r="O36" s="38">
        <f>IF(ISNUMBER('KN 2017'!AE17),'KN 2017'!AE17,"")</f>
        <v>325</v>
      </c>
      <c r="P36" s="47">
        <f>IF(ISNUMBER('KN 2017'!AF17),'KN 2017'!AF17,"")</f>
        <v>155.61666666666667</v>
      </c>
    </row>
    <row r="37" spans="1:16" x14ac:dyDescent="0.25">
      <c r="A37" s="43" t="s">
        <v>25</v>
      </c>
      <c r="B37" s="37">
        <f>IF(ISNUMBER('KN 2017'!BN17),'KN 2017'!BN17,"")</f>
        <v>32.6</v>
      </c>
      <c r="C37" s="37">
        <f>IF(ISNUMBER('KN 2017'!BO17),'KN 2017'!BO17,"")</f>
        <v>35.562427522226521</v>
      </c>
      <c r="D37" s="37">
        <f>IF(ISNUMBER('KN 2017'!BP17),'KN 2017'!BP17,"")</f>
        <v>34.253055028640006</v>
      </c>
      <c r="E37" s="37">
        <f>IF(ISNUMBER('KN 2017'!BQ17),'KN 2017'!BQ17,"")</f>
        <v>37.15</v>
      </c>
      <c r="F37" s="37">
        <f>IF(ISNUMBER('KN 2017'!BR17),'KN 2017'!BR17,"")</f>
        <v>35.64</v>
      </c>
      <c r="G37" s="37">
        <f>IF(ISNUMBER('KN 2017'!BS17),'KN 2017'!BS17,"")</f>
        <v>36.54</v>
      </c>
      <c r="H37" s="37">
        <f>IF(ISNUMBER('KN 2017'!BT17),'KN 2017'!BT17,"")</f>
        <v>38.618986482789801</v>
      </c>
      <c r="I37" s="37">
        <f>IF(ISNUMBER('KN 2017'!BU17),'KN 2017'!BU17,"")</f>
        <v>32.49</v>
      </c>
      <c r="J37" s="37">
        <f>IF(ISNUMBER('KN 2017'!BV17),'KN 2017'!BV17,"")</f>
        <v>38.380000000000003</v>
      </c>
      <c r="K37" s="37">
        <f>IF(ISNUMBER('KN 2017'!BW17),'KN 2017'!BW17,"")</f>
        <v>30.759</v>
      </c>
      <c r="L37" s="37">
        <f>IF(ISNUMBER('KN 2017'!BX17),'KN 2017'!BX17,"")</f>
        <v>31.827411167512693</v>
      </c>
      <c r="M37" s="37">
        <f>IF(ISNUMBER('KN 2017'!BY17),'KN 2017'!BY17,"")</f>
        <v>34.61</v>
      </c>
      <c r="N37" s="37">
        <f>IF(ISNUMBER('KN 2017'!BZ17),'KN 2017'!BZ17,"")</f>
        <v>24</v>
      </c>
      <c r="O37" s="37">
        <f>IF(ISNUMBER('KN 2017'!CA17),'KN 2017'!CA17,"")</f>
        <v>24.05</v>
      </c>
      <c r="P37" s="48">
        <f>IF(ISNUMBER('KN 2017'!CB17),'KN 2017'!CB17,"")</f>
        <v>33.320062871512071</v>
      </c>
    </row>
    <row r="38" spans="1:16" s="39" customFormat="1" x14ac:dyDescent="0.25">
      <c r="A38" s="42" t="s">
        <v>26</v>
      </c>
      <c r="B38" s="3">
        <f>IF(ISNUMBER('KN 2017'!CD17),'KN 2017'!CD17,"")</f>
        <v>27980</v>
      </c>
      <c r="C38" s="3">
        <f>IF(ISNUMBER('KN 2017'!CE17),'KN 2017'!CE17,"")</f>
        <v>27660</v>
      </c>
      <c r="D38" s="3">
        <f>IF(ISNUMBER('KN 2017'!CF17),'KN 2017'!CF17,"")</f>
        <v>28269</v>
      </c>
      <c r="E38" s="3">
        <f>IF(ISNUMBER('KN 2017'!CG17),'KN 2017'!CG17,"")</f>
        <v>29023</v>
      </c>
      <c r="F38" s="3">
        <f>IF(ISNUMBER('KN 2017'!CH17),'KN 2017'!CH17,"")</f>
        <v>26900</v>
      </c>
      <c r="G38" s="3">
        <f>IF(ISNUMBER('KN 2017'!CI17),'KN 2017'!CI17,"")</f>
        <v>26087</v>
      </c>
      <c r="H38" s="3">
        <f>IF(ISNUMBER('KN 2017'!CJ17),'KN 2017'!CJ17,"")</f>
        <v>29370</v>
      </c>
      <c r="I38" s="3">
        <f>IF(ISNUMBER('KN 2017'!CK17),'KN 2017'!CK17,"")</f>
        <v>26950</v>
      </c>
      <c r="J38" s="3">
        <f>IF(ISNUMBER('KN 2017'!CL17),'KN 2017'!CL17,"")</f>
        <v>25634</v>
      </c>
      <c r="K38" s="3">
        <f>IF(ISNUMBER('KN 2017'!CM17),'KN 2017'!CM17,"")</f>
        <v>26470</v>
      </c>
      <c r="L38" s="3">
        <f>IF(ISNUMBER('KN 2017'!CN17),'KN 2017'!CN17,"")</f>
        <v>26865</v>
      </c>
      <c r="M38" s="3">
        <f>IF(ISNUMBER('KN 2017'!CO17),'KN 2017'!CO17,"")</f>
        <v>29073</v>
      </c>
      <c r="N38" s="3">
        <f>IF(ISNUMBER('KN 2017'!CP17),'KN 2017'!CP17,"")</f>
        <v>25501</v>
      </c>
      <c r="O38" s="3">
        <f>IF(ISNUMBER('KN 2017'!CQ17),'KN 2017'!CQ17,"")</f>
        <v>28280</v>
      </c>
      <c r="P38" s="49">
        <f>IF(ISNUMBER('KN 2017'!CR17),'KN 2017'!CR17,"")</f>
        <v>27433</v>
      </c>
    </row>
    <row r="39" spans="1:16" x14ac:dyDescent="0.25">
      <c r="A39" s="43" t="s">
        <v>27</v>
      </c>
      <c r="B39" s="37">
        <f>IF(ISNUMBER('KN 2017'!CT17),'KN 2017'!CT17,"")</f>
        <v>33.5</v>
      </c>
      <c r="C39" s="37">
        <f>IF(ISNUMBER('KN 2017'!CU17),'KN 2017'!CU17,"")</f>
        <v>40.517766000000002</v>
      </c>
      <c r="D39" s="37">
        <f>IF(ISNUMBER('KN 2017'!CV17),'KN 2017'!CV17,"")</f>
        <v>53.064317125652018</v>
      </c>
      <c r="E39" s="37">
        <f>IF(ISNUMBER('KN 2017'!CW17),'KN 2017'!CW17,"")</f>
        <v>41.6</v>
      </c>
      <c r="F39" s="37">
        <f>IF(ISNUMBER('KN 2017'!CX17),'KN 2017'!CX17,"")</f>
        <v>47.39</v>
      </c>
      <c r="G39" s="37">
        <f>IF(ISNUMBER('KN 2017'!CY17),'KN 2017'!CY17,"")</f>
        <v>35.950000000000003</v>
      </c>
      <c r="H39" s="37">
        <f>IF(ISNUMBER('KN 2017'!CZ17),'KN 2017'!CZ17,"")</f>
        <v>47.868669611532006</v>
      </c>
      <c r="I39" s="37">
        <f>IF(ISNUMBER('KN 2017'!DA17),'KN 2017'!DA17,"")</f>
        <v>44.22</v>
      </c>
      <c r="J39" s="37">
        <f>IF(ISNUMBER('KN 2017'!DB17),'KN 2017'!DB17,"")</f>
        <v>73</v>
      </c>
      <c r="K39" s="37">
        <f>IF(ISNUMBER('KN 2017'!DC17),'KN 2017'!DC17,"")</f>
        <v>46.48</v>
      </c>
      <c r="L39" s="37">
        <f>IF(ISNUMBER('KN 2017'!DD17),'KN 2017'!DD17,"")</f>
        <v>43.29</v>
      </c>
      <c r="M39" s="37">
        <f>IF(ISNUMBER('KN 2017'!DE17),'KN 2017'!DE17,"")</f>
        <v>45.23</v>
      </c>
      <c r="N39" s="37">
        <f>IF(ISNUMBER('KN 2017'!DF17),'KN 2017'!DF17,"")</f>
        <v>49</v>
      </c>
      <c r="O39" s="37">
        <f>IF(ISNUMBER('KN 2017'!DG17),'KN 2017'!DG17,"")</f>
        <v>54.1</v>
      </c>
      <c r="P39" s="48">
        <f>IF(ISNUMBER('KN 2017'!DH17),'KN 2017'!DH17,"")</f>
        <v>46.800768052656004</v>
      </c>
    </row>
    <row r="40" spans="1:16" s="39" customFormat="1" ht="15.75" thickBot="1" x14ac:dyDescent="0.3">
      <c r="A40" s="44" t="s">
        <v>28</v>
      </c>
      <c r="B40" s="40">
        <f>IF(ISNUMBER('KN 2017'!DJ17),'KN 2017'!DJ17,"")</f>
        <v>18630</v>
      </c>
      <c r="C40" s="40">
        <f>IF(ISNUMBER('KN 2017'!DK17),'KN 2017'!DK17,"")</f>
        <v>18094.2</v>
      </c>
      <c r="D40" s="40">
        <f>IF(ISNUMBER('KN 2017'!DL17),'KN 2017'!DL17,"")</f>
        <v>16322</v>
      </c>
      <c r="E40" s="40">
        <f>IF(ISNUMBER('KN 2017'!DM17),'KN 2017'!DM17,"")</f>
        <v>16635</v>
      </c>
      <c r="F40" s="40">
        <f>IF(ISNUMBER('KN 2017'!DN17),'KN 2017'!DN17,"")</f>
        <v>15300</v>
      </c>
      <c r="G40" s="40">
        <f>IF(ISNUMBER('KN 2017'!DO17),'KN 2017'!DO17,"")</f>
        <v>15831</v>
      </c>
      <c r="H40" s="40">
        <f>IF(ISNUMBER('KN 2017'!DP17),'KN 2017'!DP17,"")</f>
        <v>18990</v>
      </c>
      <c r="I40" s="40">
        <f>IF(ISNUMBER('KN 2017'!DQ17),'KN 2017'!DQ17,"")</f>
        <v>16395</v>
      </c>
      <c r="J40" s="40">
        <f>IF(ISNUMBER('KN 2017'!DR17),'KN 2017'!DR17,"")</f>
        <v>18175</v>
      </c>
      <c r="K40" s="40">
        <f>IF(ISNUMBER('KN 2017'!DS17),'KN 2017'!DS17,"")</f>
        <v>15816</v>
      </c>
      <c r="L40" s="40">
        <f>IF(ISNUMBER('KN 2017'!DT17),'KN 2017'!DT17,"")</f>
        <v>17657</v>
      </c>
      <c r="M40" s="40">
        <f>IF(ISNUMBER('KN 2017'!DU17),'KN 2017'!DU17,"")</f>
        <v>16551</v>
      </c>
      <c r="N40" s="40">
        <f>IF(ISNUMBER('KN 2017'!DV17),'KN 2017'!DV17,"")</f>
        <v>17050</v>
      </c>
      <c r="O40" s="40">
        <f>IF(ISNUMBER('KN 2017'!DW17),'KN 2017'!DW17,"")</f>
        <v>16710</v>
      </c>
      <c r="P40" s="50">
        <f>IF(ISNUMBER('KN 2017'!DX17),'KN 2017'!DX17,"")</f>
        <v>17011.157142857144</v>
      </c>
    </row>
    <row r="43" spans="1:16" x14ac:dyDescent="0.25">
      <c r="A43"/>
    </row>
  </sheetData>
  <mergeCells count="8">
    <mergeCell ref="A27:P27"/>
    <mergeCell ref="A34:P34"/>
    <mergeCell ref="A1:P1"/>
    <mergeCell ref="A2:P2"/>
    <mergeCell ref="A3:P3"/>
    <mergeCell ref="A6:P6"/>
    <mergeCell ref="A13:P13"/>
    <mergeCell ref="A20:P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Header>&amp;RPříloha č. 8d
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zoomScaleNormal="100" workbookViewId="0">
      <selection activeCell="S29" sqref="S29"/>
    </sheetView>
  </sheetViews>
  <sheetFormatPr defaultRowHeight="15" x14ac:dyDescent="0.25"/>
  <cols>
    <col min="1" max="1" width="18.42578125" style="45" customWidth="1"/>
    <col min="2" max="16" width="7.140625" style="1" customWidth="1"/>
    <col min="17" max="16384" width="9.140625" style="1"/>
  </cols>
  <sheetData>
    <row r="1" spans="1:31" ht="21" x14ac:dyDescent="0.35">
      <c r="A1" s="93" t="s">
        <v>51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1" ht="21" x14ac:dyDescent="0.35">
      <c r="A2" s="94" t="s">
        <v>44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21" x14ac:dyDescent="0.35">
      <c r="A3" s="94" t="s">
        <v>38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9.5" thickBot="1" x14ac:dyDescent="0.35">
      <c r="A4" s="78" t="s">
        <v>56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</row>
    <row r="5" spans="1:31" ht="84.75" customHeight="1" thickBot="1" x14ac:dyDescent="0.3">
      <c r="A5" s="53"/>
      <c r="B5" s="55" t="s">
        <v>2</v>
      </c>
      <c r="C5" s="56" t="s">
        <v>3</v>
      </c>
      <c r="D5" s="56" t="s">
        <v>0</v>
      </c>
      <c r="E5" s="56" t="s">
        <v>1</v>
      </c>
      <c r="F5" s="56" t="s">
        <v>4</v>
      </c>
      <c r="G5" s="56" t="s">
        <v>5</v>
      </c>
      <c r="H5" s="56" t="s">
        <v>6</v>
      </c>
      <c r="I5" s="56" t="s">
        <v>7</v>
      </c>
      <c r="J5" s="56" t="s">
        <v>8</v>
      </c>
      <c r="K5" s="56" t="s">
        <v>9</v>
      </c>
      <c r="L5" s="56" t="s">
        <v>10</v>
      </c>
      <c r="M5" s="56" t="s">
        <v>11</v>
      </c>
      <c r="N5" s="56" t="s">
        <v>12</v>
      </c>
      <c r="O5" s="57" t="s">
        <v>13</v>
      </c>
      <c r="P5" s="58" t="s">
        <v>14</v>
      </c>
    </row>
    <row r="6" spans="1:31" s="41" customFormat="1" ht="19.5" thickBot="1" x14ac:dyDescent="0.35">
      <c r="A6" s="95" t="str">
        <f>'KN 2017'!A6</f>
        <v>26-41-L/01 Mechanik elektrotechnik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31" s="39" customFormat="1" x14ac:dyDescent="0.25">
      <c r="A7" s="51" t="s">
        <v>40</v>
      </c>
      <c r="B7" s="79">
        <f>IF(ISNUMBER('Tabulka č. 1'!B7-'KN 2016 TV'!B7),ROUND('Tabulka č. 1'!B7-'KN 2016 TV'!B7,0),"")</f>
        <v>2099</v>
      </c>
      <c r="C7" s="79">
        <f>IF(ISNUMBER('Tabulka č. 1'!C7-'KN 2016 TV'!C7),ROUND('Tabulka č. 1'!C7-'KN 2016 TV'!C7,0),"")</f>
        <v>2065</v>
      </c>
      <c r="D7" s="79">
        <f>IF(ISNUMBER('Tabulka č. 1'!D7-'KN 2016 TV'!D7),ROUND('Tabulka č. 1'!D7-'KN 2016 TV'!D7,0),"")</f>
        <v>1806</v>
      </c>
      <c r="E7" s="79">
        <f>IF(ISNUMBER('Tabulka č. 1'!E7-'KN 2016 TV'!E7),ROUND('Tabulka č. 1'!E7-'KN 2016 TV'!E7,0),"")</f>
        <v>2196</v>
      </c>
      <c r="F7" s="79">
        <f>IF(ISNUMBER('Tabulka č. 1'!F7-'KN 2016 TV'!F7),ROUND('Tabulka č. 1'!F7-'KN 2016 TV'!F7,0),"")</f>
        <v>10526</v>
      </c>
      <c r="G7" s="79">
        <f>IF(ISNUMBER('Tabulka č. 1'!G7-'KN 2016 TV'!G7),ROUND('Tabulka č. 1'!G7-'KN 2016 TV'!G7,0),"")</f>
        <v>1554</v>
      </c>
      <c r="H7" s="79">
        <f>IF(ISNUMBER('Tabulka č. 1'!H7-'KN 2016 TV'!H7),ROUND('Tabulka č. 1'!H7-'KN 2016 TV'!H7,0),"")</f>
        <v>-512</v>
      </c>
      <c r="I7" s="79">
        <f>IF(ISNUMBER('Tabulka č. 1'!I7-'KN 2016 TV'!I7),ROUND('Tabulka č. 1'!I7-'KN 2016 TV'!I7,0),"")</f>
        <v>1679</v>
      </c>
      <c r="J7" s="79">
        <f>IF(ISNUMBER('Tabulka č. 1'!J7-'KN 2016 TV'!J7),ROUND('Tabulka č. 1'!J7-'KN 2016 TV'!J7,0),"")</f>
        <v>479</v>
      </c>
      <c r="K7" s="79">
        <f>IF(ISNUMBER('Tabulka č. 1'!K7-'KN 2016 TV'!K7),ROUND('Tabulka č. 1'!K7-'KN 2016 TV'!K7,0),"")</f>
        <v>1865</v>
      </c>
      <c r="L7" s="79">
        <f>IF(ISNUMBER('Tabulka č. 1'!L7-'KN 2016 TV'!L7),ROUND('Tabulka č. 1'!L7-'KN 2016 TV'!L7,0),"")</f>
        <v>1398</v>
      </c>
      <c r="M7" s="79">
        <f>IF(ISNUMBER('Tabulka č. 1'!M7-'KN 2016 TV'!M7),ROUND('Tabulka č. 1'!M7-'KN 2016 TV'!M7,0),"")</f>
        <v>2130</v>
      </c>
      <c r="N7" s="79">
        <f>IF(ISNUMBER('Tabulka č. 1'!N7-'KN 2016 TV'!N7),ROUND('Tabulka č. 1'!N7-'KN 2016 TV'!N7,0),"")</f>
        <v>2139</v>
      </c>
      <c r="O7" s="80">
        <f>IF(ISNUMBER('Tabulka č. 1'!O7-'KN 2016 TV'!O7),ROUND('Tabulka č. 1'!O7-'KN 2016 TV'!O7,0),"")</f>
        <v>1970</v>
      </c>
      <c r="P7" s="46">
        <f>IF(ISNUMBER(AVERAGE(B7:O7)),AVERAGE(B7:O7),"")</f>
        <v>2242.4285714285716</v>
      </c>
    </row>
    <row r="8" spans="1:31" s="39" customFormat="1" x14ac:dyDescent="0.25">
      <c r="A8" s="42" t="s">
        <v>41</v>
      </c>
      <c r="B8" s="81">
        <f>IF(ISNUMBER('Tabulka č. 1'!B8-'KN 2016 TV'!B8),ROUND('Tabulka č. 1'!B8-'KN 2016 TV'!B8,0),"")</f>
        <v>0</v>
      </c>
      <c r="C8" s="81">
        <f>IF(ISNUMBER('Tabulka č. 1'!C8-'KN 2016 TV'!C8),ROUND('Tabulka č. 1'!C8-'KN 2016 TV'!C8,0),"")</f>
        <v>0</v>
      </c>
      <c r="D8" s="81">
        <f>IF(ISNUMBER('Tabulka č. 1'!D8-'KN 2016 TV'!D8),ROUND('Tabulka č. 1'!D8-'KN 2016 TV'!D8,0),"")</f>
        <v>-15</v>
      </c>
      <c r="E8" s="81">
        <f>IF(ISNUMBER('Tabulka č. 1'!E8-'KN 2016 TV'!E8),ROUND('Tabulka č. 1'!E8-'KN 2016 TV'!E8,0),"")</f>
        <v>0</v>
      </c>
      <c r="F8" s="81">
        <f>IF(ISNUMBER('Tabulka č. 1'!F8-'KN 2016 TV'!F8),ROUND('Tabulka č. 1'!F8-'KN 2016 TV'!F8,0),"")</f>
        <v>0</v>
      </c>
      <c r="G8" s="81">
        <f>IF(ISNUMBER('Tabulka č. 1'!G8-'KN 2016 TV'!G8),ROUND('Tabulka č. 1'!G8-'KN 2016 TV'!G8,0),"")</f>
        <v>6</v>
      </c>
      <c r="H8" s="81">
        <f>IF(ISNUMBER('Tabulka č. 1'!H8-'KN 2016 TV'!H8),ROUND('Tabulka č. 1'!H8-'KN 2016 TV'!H8,0),"")</f>
        <v>0</v>
      </c>
      <c r="I8" s="81">
        <f>IF(ISNUMBER('Tabulka č. 1'!I8-'KN 2016 TV'!I8),ROUND('Tabulka č. 1'!I8-'KN 2016 TV'!I8,0),"")</f>
        <v>1</v>
      </c>
      <c r="J8" s="81">
        <f>IF(ISNUMBER('Tabulka č. 1'!J8-'KN 2016 TV'!J8),ROUND('Tabulka č. 1'!J8-'KN 2016 TV'!J8,0),"")</f>
        <v>-14</v>
      </c>
      <c r="K8" s="81">
        <f>IF(ISNUMBER('Tabulka č. 1'!K8-'KN 2016 TV'!K8),ROUND('Tabulka č. 1'!K8-'KN 2016 TV'!K8,0),"")</f>
        <v>-3</v>
      </c>
      <c r="L8" s="81">
        <f>IF(ISNUMBER('Tabulka č. 1'!L8-'KN 2016 TV'!L8),ROUND('Tabulka č. 1'!L8-'KN 2016 TV'!L8,0),"")</f>
        <v>-9</v>
      </c>
      <c r="M8" s="81">
        <f>IF(ISNUMBER('Tabulka č. 1'!M8-'KN 2016 TV'!M8),ROUND('Tabulka č. 1'!M8-'KN 2016 TV'!M8,0),"")</f>
        <v>0</v>
      </c>
      <c r="N8" s="81">
        <f>IF(ISNUMBER('Tabulka č. 1'!N8-'KN 2016 TV'!N8),ROUND('Tabulka č. 1'!N8-'KN 2016 TV'!N8,0),"")</f>
        <v>-8</v>
      </c>
      <c r="O8" s="82">
        <f>IF(ISNUMBER('Tabulka č. 1'!O8-'KN 2016 TV'!O8),ROUND('Tabulka č. 1'!O8-'KN 2016 TV'!O8,0),"")</f>
        <v>0</v>
      </c>
      <c r="P8" s="47">
        <f t="shared" ref="P8:P12" si="0">IF(ISNUMBER(AVERAGE(B8:O8)),AVERAGE(B8:O8),"")</f>
        <v>-3</v>
      </c>
    </row>
    <row r="9" spans="1:31" x14ac:dyDescent="0.25">
      <c r="A9" s="43" t="s">
        <v>25</v>
      </c>
      <c r="B9" s="83">
        <f>IF(ISNUMBER('Tabulka č. 1'!B9-'KN 2016 TV'!B9),ROUND('Tabulka č. 1'!B9-'KN 2016 TV'!B9,2),"")</f>
        <v>0</v>
      </c>
      <c r="C9" s="83">
        <f>IF(ISNUMBER('Tabulka č. 1'!C9-'KN 2016 TV'!C9),ROUND('Tabulka č. 1'!C9-'KN 2016 TV'!C9,2),"")</f>
        <v>7.0000000000000007E-2</v>
      </c>
      <c r="D9" s="83">
        <f>IF(ISNUMBER('Tabulka č. 1'!D9-'KN 2016 TV'!D9),ROUND('Tabulka č. 1'!D9-'KN 2016 TV'!D9,2),"")</f>
        <v>0</v>
      </c>
      <c r="E9" s="83">
        <f>IF(ISNUMBER('Tabulka č. 1'!E9-'KN 2016 TV'!E9),ROUND('Tabulka č. 1'!E9-'KN 2016 TV'!E9,2),"")</f>
        <v>0</v>
      </c>
      <c r="F9" s="83">
        <f>IF(ISNUMBER('Tabulka č. 1'!F9-'KN 2016 TV'!F9),ROUND('Tabulka č. 1'!F9-'KN 2016 TV'!F9,2),"")</f>
        <v>-1.55</v>
      </c>
      <c r="G9" s="84">
        <f>IF(ISNUMBER('Tabulka č. 1'!G9-'KN 2016 TV'!G9),ROUND('Tabulka č. 1'!G9-'KN 2016 TV'!G9,2),"")</f>
        <v>0</v>
      </c>
      <c r="H9" s="83">
        <f>IF(ISNUMBER('Tabulka č. 1'!H9-'KN 2016 TV'!H9),ROUND('Tabulka č. 1'!H9-'KN 2016 TV'!H9,2),"")</f>
        <v>1.92</v>
      </c>
      <c r="I9" s="83">
        <f>IF(ISNUMBER('Tabulka č. 1'!I9-'KN 2016 TV'!I9),ROUND('Tabulka č. 1'!I9-'KN 2016 TV'!I9,2),"")</f>
        <v>0</v>
      </c>
      <c r="J9" s="83">
        <f>IF(ISNUMBER('Tabulka č. 1'!J9-'KN 2016 TV'!J9),ROUND('Tabulka č. 1'!J9-'KN 2016 TV'!J9,2),"")</f>
        <v>0.72</v>
      </c>
      <c r="K9" s="83">
        <f>IF(ISNUMBER('Tabulka č. 1'!K9-'KN 2016 TV'!K9),ROUND('Tabulka č. 1'!K9-'KN 2016 TV'!K9,2),"")</f>
        <v>0</v>
      </c>
      <c r="L9" s="83">
        <f>IF(ISNUMBER('Tabulka č. 1'!L9-'KN 2016 TV'!L9),ROUND('Tabulka č. 1'!L9-'KN 2016 TV'!L9,2),"")</f>
        <v>0.24</v>
      </c>
      <c r="M9" s="83">
        <f>IF(ISNUMBER('Tabulka č. 1'!M9-'KN 2016 TV'!M9),ROUND('Tabulka č. 1'!M9-'KN 2016 TV'!M9,2),"")</f>
        <v>0</v>
      </c>
      <c r="N9" s="83">
        <f>IF(ISNUMBER('Tabulka č. 1'!N9-'KN 2016 TV'!N9),ROUND('Tabulka č. 1'!N9-'KN 2016 TV'!N9,2),"")</f>
        <v>0</v>
      </c>
      <c r="O9" s="85">
        <f>IF(ISNUMBER('Tabulka č. 1'!O9-'KN 2016 TV'!O9),ROUND('Tabulka č. 1'!O9-'KN 2016 TV'!O9,2),"")</f>
        <v>0</v>
      </c>
      <c r="P9" s="48">
        <f t="shared" si="0"/>
        <v>9.9999999999999992E-2</v>
      </c>
    </row>
    <row r="10" spans="1:31" s="39" customFormat="1" x14ac:dyDescent="0.25">
      <c r="A10" s="42" t="s">
        <v>26</v>
      </c>
      <c r="B10" s="86">
        <f>IF(ISNUMBER('Tabulka č. 1'!B10-'KN 2016 TV'!B10),ROUND('Tabulka č. 1'!B10-'KN 2016 TV'!B10,0),"")</f>
        <v>2430</v>
      </c>
      <c r="C10" s="86">
        <f>IF(ISNUMBER('Tabulka č. 1'!C10-'KN 2016 TV'!C10),ROUND('Tabulka č. 1'!C10-'KN 2016 TV'!C10,0),"")</f>
        <v>2433</v>
      </c>
      <c r="D10" s="86">
        <f>IF(ISNUMBER('Tabulka č. 1'!D10-'KN 2016 TV'!D10),ROUND('Tabulka č. 1'!D10-'KN 2016 TV'!D10,0),"")</f>
        <v>2202</v>
      </c>
      <c r="E10" s="86">
        <f>IF(ISNUMBER('Tabulka č. 1'!E10-'KN 2016 TV'!E10),ROUND('Tabulka č. 1'!E10-'KN 2016 TV'!E10,0),"")</f>
        <v>2570</v>
      </c>
      <c r="F10" s="86">
        <f>IF(ISNUMBER('Tabulka č. 1'!F10-'KN 2016 TV'!F10),ROUND('Tabulka č. 1'!F10-'KN 2016 TV'!F10,0),"")</f>
        <v>2000</v>
      </c>
      <c r="G10" s="86">
        <f>IF(ISNUMBER('Tabulka č. 1'!G10-'KN 2016 TV'!G10),ROUND('Tabulka č. 1'!G10-'KN 2016 TV'!G10,0),"")</f>
        <v>1887</v>
      </c>
      <c r="H10" s="86">
        <f>IF(ISNUMBER('Tabulka č. 1'!H10-'KN 2016 TV'!H10),ROUND('Tabulka č. 1'!H10-'KN 2016 TV'!H10,0),"")</f>
        <v>2280</v>
      </c>
      <c r="I10" s="86">
        <f>IF(ISNUMBER('Tabulka č. 1'!I10-'KN 2016 TV'!I10),ROUND('Tabulka č. 1'!I10-'KN 2016 TV'!I10,0),"")</f>
        <v>1841</v>
      </c>
      <c r="J10" s="86">
        <f>IF(ISNUMBER('Tabulka č. 1'!J10-'KN 2016 TV'!J10),ROUND('Tabulka č. 1'!J10-'KN 2016 TV'!J10,0),"")</f>
        <v>1656</v>
      </c>
      <c r="K10" s="86">
        <f>IF(ISNUMBER('Tabulka č. 1'!K10-'KN 2016 TV'!K10),ROUND('Tabulka č. 1'!K10-'KN 2016 TV'!K10,0),"")</f>
        <v>2097</v>
      </c>
      <c r="L10" s="87">
        <f>IF(ISNUMBER('Tabulka č. 1'!L10-'KN 2016 TV'!L10),ROUND('Tabulka č. 1'!L10-'KN 2016 TV'!L10,0),"")</f>
        <v>2083</v>
      </c>
      <c r="M10" s="86">
        <f>IF(ISNUMBER('Tabulka č. 1'!M10-'KN 2016 TV'!M10),ROUND('Tabulka č. 1'!M10-'KN 2016 TV'!M10,0),"")</f>
        <v>2333</v>
      </c>
      <c r="N10" s="86">
        <f>IF(ISNUMBER('Tabulka č. 1'!N10-'KN 2016 TV'!N10),ROUND('Tabulka č. 1'!N10-'KN 2016 TV'!N10,0),"")</f>
        <v>2429</v>
      </c>
      <c r="O10" s="88">
        <f>IF(ISNUMBER('Tabulka č. 1'!O10-'KN 2016 TV'!O10),ROUND('Tabulka č. 1'!O10-'KN 2016 TV'!O10,0),"")</f>
        <v>2270</v>
      </c>
      <c r="P10" s="49">
        <f t="shared" si="0"/>
        <v>2179.3571428571427</v>
      </c>
    </row>
    <row r="11" spans="1:31" x14ac:dyDescent="0.25">
      <c r="A11" s="43" t="s">
        <v>27</v>
      </c>
      <c r="B11" s="83">
        <f>IF(ISNUMBER('Tabulka č. 1'!B11-'KN 2016 TV'!B11),ROUND('Tabulka č. 1'!B11-'KN 2016 TV'!B11,2),"")</f>
        <v>0</v>
      </c>
      <c r="C11" s="83">
        <f>IF(ISNUMBER('Tabulka č. 1'!C11-'KN 2016 TV'!C11),ROUND('Tabulka č. 1'!C11-'KN 2016 TV'!C11,2),"")</f>
        <v>0</v>
      </c>
      <c r="D11" s="83">
        <f>IF(ISNUMBER('Tabulka č. 1'!D11-'KN 2016 TV'!D11),ROUND('Tabulka č. 1'!D11-'KN 2016 TV'!D11,2),"")</f>
        <v>0</v>
      </c>
      <c r="E11" s="83">
        <f>IF(ISNUMBER('Tabulka č. 1'!E11-'KN 2016 TV'!E11),ROUND('Tabulka č. 1'!E11-'KN 2016 TV'!E11,2),"")</f>
        <v>0</v>
      </c>
      <c r="F11" s="83">
        <f>IF(ISNUMBER('Tabulka č. 1'!F11-'KN 2016 TV'!F11),ROUND('Tabulka č. 1'!F11-'KN 2016 TV'!F11,2),"")</f>
        <v>-1.45</v>
      </c>
      <c r="G11" s="84">
        <f>IF(ISNUMBER('Tabulka č. 1'!G11-'KN 2016 TV'!G11),ROUND('Tabulka č. 1'!G11-'KN 2016 TV'!G11,2),"")</f>
        <v>0</v>
      </c>
      <c r="H11" s="83">
        <f>IF(ISNUMBER('Tabulka č. 1'!H11-'KN 2016 TV'!H11),ROUND('Tabulka č. 1'!H11-'KN 2016 TV'!H11,2),"")</f>
        <v>-0.65</v>
      </c>
      <c r="I11" s="83">
        <f>IF(ISNUMBER('Tabulka č. 1'!I11-'KN 2016 TV'!I11),ROUND('Tabulka č. 1'!I11-'KN 2016 TV'!I11,2),"")</f>
        <v>0</v>
      </c>
      <c r="J11" s="83">
        <f>IF(ISNUMBER('Tabulka č. 1'!J11-'KN 2016 TV'!J11),ROUND('Tabulka č. 1'!J11-'KN 2016 TV'!J11,2),"")</f>
        <v>0</v>
      </c>
      <c r="K11" s="83">
        <f>IF(ISNUMBER('Tabulka č. 1'!K11-'KN 2016 TV'!K11),ROUND('Tabulka č. 1'!K11-'KN 2016 TV'!K11,2),"")</f>
        <v>0</v>
      </c>
      <c r="L11" s="83">
        <f>IF(ISNUMBER('Tabulka č. 1'!L11-'KN 2016 TV'!L11),ROUND('Tabulka č. 1'!L11-'KN 2016 TV'!L11,2),"")</f>
        <v>0</v>
      </c>
      <c r="M11" s="83">
        <f>IF(ISNUMBER('Tabulka č. 1'!M11-'KN 2016 TV'!M11),ROUND('Tabulka č. 1'!M11-'KN 2016 TV'!M11,2),"")</f>
        <v>0</v>
      </c>
      <c r="N11" s="83">
        <f>IF(ISNUMBER('Tabulka č. 1'!N11-'KN 2016 TV'!N11),ROUND('Tabulka č. 1'!N11-'KN 2016 TV'!N11,2),"")</f>
        <v>0</v>
      </c>
      <c r="O11" s="85">
        <f>IF(ISNUMBER('Tabulka č. 1'!O11-'KN 2016 TV'!O11),ROUND('Tabulka č. 1'!O11-'KN 2016 TV'!O11,2),"")</f>
        <v>0</v>
      </c>
      <c r="P11" s="48">
        <f t="shared" si="0"/>
        <v>-0.15</v>
      </c>
    </row>
    <row r="12" spans="1:31" s="39" customFormat="1" ht="15.75" thickBot="1" x14ac:dyDescent="0.3">
      <c r="A12" s="44" t="s">
        <v>28</v>
      </c>
      <c r="B12" s="89">
        <f>IF(ISNUMBER('Tabulka č. 1'!B12-'KN 2016 TV'!B12),ROUND('Tabulka č. 1'!B12-'KN 2016 TV'!B12,0),"")</f>
        <v>1000</v>
      </c>
      <c r="C12" s="89">
        <f>IF(ISNUMBER('Tabulka č. 1'!C12-'KN 2016 TV'!C12),ROUND('Tabulka č. 1'!C12-'KN 2016 TV'!C12,0),"")</f>
        <v>1024</v>
      </c>
      <c r="D12" s="89">
        <f>IF(ISNUMBER('Tabulka č. 1'!D12-'KN 2016 TV'!D12),ROUND('Tabulka č. 1'!D12-'KN 2016 TV'!D12,0),"")</f>
        <v>777</v>
      </c>
      <c r="E12" s="89">
        <f>IF(ISNUMBER('Tabulka č. 1'!E12-'KN 2016 TV'!E12),ROUND('Tabulka č. 1'!E12-'KN 2016 TV'!E12,0),"")</f>
        <v>1232</v>
      </c>
      <c r="F12" s="89">
        <f>IF(ISNUMBER('Tabulka č. 1'!F12-'KN 2016 TV'!F12),ROUND('Tabulka č. 1'!F12-'KN 2016 TV'!F12,0),"")</f>
        <v>750</v>
      </c>
      <c r="G12" s="89">
        <f>IF(ISNUMBER('Tabulka č. 1'!G12-'KN 2016 TV'!G12),ROUND('Tabulka č. 1'!G12-'KN 2016 TV'!G12,0),"")</f>
        <v>754</v>
      </c>
      <c r="H12" s="89">
        <f>IF(ISNUMBER('Tabulka č. 1'!H12-'KN 2016 TV'!H12),ROUND('Tabulka č. 1'!H12-'KN 2016 TV'!H12,0),"")</f>
        <v>960</v>
      </c>
      <c r="I12" s="89">
        <f>IF(ISNUMBER('Tabulka č. 1'!I12-'KN 2016 TV'!I12),ROUND('Tabulka č. 1'!I12-'KN 2016 TV'!I12,0),"")</f>
        <v>771</v>
      </c>
      <c r="J12" s="89">
        <f>IF(ISNUMBER('Tabulka č. 1'!J12-'KN 2016 TV'!J12),ROUND('Tabulka č. 1'!J12-'KN 2016 TV'!J12,0),"")</f>
        <v>695</v>
      </c>
      <c r="K12" s="89">
        <f>IF(ISNUMBER('Tabulka č. 1'!K12-'KN 2016 TV'!K12),ROUND('Tabulka č. 1'!K12-'KN 2016 TV'!K12,0),"")</f>
        <v>753</v>
      </c>
      <c r="L12" s="90">
        <f>IF(ISNUMBER('Tabulka č. 1'!L12-'KN 2016 TV'!L12),ROUND('Tabulka č. 1'!L12-'KN 2016 TV'!L12,0),"")</f>
        <v>688</v>
      </c>
      <c r="M12" s="89">
        <f>IF(ISNUMBER('Tabulka č. 1'!M12-'KN 2016 TV'!M12),ROUND('Tabulka č. 1'!M12-'KN 2016 TV'!M12,0),"")</f>
        <v>788</v>
      </c>
      <c r="N12" s="89">
        <f>IF(ISNUMBER('Tabulka č. 1'!N12-'KN 2016 TV'!N12),ROUND('Tabulka č. 1'!N12-'KN 2016 TV'!N12,0),"")</f>
        <v>799</v>
      </c>
      <c r="O12" s="91">
        <f>IF(ISNUMBER('Tabulka č. 1'!O12-'KN 2016 TV'!O12),ROUND('Tabulka č. 1'!O12-'KN 2016 TV'!O12,0),"")</f>
        <v>850</v>
      </c>
      <c r="P12" s="50">
        <f t="shared" si="0"/>
        <v>845.78571428571433</v>
      </c>
    </row>
    <row r="13" spans="1:31" s="41" customFormat="1" ht="19.5" thickBot="1" x14ac:dyDescent="0.35">
      <c r="A13" s="95" t="str">
        <f>'KN 2017'!A7</f>
        <v>23-45-L/01 Mechanik seřizovač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</row>
    <row r="14" spans="1:31" s="39" customFormat="1" x14ac:dyDescent="0.25">
      <c r="A14" s="51" t="s">
        <v>40</v>
      </c>
      <c r="B14" s="79">
        <f>IF(ISNUMBER('Tabulka č. 1'!B14-'KN 2016 TV'!B14),ROUND('Tabulka č. 1'!B14-'KN 2016 TV'!B14,0),"")</f>
        <v>2099</v>
      </c>
      <c r="C14" s="79">
        <f>IF(ISNUMBER('Tabulka č. 1'!C14-'KN 2016 TV'!C14),ROUND('Tabulka č. 1'!C14-'KN 2016 TV'!C14,0),"")</f>
        <v>1907</v>
      </c>
      <c r="D14" s="79">
        <f>IF(ISNUMBER('Tabulka č. 1'!D14-'KN 2016 TV'!D14),ROUND('Tabulka č. 1'!D14-'KN 2016 TV'!D14,0),"")</f>
        <v>1764</v>
      </c>
      <c r="E14" s="79">
        <f>IF(ISNUMBER('Tabulka č. 1'!E14-'KN 2016 TV'!E14),ROUND('Tabulka č. 1'!E14-'KN 2016 TV'!E14,0),"")</f>
        <v>2853</v>
      </c>
      <c r="F14" s="79" t="str">
        <f>IF(ISNUMBER('Tabulka č. 1'!F14-'KN 2016 TV'!F14),ROUND('Tabulka č. 1'!F14-'KN 2016 TV'!F14,0),"")</f>
        <v/>
      </c>
      <c r="G14" s="79">
        <f>IF(ISNUMBER('Tabulka č. 1'!G14-'KN 2016 TV'!G14),ROUND('Tabulka č. 1'!G14-'KN 2016 TV'!G14,0),"")</f>
        <v>1372</v>
      </c>
      <c r="H14" s="79">
        <f>IF(ISNUMBER('Tabulka č. 1'!H14-'KN 2016 TV'!H14),ROUND('Tabulka č. 1'!H14-'KN 2016 TV'!H14,0),"")</f>
        <v>2888</v>
      </c>
      <c r="I14" s="79">
        <f>IF(ISNUMBER('Tabulka č. 1'!I14-'KN 2016 TV'!I14),ROUND('Tabulka č. 1'!I14-'KN 2016 TV'!I14,0),"")</f>
        <v>1679</v>
      </c>
      <c r="J14" s="79">
        <f>IF(ISNUMBER('Tabulka č. 1'!J14-'KN 2016 TV'!J14),ROUND('Tabulka č. 1'!J14-'KN 2016 TV'!J14,0),"")</f>
        <v>1128</v>
      </c>
      <c r="K14" s="79">
        <f>IF(ISNUMBER('Tabulka č. 1'!K14-'KN 2016 TV'!K14),ROUND('Tabulka č. 1'!K14-'KN 2016 TV'!K14,0),"")</f>
        <v>1806</v>
      </c>
      <c r="L14" s="79">
        <f>IF(ISNUMBER('Tabulka č. 1'!L14-'KN 2016 TV'!L14),ROUND('Tabulka č. 1'!L14-'KN 2016 TV'!L14,0),"")</f>
        <v>1450</v>
      </c>
      <c r="M14" s="79">
        <f>IF(ISNUMBER('Tabulka č. 1'!M14-'KN 2016 TV'!M14),ROUND('Tabulka č. 1'!M14-'KN 2016 TV'!M14,0),"")</f>
        <v>1729</v>
      </c>
      <c r="N14" s="79">
        <f>IF(ISNUMBER('Tabulka č. 1'!N14-'KN 2016 TV'!N14),ROUND('Tabulka č. 1'!N14-'KN 2016 TV'!N14,0),"")</f>
        <v>1771</v>
      </c>
      <c r="O14" s="80">
        <f>IF(ISNUMBER('Tabulka č. 1'!O14-'KN 2016 TV'!O14),ROUND('Tabulka č. 1'!O14-'KN 2016 TV'!O14,0),"")</f>
        <v>1866</v>
      </c>
      <c r="P14" s="46">
        <f t="shared" ref="P14:P19" si="1">IF(ISNUMBER(AVERAGE(B14:O14)),AVERAGE(B14:O14),"")</f>
        <v>1870.1538461538462</v>
      </c>
    </row>
    <row r="15" spans="1:31" s="39" customFormat="1" x14ac:dyDescent="0.25">
      <c r="A15" s="42" t="s">
        <v>41</v>
      </c>
      <c r="B15" s="81">
        <f>IF(ISNUMBER('Tabulka č. 1'!B15-'KN 2016 TV'!B15),ROUND('Tabulka č. 1'!B15-'KN 2016 TV'!B15,0),"")</f>
        <v>0</v>
      </c>
      <c r="C15" s="81">
        <f>IF(ISNUMBER('Tabulka č. 1'!C15-'KN 2016 TV'!C15),ROUND('Tabulka č. 1'!C15-'KN 2016 TV'!C15,0),"")</f>
        <v>0</v>
      </c>
      <c r="D15" s="81">
        <f>IF(ISNUMBER('Tabulka č. 1'!D15-'KN 2016 TV'!D15),ROUND('Tabulka č. 1'!D15-'KN 2016 TV'!D15,0),"")</f>
        <v>-15</v>
      </c>
      <c r="E15" s="81">
        <f>IF(ISNUMBER('Tabulka č. 1'!E15-'KN 2016 TV'!E15),ROUND('Tabulka č. 1'!E15-'KN 2016 TV'!E15,0),"")</f>
        <v>0</v>
      </c>
      <c r="F15" s="81" t="str">
        <f>IF(ISNUMBER('Tabulka č. 1'!F15-'KN 2016 TV'!F15),ROUND('Tabulka č. 1'!F15-'KN 2016 TV'!F15,0),"")</f>
        <v/>
      </c>
      <c r="G15" s="81">
        <f>IF(ISNUMBER('Tabulka č. 1'!G15-'KN 2016 TV'!G15),ROUND('Tabulka č. 1'!G15-'KN 2016 TV'!G15,0),"")</f>
        <v>5</v>
      </c>
      <c r="H15" s="81">
        <f>IF(ISNUMBER('Tabulka č. 1'!H15-'KN 2016 TV'!H15),ROUND('Tabulka č. 1'!H15-'KN 2016 TV'!H15,0),"")</f>
        <v>0</v>
      </c>
      <c r="I15" s="81">
        <f>IF(ISNUMBER('Tabulka č. 1'!I15-'KN 2016 TV'!I15),ROUND('Tabulka č. 1'!I15-'KN 2016 TV'!I15,0),"")</f>
        <v>1</v>
      </c>
      <c r="J15" s="81">
        <f>IF(ISNUMBER('Tabulka č. 1'!J15-'KN 2016 TV'!J15),ROUND('Tabulka č. 1'!J15-'KN 2016 TV'!J15,0),"")</f>
        <v>-9</v>
      </c>
      <c r="K15" s="81">
        <f>IF(ISNUMBER('Tabulka č. 1'!K15-'KN 2016 TV'!K15),ROUND('Tabulka č. 1'!K15-'KN 2016 TV'!K15,0),"")</f>
        <v>-3</v>
      </c>
      <c r="L15" s="81">
        <f>IF(ISNUMBER('Tabulka č. 1'!L15-'KN 2016 TV'!L15),ROUND('Tabulka č. 1'!L15-'KN 2016 TV'!L15,0),"")</f>
        <v>-9</v>
      </c>
      <c r="M15" s="81">
        <f>IF(ISNUMBER('Tabulka č. 1'!M15-'KN 2016 TV'!M15),ROUND('Tabulka č. 1'!M15-'KN 2016 TV'!M15,0),"")</f>
        <v>0</v>
      </c>
      <c r="N15" s="81">
        <f>IF(ISNUMBER('Tabulka č. 1'!N15-'KN 2016 TV'!N15),ROUND('Tabulka č. 1'!N15-'KN 2016 TV'!N15,0),"")</f>
        <v>-8</v>
      </c>
      <c r="O15" s="82">
        <f>IF(ISNUMBER('Tabulka č. 1'!O15-'KN 2016 TV'!O15),ROUND('Tabulka č. 1'!O15-'KN 2016 TV'!O15,0),"")</f>
        <v>0</v>
      </c>
      <c r="P15" s="47">
        <f t="shared" si="1"/>
        <v>-2.9230769230769229</v>
      </c>
    </row>
    <row r="16" spans="1:31" x14ac:dyDescent="0.25">
      <c r="A16" s="43" t="s">
        <v>25</v>
      </c>
      <c r="B16" s="83">
        <f>IF(ISNUMBER('Tabulka č. 1'!B16-'KN 2016 TV'!B16),ROUND('Tabulka č. 1'!B16-'KN 2016 TV'!B16,2),"")</f>
        <v>0</v>
      </c>
      <c r="C16" s="83">
        <f>IF(ISNUMBER('Tabulka č. 1'!C16-'KN 2016 TV'!C16),ROUND('Tabulka č. 1'!C16-'KN 2016 TV'!C16,2),"")</f>
        <v>0.08</v>
      </c>
      <c r="D16" s="83">
        <f>IF(ISNUMBER('Tabulka č. 1'!D16-'KN 2016 TV'!D16),ROUND('Tabulka č. 1'!D16-'KN 2016 TV'!D16,2),"")</f>
        <v>0</v>
      </c>
      <c r="E16" s="83">
        <f>IF(ISNUMBER('Tabulka č. 1'!E16-'KN 2016 TV'!E16),ROUND('Tabulka č. 1'!E16-'KN 2016 TV'!E16,2),"")</f>
        <v>-0.74</v>
      </c>
      <c r="F16" s="83" t="str">
        <f>IF(ISNUMBER('Tabulka č. 1'!F16-'KN 2016 TV'!F16),ROUND('Tabulka č. 1'!F16-'KN 2016 TV'!F16,2),"")</f>
        <v/>
      </c>
      <c r="G16" s="84">
        <f>IF(ISNUMBER('Tabulka č. 1'!G16-'KN 2016 TV'!G16),ROUND('Tabulka č. 1'!G16-'KN 2016 TV'!G16,2),"")</f>
        <v>0</v>
      </c>
      <c r="H16" s="83">
        <f>IF(ISNUMBER('Tabulka č. 1'!H16-'KN 2016 TV'!H16),ROUND('Tabulka č. 1'!H16-'KN 2016 TV'!H16,2),"")</f>
        <v>-1.57</v>
      </c>
      <c r="I16" s="83">
        <f>IF(ISNUMBER('Tabulka č. 1'!I16-'KN 2016 TV'!I16),ROUND('Tabulka č. 1'!I16-'KN 2016 TV'!I16,2),"")</f>
        <v>0</v>
      </c>
      <c r="J16" s="83">
        <f>IF(ISNUMBER('Tabulka č. 1'!J16-'KN 2016 TV'!J16),ROUND('Tabulka č. 1'!J16-'KN 2016 TV'!J16,2),"")</f>
        <v>0</v>
      </c>
      <c r="K16" s="83">
        <f>IF(ISNUMBER('Tabulka č. 1'!K16-'KN 2016 TV'!K16),ROUND('Tabulka č. 1'!K16-'KN 2016 TV'!K16,2),"")</f>
        <v>0</v>
      </c>
      <c r="L16" s="83">
        <f>IF(ISNUMBER('Tabulka č. 1'!L16-'KN 2016 TV'!L16),ROUND('Tabulka č. 1'!L16-'KN 2016 TV'!L16,2),"")</f>
        <v>0.13</v>
      </c>
      <c r="M16" s="83">
        <f>IF(ISNUMBER('Tabulka č. 1'!M16-'KN 2016 TV'!M16),ROUND('Tabulka č. 1'!M16-'KN 2016 TV'!M16,2),"")</f>
        <v>0</v>
      </c>
      <c r="N16" s="83">
        <f>IF(ISNUMBER('Tabulka č. 1'!N16-'KN 2016 TV'!N16),ROUND('Tabulka č. 1'!N16-'KN 2016 TV'!N16,2),"")</f>
        <v>0</v>
      </c>
      <c r="O16" s="85">
        <f>IF(ISNUMBER('Tabulka č. 1'!O16-'KN 2016 TV'!O16),ROUND('Tabulka č. 1'!O16-'KN 2016 TV'!O16,2),"")</f>
        <v>0</v>
      </c>
      <c r="P16" s="48">
        <f t="shared" si="1"/>
        <v>-0.16153846153846155</v>
      </c>
    </row>
    <row r="17" spans="1:16" s="39" customFormat="1" x14ac:dyDescent="0.25">
      <c r="A17" s="42" t="s">
        <v>26</v>
      </c>
      <c r="B17" s="86">
        <f>IF(ISNUMBER('Tabulka č. 1'!B17-'KN 2016 TV'!B17),ROUND('Tabulka č. 1'!B17-'KN 2016 TV'!B17,0),"")</f>
        <v>2430</v>
      </c>
      <c r="C17" s="86">
        <f>IF(ISNUMBER('Tabulka č. 1'!C17-'KN 2016 TV'!C17),ROUND('Tabulka č. 1'!C17-'KN 2016 TV'!C17,0),"")</f>
        <v>2433</v>
      </c>
      <c r="D17" s="86">
        <f>IF(ISNUMBER('Tabulka č. 1'!D17-'KN 2016 TV'!D17),ROUND('Tabulka č. 1'!D17-'KN 2016 TV'!D17,0),"")</f>
        <v>2202</v>
      </c>
      <c r="E17" s="86">
        <f>IF(ISNUMBER('Tabulka č. 1'!E17-'KN 2016 TV'!E17),ROUND('Tabulka č. 1'!E17-'KN 2016 TV'!E17,0),"")</f>
        <v>2570</v>
      </c>
      <c r="F17" s="86" t="str">
        <f>IF(ISNUMBER('Tabulka č. 1'!F17-'KN 2016 TV'!F17),ROUND('Tabulka č. 1'!F17-'KN 2016 TV'!F17,0),"")</f>
        <v/>
      </c>
      <c r="G17" s="86">
        <f>IF(ISNUMBER('Tabulka č. 1'!G17-'KN 2016 TV'!G17),ROUND('Tabulka č. 1'!G17-'KN 2016 TV'!G17,0),"")</f>
        <v>1887</v>
      </c>
      <c r="H17" s="86">
        <f>IF(ISNUMBER('Tabulka č. 1'!H17-'KN 2016 TV'!H17),ROUND('Tabulka č. 1'!H17-'KN 2016 TV'!H17,0),"")</f>
        <v>2280</v>
      </c>
      <c r="I17" s="86">
        <f>IF(ISNUMBER('Tabulka č. 1'!I17-'KN 2016 TV'!I17),ROUND('Tabulka č. 1'!I17-'KN 2016 TV'!I17,0),"")</f>
        <v>1841</v>
      </c>
      <c r="J17" s="86">
        <f>IF(ISNUMBER('Tabulka č. 1'!J17-'KN 2016 TV'!J17),ROUND('Tabulka č. 1'!J17-'KN 2016 TV'!J17,0),"")</f>
        <v>1656</v>
      </c>
      <c r="K17" s="86">
        <f>IF(ISNUMBER('Tabulka č. 1'!K17-'KN 2016 TV'!K17),ROUND('Tabulka č. 1'!K17-'KN 2016 TV'!K17,0),"")</f>
        <v>2097</v>
      </c>
      <c r="L17" s="87">
        <f>IF(ISNUMBER('Tabulka č. 1'!L17-'KN 2016 TV'!L17),ROUND('Tabulka č. 1'!L17-'KN 2016 TV'!L17,0),"")</f>
        <v>2083</v>
      </c>
      <c r="M17" s="86">
        <f>IF(ISNUMBER('Tabulka č. 1'!M17-'KN 2016 TV'!M17),ROUND('Tabulka č. 1'!M17-'KN 2016 TV'!M17,0),"")</f>
        <v>2333</v>
      </c>
      <c r="N17" s="86">
        <f>IF(ISNUMBER('Tabulka č. 1'!N17-'KN 2016 TV'!N17),ROUND('Tabulka č. 1'!N17-'KN 2016 TV'!N17,0),"")</f>
        <v>2429</v>
      </c>
      <c r="O17" s="88">
        <f>IF(ISNUMBER('Tabulka č. 1'!O17-'KN 2016 TV'!O17),ROUND('Tabulka č. 1'!O17-'KN 2016 TV'!O17,0),"")</f>
        <v>2270</v>
      </c>
      <c r="P17" s="49">
        <f t="shared" si="1"/>
        <v>2193.1538461538462</v>
      </c>
    </row>
    <row r="18" spans="1:16" x14ac:dyDescent="0.25">
      <c r="A18" s="43" t="s">
        <v>27</v>
      </c>
      <c r="B18" s="83">
        <f>IF(ISNUMBER('Tabulka č. 1'!B18-'KN 2016 TV'!B18),ROUND('Tabulka č. 1'!B18-'KN 2016 TV'!B18,2),"")</f>
        <v>0</v>
      </c>
      <c r="C18" s="83">
        <f>IF(ISNUMBER('Tabulka č. 1'!C18-'KN 2016 TV'!C18),ROUND('Tabulka č. 1'!C18-'KN 2016 TV'!C18,2),"")</f>
        <v>0</v>
      </c>
      <c r="D18" s="83">
        <f>IF(ISNUMBER('Tabulka č. 1'!D18-'KN 2016 TV'!D18),ROUND('Tabulka č. 1'!D18-'KN 2016 TV'!D18,2),"")</f>
        <v>0</v>
      </c>
      <c r="E18" s="83">
        <f>IF(ISNUMBER('Tabulka č. 1'!E18-'KN 2016 TV'!E18),ROUND('Tabulka č. 1'!E18-'KN 2016 TV'!E18,2),"")</f>
        <v>0</v>
      </c>
      <c r="F18" s="83" t="str">
        <f>IF(ISNUMBER('Tabulka č. 1'!F18-'KN 2016 TV'!F18),ROUND('Tabulka č. 1'!F18-'KN 2016 TV'!F18,2),"")</f>
        <v/>
      </c>
      <c r="G18" s="84">
        <f>IF(ISNUMBER('Tabulka č. 1'!G18-'KN 2016 TV'!G18),ROUND('Tabulka č. 1'!G18-'KN 2016 TV'!G18,2),"")</f>
        <v>0</v>
      </c>
      <c r="H18" s="83">
        <f>IF(ISNUMBER('Tabulka č. 1'!H18-'KN 2016 TV'!H18),ROUND('Tabulka č. 1'!H18-'KN 2016 TV'!H18,2),"")</f>
        <v>-0.65</v>
      </c>
      <c r="I18" s="83">
        <f>IF(ISNUMBER('Tabulka č. 1'!I18-'KN 2016 TV'!I18),ROUND('Tabulka č. 1'!I18-'KN 2016 TV'!I18,2),"")</f>
        <v>0</v>
      </c>
      <c r="J18" s="83">
        <f>IF(ISNUMBER('Tabulka č. 1'!J18-'KN 2016 TV'!J18),ROUND('Tabulka č. 1'!J18-'KN 2016 TV'!J18,2),"")</f>
        <v>0</v>
      </c>
      <c r="K18" s="83">
        <f>IF(ISNUMBER('Tabulka č. 1'!K18-'KN 2016 TV'!K18),ROUND('Tabulka č. 1'!K18-'KN 2016 TV'!K18,2),"")</f>
        <v>0</v>
      </c>
      <c r="L18" s="83">
        <f>IF(ISNUMBER('Tabulka č. 1'!L18-'KN 2016 TV'!L18),ROUND('Tabulka č. 1'!L18-'KN 2016 TV'!L18,2),"")</f>
        <v>0</v>
      </c>
      <c r="M18" s="83">
        <f>IF(ISNUMBER('Tabulka č. 1'!M18-'KN 2016 TV'!M18),ROUND('Tabulka č. 1'!M18-'KN 2016 TV'!M18,2),"")</f>
        <v>0</v>
      </c>
      <c r="N18" s="83">
        <f>IF(ISNUMBER('Tabulka č. 1'!N18-'KN 2016 TV'!N18),ROUND('Tabulka č. 1'!N18-'KN 2016 TV'!N18,2),"")</f>
        <v>0</v>
      </c>
      <c r="O18" s="85">
        <f>IF(ISNUMBER('Tabulka č. 1'!O18-'KN 2016 TV'!O18),ROUND('Tabulka č. 1'!O18-'KN 2016 TV'!O18,2),"")</f>
        <v>0</v>
      </c>
      <c r="P18" s="48">
        <f t="shared" si="1"/>
        <v>-0.05</v>
      </c>
    </row>
    <row r="19" spans="1:16" s="39" customFormat="1" ht="15.75" thickBot="1" x14ac:dyDescent="0.3">
      <c r="A19" s="44" t="s">
        <v>28</v>
      </c>
      <c r="B19" s="89">
        <f>IF(ISNUMBER('Tabulka č. 1'!B19-'KN 2016 TV'!B19),ROUND('Tabulka č. 1'!B19-'KN 2016 TV'!B19,0),"")</f>
        <v>1000</v>
      </c>
      <c r="C19" s="89">
        <f>IF(ISNUMBER('Tabulka č. 1'!C19-'KN 2016 TV'!C19),ROUND('Tabulka č. 1'!C19-'KN 2016 TV'!C19,0),"")</f>
        <v>1024</v>
      </c>
      <c r="D19" s="89">
        <f>IF(ISNUMBER('Tabulka č. 1'!D19-'KN 2016 TV'!D19),ROUND('Tabulka č. 1'!D19-'KN 2016 TV'!D19,0),"")</f>
        <v>777</v>
      </c>
      <c r="E19" s="89">
        <f>IF(ISNUMBER('Tabulka č. 1'!E19-'KN 2016 TV'!E19),ROUND('Tabulka č. 1'!E19-'KN 2016 TV'!E19,0),"")</f>
        <v>1232</v>
      </c>
      <c r="F19" s="89" t="str">
        <f>IF(ISNUMBER('Tabulka č. 1'!F19-'KN 2016 TV'!F19),ROUND('Tabulka č. 1'!F19-'KN 2016 TV'!F19,0),"")</f>
        <v/>
      </c>
      <c r="G19" s="89">
        <f>IF(ISNUMBER('Tabulka č. 1'!G19-'KN 2016 TV'!G19),ROUND('Tabulka č. 1'!G19-'KN 2016 TV'!G19,0),"")</f>
        <v>754</v>
      </c>
      <c r="H19" s="89">
        <f>IF(ISNUMBER('Tabulka č. 1'!H19-'KN 2016 TV'!H19),ROUND('Tabulka č. 1'!H19-'KN 2016 TV'!H19,0),"")</f>
        <v>960</v>
      </c>
      <c r="I19" s="89">
        <f>IF(ISNUMBER('Tabulka č. 1'!I19-'KN 2016 TV'!I19),ROUND('Tabulka č. 1'!I19-'KN 2016 TV'!I19,0),"")</f>
        <v>771</v>
      </c>
      <c r="J19" s="89">
        <f>IF(ISNUMBER('Tabulka č. 1'!J19-'KN 2016 TV'!J19),ROUND('Tabulka č. 1'!J19-'KN 2016 TV'!J19,0),"")</f>
        <v>695</v>
      </c>
      <c r="K19" s="89">
        <f>IF(ISNUMBER('Tabulka č. 1'!K19-'KN 2016 TV'!K19),ROUND('Tabulka č. 1'!K19-'KN 2016 TV'!K19,0),"")</f>
        <v>753</v>
      </c>
      <c r="L19" s="90">
        <f>IF(ISNUMBER('Tabulka č. 1'!L19-'KN 2016 TV'!L19),ROUND('Tabulka č. 1'!L19-'KN 2016 TV'!L19,0),"")</f>
        <v>688</v>
      </c>
      <c r="M19" s="89">
        <f>IF(ISNUMBER('Tabulka č. 1'!M19-'KN 2016 TV'!M19),ROUND('Tabulka č. 1'!M19-'KN 2016 TV'!M19,0),"")</f>
        <v>788</v>
      </c>
      <c r="N19" s="89">
        <f>IF(ISNUMBER('Tabulka č. 1'!N19-'KN 2016 TV'!N19),ROUND('Tabulka č. 1'!N19-'KN 2016 TV'!N19,0),"")</f>
        <v>799</v>
      </c>
      <c r="O19" s="91">
        <f>IF(ISNUMBER('Tabulka č. 1'!O19-'KN 2016 TV'!O19),ROUND('Tabulka č. 1'!O19-'KN 2016 TV'!O19,0),"")</f>
        <v>850</v>
      </c>
      <c r="P19" s="50">
        <f t="shared" si="1"/>
        <v>853.15384615384619</v>
      </c>
    </row>
    <row r="20" spans="1:16" s="41" customFormat="1" ht="19.5" thickBot="1" x14ac:dyDescent="0.35">
      <c r="A20" s="95" t="str">
        <f>'KN 2017'!A8</f>
        <v>39-41-L/01 Autotronik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7"/>
    </row>
    <row r="21" spans="1:16" s="39" customFormat="1" x14ac:dyDescent="0.25">
      <c r="A21" s="51" t="s">
        <v>40</v>
      </c>
      <c r="B21" s="79">
        <f>IF(ISNUMBER('Tabulka č. 1'!B21-'KN 2016 TV'!B21),ROUND('Tabulka č. 1'!B21-'KN 2016 TV'!B21,0),"")</f>
        <v>2307</v>
      </c>
      <c r="C21" s="79">
        <f>IF(ISNUMBER('Tabulka č. 1'!C21-'KN 2016 TV'!C21),ROUND('Tabulka č. 1'!C21-'KN 2016 TV'!C21,0),"")</f>
        <v>1860</v>
      </c>
      <c r="D21" s="79">
        <f>IF(ISNUMBER('Tabulka č. 1'!D21-'KN 2016 TV'!D21),ROUND('Tabulka č. 1'!D21-'KN 2016 TV'!D21,0),"")</f>
        <v>1827</v>
      </c>
      <c r="E21" s="79">
        <f>IF(ISNUMBER('Tabulka č. 1'!E21-'KN 2016 TV'!E21),ROUND('Tabulka č. 1'!E21-'KN 2016 TV'!E21,0),"")</f>
        <v>1817</v>
      </c>
      <c r="F21" s="79">
        <f>IF(ISNUMBER('Tabulka č. 1'!F21-'KN 2016 TV'!F21),ROUND('Tabulka č. 1'!F21-'KN 2016 TV'!F21,0),"")</f>
        <v>1462</v>
      </c>
      <c r="G21" s="79">
        <f>IF(ISNUMBER('Tabulka č. 1'!G21-'KN 2016 TV'!G21),ROUND('Tabulka č. 1'!G21-'KN 2016 TV'!G21,0),"")</f>
        <v>1548</v>
      </c>
      <c r="H21" s="79">
        <f>IF(ISNUMBER('Tabulka č. 1'!H21-'KN 2016 TV'!H21),ROUND('Tabulka č. 1'!H21-'KN 2016 TV'!H21,0),"")</f>
        <v>4397</v>
      </c>
      <c r="I21" s="79">
        <f>IF(ISNUMBER('Tabulka č. 1'!I21-'KN 2016 TV'!I21),ROUND('Tabulka č. 1'!I21-'KN 2016 TV'!I21,0),"")</f>
        <v>1555</v>
      </c>
      <c r="J21" s="79">
        <f>IF(ISNUMBER('Tabulka č. 1'!J21-'KN 2016 TV'!J21),ROUND('Tabulka č. 1'!J21-'KN 2016 TV'!J21,0),"")</f>
        <v>1314</v>
      </c>
      <c r="K21" s="79">
        <f>IF(ISNUMBER('Tabulka č. 1'!K21-'KN 2016 TV'!K21),ROUND('Tabulka č. 1'!K21-'KN 2016 TV'!K21,0),"")</f>
        <v>1768</v>
      </c>
      <c r="L21" s="79">
        <f>IF(ISNUMBER('Tabulka č. 1'!L21-'KN 2016 TV'!L21),ROUND('Tabulka č. 1'!L21-'KN 2016 TV'!L21,0),"")</f>
        <v>1912</v>
      </c>
      <c r="M21" s="79">
        <f>IF(ISNUMBER('Tabulka č. 1'!M21-'KN 2016 TV'!M21),ROUND('Tabulka č. 1'!M21-'KN 2016 TV'!M21,0),"")</f>
        <v>1811</v>
      </c>
      <c r="N21" s="79">
        <f>IF(ISNUMBER('Tabulka č. 1'!N21-'KN 2016 TV'!N21),ROUND('Tabulka č. 1'!N21-'KN 2016 TV'!N21,0),"")</f>
        <v>1910</v>
      </c>
      <c r="O21" s="80">
        <f>IF(ISNUMBER('Tabulka č. 1'!O21-'KN 2016 TV'!O21),ROUND('Tabulka č. 1'!O21-'KN 2016 TV'!O21,0),"")</f>
        <v>1834</v>
      </c>
      <c r="P21" s="46">
        <f t="shared" ref="P21:P26" si="2">IF(ISNUMBER(AVERAGE(B21:O21)),AVERAGE(B21:O21),"")</f>
        <v>1951.5714285714287</v>
      </c>
    </row>
    <row r="22" spans="1:16" s="39" customFormat="1" x14ac:dyDescent="0.25">
      <c r="A22" s="42" t="s">
        <v>41</v>
      </c>
      <c r="B22" s="81">
        <f>IF(ISNUMBER('Tabulka č. 1'!B22-'KN 2016 TV'!B22),ROUND('Tabulka č. 1'!B22-'KN 2016 TV'!B22,0),"")</f>
        <v>0</v>
      </c>
      <c r="C22" s="81">
        <f>IF(ISNUMBER('Tabulka č. 1'!C22-'KN 2016 TV'!C22),ROUND('Tabulka č. 1'!C22-'KN 2016 TV'!C22,0),"")</f>
        <v>0</v>
      </c>
      <c r="D22" s="81">
        <f>IF(ISNUMBER('Tabulka č. 1'!D22-'KN 2016 TV'!D22),ROUND('Tabulka č. 1'!D22-'KN 2016 TV'!D22,0),"")</f>
        <v>-15</v>
      </c>
      <c r="E22" s="81">
        <f>IF(ISNUMBER('Tabulka č. 1'!E22-'KN 2016 TV'!E22),ROUND('Tabulka č. 1'!E22-'KN 2016 TV'!E22,0),"")</f>
        <v>0</v>
      </c>
      <c r="F22" s="81">
        <f>IF(ISNUMBER('Tabulka č. 1'!F22-'KN 2016 TV'!F22),ROUND('Tabulka č. 1'!F22-'KN 2016 TV'!F22,0),"")</f>
        <v>0</v>
      </c>
      <c r="G22" s="81">
        <f>IF(ISNUMBER('Tabulka č. 1'!G22-'KN 2016 TV'!G22),ROUND('Tabulka č. 1'!G22-'KN 2016 TV'!G22,0),"")</f>
        <v>7</v>
      </c>
      <c r="H22" s="81">
        <f>IF(ISNUMBER('Tabulka č. 1'!H22-'KN 2016 TV'!H22),ROUND('Tabulka č. 1'!H22-'KN 2016 TV'!H22,0),"")</f>
        <v>0</v>
      </c>
      <c r="I22" s="81">
        <f>IF(ISNUMBER('Tabulka č. 1'!I22-'KN 2016 TV'!I22),ROUND('Tabulka č. 1'!I22-'KN 2016 TV'!I22,0),"")</f>
        <v>1</v>
      </c>
      <c r="J22" s="81">
        <f>IF(ISNUMBER('Tabulka č. 1'!J22-'KN 2016 TV'!J22),ROUND('Tabulka č. 1'!J22-'KN 2016 TV'!J22,0),"")</f>
        <v>-10</v>
      </c>
      <c r="K22" s="81">
        <f>IF(ISNUMBER('Tabulka č. 1'!K22-'KN 2016 TV'!K22),ROUND('Tabulka č. 1'!K22-'KN 2016 TV'!K22,0),"")</f>
        <v>-3</v>
      </c>
      <c r="L22" s="81">
        <f>IF(ISNUMBER('Tabulka č. 1'!L22-'KN 2016 TV'!L22),ROUND('Tabulka č. 1'!L22-'KN 2016 TV'!L22,0),"")</f>
        <v>-9</v>
      </c>
      <c r="M22" s="81">
        <f>IF(ISNUMBER('Tabulka č. 1'!M22-'KN 2016 TV'!M22),ROUND('Tabulka č. 1'!M22-'KN 2016 TV'!M22,0),"")</f>
        <v>0</v>
      </c>
      <c r="N22" s="81">
        <f>IF(ISNUMBER('Tabulka č. 1'!N22-'KN 2016 TV'!N22),ROUND('Tabulka č. 1'!N22-'KN 2016 TV'!N22,0),"")</f>
        <v>-22</v>
      </c>
      <c r="O22" s="82">
        <f>IF(ISNUMBER('Tabulka č. 1'!O22-'KN 2016 TV'!O22),ROUND('Tabulka č. 1'!O22-'KN 2016 TV'!O22,0),"")</f>
        <v>0</v>
      </c>
      <c r="P22" s="47">
        <f t="shared" si="2"/>
        <v>-3.6428571428571428</v>
      </c>
    </row>
    <row r="23" spans="1:16" x14ac:dyDescent="0.25">
      <c r="A23" s="43" t="s">
        <v>25</v>
      </c>
      <c r="B23" s="83">
        <f>IF(ISNUMBER('Tabulka č. 1'!B23-'KN 2016 TV'!B23),ROUND('Tabulka č. 1'!B23-'KN 2016 TV'!B23,2),"")</f>
        <v>0</v>
      </c>
      <c r="C23" s="83">
        <f>IF(ISNUMBER('Tabulka č. 1'!C23-'KN 2016 TV'!C23),ROUND('Tabulka č. 1'!C23-'KN 2016 TV'!C23,2),"")</f>
        <v>0.08</v>
      </c>
      <c r="D23" s="83">
        <f>IF(ISNUMBER('Tabulka č. 1'!D23-'KN 2016 TV'!D23),ROUND('Tabulka č. 1'!D23-'KN 2016 TV'!D23,2),"")</f>
        <v>0</v>
      </c>
      <c r="E23" s="83">
        <f>IF(ISNUMBER('Tabulka č. 1'!E23-'KN 2016 TV'!E23),ROUND('Tabulka č. 1'!E23-'KN 2016 TV'!E23,2),"")</f>
        <v>0</v>
      </c>
      <c r="F23" s="83">
        <f>IF(ISNUMBER('Tabulka č. 1'!F23-'KN 2016 TV'!F23),ROUND('Tabulka č. 1'!F23-'KN 2016 TV'!F23,2),"")</f>
        <v>0.42</v>
      </c>
      <c r="G23" s="84">
        <f>IF(ISNUMBER('Tabulka č. 1'!G23-'KN 2016 TV'!G23),ROUND('Tabulka č. 1'!G23-'KN 2016 TV'!G23,2),"")</f>
        <v>0</v>
      </c>
      <c r="H23" s="83">
        <f>IF(ISNUMBER('Tabulka č. 1'!H23-'KN 2016 TV'!H23),ROUND('Tabulka č. 1'!H23-'KN 2016 TV'!H23,2),"")</f>
        <v>-0.91</v>
      </c>
      <c r="I23" s="83">
        <f>IF(ISNUMBER('Tabulka č. 1'!I23-'KN 2016 TV'!I23),ROUND('Tabulka č. 1'!I23-'KN 2016 TV'!I23,2),"")</f>
        <v>0</v>
      </c>
      <c r="J23" s="83">
        <f>IF(ISNUMBER('Tabulka č. 1'!J23-'KN 2016 TV'!J23),ROUND('Tabulka č. 1'!J23-'KN 2016 TV'!J23,2),"")</f>
        <v>0</v>
      </c>
      <c r="K23" s="83">
        <f>IF(ISNUMBER('Tabulka č. 1'!K23-'KN 2016 TV'!K23),ROUND('Tabulka č. 1'!K23-'KN 2016 TV'!K23,2),"")</f>
        <v>0</v>
      </c>
      <c r="L23" s="83">
        <f>IF(ISNUMBER('Tabulka č. 1'!L23-'KN 2016 TV'!L23),ROUND('Tabulka č. 1'!L23-'KN 2016 TV'!L23,2),"")</f>
        <v>-0.49</v>
      </c>
      <c r="M23" s="83">
        <f>IF(ISNUMBER('Tabulka č. 1'!M23-'KN 2016 TV'!M23),ROUND('Tabulka č. 1'!M23-'KN 2016 TV'!M23,2),"")</f>
        <v>0</v>
      </c>
      <c r="N23" s="83">
        <f>IF(ISNUMBER('Tabulka č. 1'!N23-'KN 2016 TV'!N23),ROUND('Tabulka č. 1'!N23-'KN 2016 TV'!N23,2),"")</f>
        <v>0</v>
      </c>
      <c r="O23" s="85">
        <f>IF(ISNUMBER('Tabulka č. 1'!O23-'KN 2016 TV'!O23),ROUND('Tabulka č. 1'!O23-'KN 2016 TV'!O23,2),"")</f>
        <v>0.09</v>
      </c>
      <c r="P23" s="48">
        <f t="shared" si="2"/>
        <v>-5.7857142857142864E-2</v>
      </c>
    </row>
    <row r="24" spans="1:16" s="39" customFormat="1" x14ac:dyDescent="0.25">
      <c r="A24" s="42" t="s">
        <v>26</v>
      </c>
      <c r="B24" s="86">
        <f>IF(ISNUMBER('Tabulka č. 1'!B24-'KN 2016 TV'!B24),ROUND('Tabulka č. 1'!B24-'KN 2016 TV'!B24,0),"")</f>
        <v>2430</v>
      </c>
      <c r="C24" s="86">
        <f>IF(ISNUMBER('Tabulka č. 1'!C24-'KN 2016 TV'!C24),ROUND('Tabulka č. 1'!C24-'KN 2016 TV'!C24,0),"")</f>
        <v>2433</v>
      </c>
      <c r="D24" s="86">
        <f>IF(ISNUMBER('Tabulka č. 1'!D24-'KN 2016 TV'!D24),ROUND('Tabulka č. 1'!D24-'KN 2016 TV'!D24,0),"")</f>
        <v>2202</v>
      </c>
      <c r="E24" s="86">
        <f>IF(ISNUMBER('Tabulka č. 1'!E24-'KN 2016 TV'!E24),ROUND('Tabulka č. 1'!E24-'KN 2016 TV'!E24,0),"")</f>
        <v>2570</v>
      </c>
      <c r="F24" s="86">
        <f>IF(ISNUMBER('Tabulka č. 1'!F24-'KN 2016 TV'!F24),ROUND('Tabulka č. 1'!F24-'KN 2016 TV'!F24,0),"")</f>
        <v>2000</v>
      </c>
      <c r="G24" s="86">
        <f>IF(ISNUMBER('Tabulka č. 1'!G24-'KN 2016 TV'!G24),ROUND('Tabulka č. 1'!G24-'KN 2016 TV'!G24,0),"")</f>
        <v>1887</v>
      </c>
      <c r="H24" s="86">
        <f>IF(ISNUMBER('Tabulka č. 1'!H24-'KN 2016 TV'!H24),ROUND('Tabulka č. 1'!H24-'KN 2016 TV'!H24,0),"")</f>
        <v>2280</v>
      </c>
      <c r="I24" s="86">
        <f>IF(ISNUMBER('Tabulka č. 1'!I24-'KN 2016 TV'!I24),ROUND('Tabulka č. 1'!I24-'KN 2016 TV'!I24,0),"")</f>
        <v>1841</v>
      </c>
      <c r="J24" s="86">
        <f>IF(ISNUMBER('Tabulka č. 1'!J24-'KN 2016 TV'!J24),ROUND('Tabulka č. 1'!J24-'KN 2016 TV'!J24,0),"")</f>
        <v>1656</v>
      </c>
      <c r="K24" s="86">
        <f>IF(ISNUMBER('Tabulka č. 1'!K24-'KN 2016 TV'!K24),ROUND('Tabulka č. 1'!K24-'KN 2016 TV'!K24,0),"")</f>
        <v>2097</v>
      </c>
      <c r="L24" s="87">
        <f>IF(ISNUMBER('Tabulka č. 1'!L24-'KN 2016 TV'!L24),ROUND('Tabulka č. 1'!L24-'KN 2016 TV'!L24,0),"")</f>
        <v>2083</v>
      </c>
      <c r="M24" s="86">
        <f>IF(ISNUMBER('Tabulka č. 1'!M24-'KN 2016 TV'!M24),ROUND('Tabulka č. 1'!M24-'KN 2016 TV'!M24,0),"")</f>
        <v>2333</v>
      </c>
      <c r="N24" s="86">
        <f>IF(ISNUMBER('Tabulka č. 1'!N24-'KN 2016 TV'!N24),ROUND('Tabulka č. 1'!N24-'KN 2016 TV'!N24,0),"")</f>
        <v>2429</v>
      </c>
      <c r="O24" s="88">
        <f>IF(ISNUMBER('Tabulka č. 1'!O24-'KN 2016 TV'!O24),ROUND('Tabulka č. 1'!O24-'KN 2016 TV'!O24,0),"")</f>
        <v>2270</v>
      </c>
      <c r="P24" s="49">
        <f t="shared" si="2"/>
        <v>2179.3571428571427</v>
      </c>
    </row>
    <row r="25" spans="1:16" x14ac:dyDescent="0.25">
      <c r="A25" s="43" t="s">
        <v>27</v>
      </c>
      <c r="B25" s="83">
        <f>IF(ISNUMBER('Tabulka č. 1'!B25-'KN 2016 TV'!B25),ROUND('Tabulka č. 1'!B25-'KN 2016 TV'!B25,2),"")</f>
        <v>0</v>
      </c>
      <c r="C25" s="83">
        <f>IF(ISNUMBER('Tabulka č. 1'!C25-'KN 2016 TV'!C25),ROUND('Tabulka č. 1'!C25-'KN 2016 TV'!C25,2),"")</f>
        <v>0</v>
      </c>
      <c r="D25" s="83">
        <f>IF(ISNUMBER('Tabulka č. 1'!D25-'KN 2016 TV'!D25),ROUND('Tabulka č. 1'!D25-'KN 2016 TV'!D25,2),"")</f>
        <v>0</v>
      </c>
      <c r="E25" s="83">
        <f>IF(ISNUMBER('Tabulka č. 1'!E25-'KN 2016 TV'!E25),ROUND('Tabulka č. 1'!E25-'KN 2016 TV'!E25,2),"")</f>
        <v>0</v>
      </c>
      <c r="F25" s="83">
        <f>IF(ISNUMBER('Tabulka č. 1'!F25-'KN 2016 TV'!F25),ROUND('Tabulka č. 1'!F25-'KN 2016 TV'!F25,2),"")</f>
        <v>-9.51</v>
      </c>
      <c r="G25" s="84">
        <f>IF(ISNUMBER('Tabulka č. 1'!G25-'KN 2016 TV'!G25),ROUND('Tabulka č. 1'!G25-'KN 2016 TV'!G25,2),"")</f>
        <v>0</v>
      </c>
      <c r="H25" s="83">
        <f>IF(ISNUMBER('Tabulka č. 1'!H25-'KN 2016 TV'!H25),ROUND('Tabulka č. 1'!H25-'KN 2016 TV'!H25,2),"")</f>
        <v>-0.65</v>
      </c>
      <c r="I25" s="83">
        <f>IF(ISNUMBER('Tabulka č. 1'!I25-'KN 2016 TV'!I25),ROUND('Tabulka č. 1'!I25-'KN 2016 TV'!I25,2),"")</f>
        <v>0</v>
      </c>
      <c r="J25" s="83">
        <f>IF(ISNUMBER('Tabulka č. 1'!J25-'KN 2016 TV'!J25),ROUND('Tabulka č. 1'!J25-'KN 2016 TV'!J25,2),"")</f>
        <v>0</v>
      </c>
      <c r="K25" s="83">
        <f>IF(ISNUMBER('Tabulka č. 1'!K25-'KN 2016 TV'!K25),ROUND('Tabulka č. 1'!K25-'KN 2016 TV'!K25,2),"")</f>
        <v>0</v>
      </c>
      <c r="L25" s="83">
        <f>IF(ISNUMBER('Tabulka č. 1'!L25-'KN 2016 TV'!L25),ROUND('Tabulka č. 1'!L25-'KN 2016 TV'!L25,2),"")</f>
        <v>0</v>
      </c>
      <c r="M25" s="83">
        <f>IF(ISNUMBER('Tabulka č. 1'!M25-'KN 2016 TV'!M25),ROUND('Tabulka č. 1'!M25-'KN 2016 TV'!M25,2),"")</f>
        <v>0</v>
      </c>
      <c r="N25" s="83">
        <f>IF(ISNUMBER('Tabulka č. 1'!N25-'KN 2016 TV'!N25),ROUND('Tabulka č. 1'!N25-'KN 2016 TV'!N25,2),"")</f>
        <v>0</v>
      </c>
      <c r="O25" s="85">
        <f>IF(ISNUMBER('Tabulka č. 1'!O25-'KN 2016 TV'!O25),ROUND('Tabulka č. 1'!O25-'KN 2016 TV'!O25,2),"")</f>
        <v>0</v>
      </c>
      <c r="P25" s="48">
        <f t="shared" si="2"/>
        <v>-0.72571428571428576</v>
      </c>
    </row>
    <row r="26" spans="1:16" s="39" customFormat="1" ht="15.75" thickBot="1" x14ac:dyDescent="0.3">
      <c r="A26" s="44" t="s">
        <v>28</v>
      </c>
      <c r="B26" s="89">
        <f>IF(ISNUMBER('Tabulka č. 1'!B26-'KN 2016 TV'!B26),ROUND('Tabulka č. 1'!B26-'KN 2016 TV'!B26,0),"")</f>
        <v>1000</v>
      </c>
      <c r="C26" s="89">
        <f>IF(ISNUMBER('Tabulka č. 1'!C26-'KN 2016 TV'!C26),ROUND('Tabulka č. 1'!C26-'KN 2016 TV'!C26,0),"")</f>
        <v>1024</v>
      </c>
      <c r="D26" s="89">
        <f>IF(ISNUMBER('Tabulka č. 1'!D26-'KN 2016 TV'!D26),ROUND('Tabulka č. 1'!D26-'KN 2016 TV'!D26,0),"")</f>
        <v>777</v>
      </c>
      <c r="E26" s="89">
        <f>IF(ISNUMBER('Tabulka č. 1'!E26-'KN 2016 TV'!E26),ROUND('Tabulka č. 1'!E26-'KN 2016 TV'!E26,0),"")</f>
        <v>1232</v>
      </c>
      <c r="F26" s="89">
        <f>IF(ISNUMBER('Tabulka č. 1'!F26-'KN 2016 TV'!F26),ROUND('Tabulka č. 1'!F26-'KN 2016 TV'!F26,0),"")</f>
        <v>750</v>
      </c>
      <c r="G26" s="89">
        <f>IF(ISNUMBER('Tabulka č. 1'!G26-'KN 2016 TV'!G26),ROUND('Tabulka č. 1'!G26-'KN 2016 TV'!G26,0),"")</f>
        <v>754</v>
      </c>
      <c r="H26" s="89">
        <f>IF(ISNUMBER('Tabulka č. 1'!H26-'KN 2016 TV'!H26),ROUND('Tabulka č. 1'!H26-'KN 2016 TV'!H26,0),"")</f>
        <v>960</v>
      </c>
      <c r="I26" s="89">
        <f>IF(ISNUMBER('Tabulka č. 1'!I26-'KN 2016 TV'!I26),ROUND('Tabulka č. 1'!I26-'KN 2016 TV'!I26,0),"")</f>
        <v>771</v>
      </c>
      <c r="J26" s="89">
        <f>IF(ISNUMBER('Tabulka č. 1'!J26-'KN 2016 TV'!J26),ROUND('Tabulka č. 1'!J26-'KN 2016 TV'!J26,0),"")</f>
        <v>695</v>
      </c>
      <c r="K26" s="89">
        <f>IF(ISNUMBER('Tabulka č. 1'!K26-'KN 2016 TV'!K26),ROUND('Tabulka č. 1'!K26-'KN 2016 TV'!K26,0),"")</f>
        <v>753</v>
      </c>
      <c r="L26" s="90">
        <f>IF(ISNUMBER('Tabulka č. 1'!L26-'KN 2016 TV'!L26),ROUND('Tabulka č. 1'!L26-'KN 2016 TV'!L26,0),"")</f>
        <v>688</v>
      </c>
      <c r="M26" s="89">
        <f>IF(ISNUMBER('Tabulka č. 1'!M26-'KN 2016 TV'!M26),ROUND('Tabulka č. 1'!M26-'KN 2016 TV'!M26,0),"")</f>
        <v>788</v>
      </c>
      <c r="N26" s="89">
        <f>IF(ISNUMBER('Tabulka č. 1'!N26-'KN 2016 TV'!N26),ROUND('Tabulka č. 1'!N26-'KN 2016 TV'!N26,0),"")</f>
        <v>799</v>
      </c>
      <c r="O26" s="91">
        <f>IF(ISNUMBER('Tabulka č. 1'!O26-'KN 2016 TV'!O26),ROUND('Tabulka č. 1'!O26-'KN 2016 TV'!O26,0),"")</f>
        <v>850</v>
      </c>
      <c r="P26" s="50">
        <f t="shared" si="2"/>
        <v>845.78571428571433</v>
      </c>
    </row>
    <row r="27" spans="1:16" s="41" customFormat="1" ht="19.5" thickBot="1" x14ac:dyDescent="0.35">
      <c r="A27" s="95" t="str">
        <f>'KN 2017'!A9</f>
        <v>65-41-L/01 Gastronomie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</row>
    <row r="28" spans="1:16" s="39" customFormat="1" x14ac:dyDescent="0.25">
      <c r="A28" s="51" t="s">
        <v>40</v>
      </c>
      <c r="B28" s="79">
        <f>IF(ISNUMBER('Tabulka č. 1'!B28-'KN 2016 TV'!B28),ROUND('Tabulka č. 1'!B28-'KN 2016 TV'!B28,0),"")</f>
        <v>1879</v>
      </c>
      <c r="C28" s="79">
        <f>IF(ISNUMBER('Tabulka č. 1'!C28-'KN 2016 TV'!C28),ROUND('Tabulka č. 1'!C28-'KN 2016 TV'!C28,0),"")</f>
        <v>1860</v>
      </c>
      <c r="D28" s="79">
        <f>IF(ISNUMBER('Tabulka č. 1'!D28-'KN 2016 TV'!D28),ROUND('Tabulka č. 1'!D28-'KN 2016 TV'!D28,0),"")</f>
        <v>1590</v>
      </c>
      <c r="E28" s="79">
        <f>IF(ISNUMBER('Tabulka č. 1'!E28-'KN 2016 TV'!E28),ROUND('Tabulka č. 1'!E28-'KN 2016 TV'!E28,0),"")</f>
        <v>2525</v>
      </c>
      <c r="F28" s="79">
        <f>IF(ISNUMBER('Tabulka č. 1'!F28-'KN 2016 TV'!F28),ROUND('Tabulka č. 1'!F28-'KN 2016 TV'!F28,0),"")</f>
        <v>5647</v>
      </c>
      <c r="G28" s="79">
        <f>IF(ISNUMBER('Tabulka č. 1'!G28-'KN 2016 TV'!G28),ROUND('Tabulka č. 1'!G28-'KN 2016 TV'!G28,0),"")</f>
        <v>1372</v>
      </c>
      <c r="H28" s="79">
        <f>IF(ISNUMBER('Tabulka č. 1'!H28-'KN 2016 TV'!H28),ROUND('Tabulka č. 1'!H28-'KN 2016 TV'!H28,0),"")</f>
        <v>-2299</v>
      </c>
      <c r="I28" s="79">
        <f>IF(ISNUMBER('Tabulka č. 1'!I28-'KN 2016 TV'!I28),ROUND('Tabulka č. 1'!I28-'KN 2016 TV'!I28,0),"")</f>
        <v>1462</v>
      </c>
      <c r="J28" s="79">
        <f>IF(ISNUMBER('Tabulka č. 1'!J28-'KN 2016 TV'!J28),ROUND('Tabulka č. 1'!J28-'KN 2016 TV'!J28,0),"")</f>
        <v>1128</v>
      </c>
      <c r="K28" s="79" t="str">
        <f>IF(ISNUMBER('Tabulka č. 1'!K28-'KN 2016 TV'!K28),ROUND('Tabulka č. 1'!K28-'KN 2016 TV'!K28,0),"")</f>
        <v/>
      </c>
      <c r="L28" s="79">
        <f>IF(ISNUMBER('Tabulka č. 1'!L28-'KN 2016 TV'!L28),ROUND('Tabulka č. 1'!L28-'KN 2016 TV'!L28,0),"")</f>
        <v>2304</v>
      </c>
      <c r="M28" s="79">
        <f>IF(ISNUMBER('Tabulka č. 1'!M28-'KN 2016 TV'!M28),ROUND('Tabulka č. 1'!M28-'KN 2016 TV'!M28,0),"")</f>
        <v>1620</v>
      </c>
      <c r="N28" s="79">
        <f>IF(ISNUMBER('Tabulka č. 1'!N28-'KN 2016 TV'!N28),ROUND('Tabulka č. 1'!N28-'KN 2016 TV'!N28,0),"")</f>
        <v>2528</v>
      </c>
      <c r="O28" s="80">
        <f>IF(ISNUMBER('Tabulka č. 1'!O28-'KN 2016 TV'!O28),ROUND('Tabulka č. 1'!O28-'KN 2016 TV'!O28,0),"")</f>
        <v>1989</v>
      </c>
      <c r="P28" s="46">
        <f t="shared" ref="P28:P33" si="3">IF(ISNUMBER(AVERAGE(B28:O28)),AVERAGE(B28:O28),"")</f>
        <v>1815.7692307692307</v>
      </c>
    </row>
    <row r="29" spans="1:16" s="39" customFormat="1" x14ac:dyDescent="0.25">
      <c r="A29" s="42" t="s">
        <v>41</v>
      </c>
      <c r="B29" s="81">
        <f>IF(ISNUMBER('Tabulka č. 1'!B29-'KN 2016 TV'!B29),ROUND('Tabulka č. 1'!B29-'KN 2016 TV'!B29,0),"")</f>
        <v>0</v>
      </c>
      <c r="C29" s="81">
        <f>IF(ISNUMBER('Tabulka č. 1'!C29-'KN 2016 TV'!C29),ROUND('Tabulka č. 1'!C29-'KN 2016 TV'!C29,0),"")</f>
        <v>0</v>
      </c>
      <c r="D29" s="81">
        <f>IF(ISNUMBER('Tabulka č. 1'!D29-'KN 2016 TV'!D29),ROUND('Tabulka č. 1'!D29-'KN 2016 TV'!D29,0),"")</f>
        <v>-15</v>
      </c>
      <c r="E29" s="81">
        <f>IF(ISNUMBER('Tabulka č. 1'!E29-'KN 2016 TV'!E29),ROUND('Tabulka č. 1'!E29-'KN 2016 TV'!E29,0),"")</f>
        <v>0</v>
      </c>
      <c r="F29" s="81">
        <f>IF(ISNUMBER('Tabulka č. 1'!F29-'KN 2016 TV'!F29),ROUND('Tabulka č. 1'!F29-'KN 2016 TV'!F29,0),"")</f>
        <v>0</v>
      </c>
      <c r="G29" s="81">
        <f>IF(ISNUMBER('Tabulka č. 1'!G29-'KN 2016 TV'!G29),ROUND('Tabulka č. 1'!G29-'KN 2016 TV'!G29,0),"")</f>
        <v>5</v>
      </c>
      <c r="H29" s="81">
        <f>IF(ISNUMBER('Tabulka č. 1'!H29-'KN 2016 TV'!H29),ROUND('Tabulka č. 1'!H29-'KN 2016 TV'!H29,0),"")</f>
        <v>0</v>
      </c>
      <c r="I29" s="81">
        <f>IF(ISNUMBER('Tabulka č. 1'!I29-'KN 2016 TV'!I29),ROUND('Tabulka č. 1'!I29-'KN 2016 TV'!I29,0),"")</f>
        <v>1</v>
      </c>
      <c r="J29" s="81">
        <f>IF(ISNUMBER('Tabulka č. 1'!J29-'KN 2016 TV'!J29),ROUND('Tabulka č. 1'!J29-'KN 2016 TV'!J29,0),"")</f>
        <v>-9</v>
      </c>
      <c r="K29" s="81" t="str">
        <f>IF(ISNUMBER('Tabulka č. 1'!K29-'KN 2016 TV'!K29),ROUND('Tabulka č. 1'!K29-'KN 2016 TV'!K29,0),"")</f>
        <v/>
      </c>
      <c r="L29" s="81">
        <f>IF(ISNUMBER('Tabulka č. 1'!L29-'KN 2016 TV'!L29),ROUND('Tabulka č. 1'!L29-'KN 2016 TV'!L29,0),"")</f>
        <v>-9</v>
      </c>
      <c r="M29" s="81">
        <f>IF(ISNUMBER('Tabulka č. 1'!M29-'KN 2016 TV'!M29),ROUND('Tabulka č. 1'!M29-'KN 2016 TV'!M29,0),"")</f>
        <v>0</v>
      </c>
      <c r="N29" s="81">
        <f>IF(ISNUMBER('Tabulka č. 1'!N29-'KN 2016 TV'!N29),ROUND('Tabulka č. 1'!N29-'KN 2016 TV'!N29,0),"")</f>
        <v>-8</v>
      </c>
      <c r="O29" s="82">
        <f>IF(ISNUMBER('Tabulka č. 1'!O29-'KN 2016 TV'!O29),ROUND('Tabulka č. 1'!O29-'KN 2016 TV'!O29,0),"")</f>
        <v>0</v>
      </c>
      <c r="P29" s="47">
        <f t="shared" si="3"/>
        <v>-2.6923076923076925</v>
      </c>
    </row>
    <row r="30" spans="1:16" x14ac:dyDescent="0.25">
      <c r="A30" s="43" t="s">
        <v>25</v>
      </c>
      <c r="B30" s="83">
        <f>IF(ISNUMBER('Tabulka č. 1'!B30-'KN 2016 TV'!B30),ROUND('Tabulka č. 1'!B30-'KN 2016 TV'!B30,2),"")</f>
        <v>0</v>
      </c>
      <c r="C30" s="83">
        <f>IF(ISNUMBER('Tabulka č. 1'!C30-'KN 2016 TV'!C30),ROUND('Tabulka č. 1'!C30-'KN 2016 TV'!C30,2),"")</f>
        <v>0.08</v>
      </c>
      <c r="D30" s="83">
        <f>IF(ISNUMBER('Tabulka č. 1'!D30-'KN 2016 TV'!D30),ROUND('Tabulka č. 1'!D30-'KN 2016 TV'!D30,2),"")</f>
        <v>0</v>
      </c>
      <c r="E30" s="83">
        <f>IF(ISNUMBER('Tabulka č. 1'!E30-'KN 2016 TV'!E30),ROUND('Tabulka č. 1'!E30-'KN 2016 TV'!E30,2),"")</f>
        <v>0</v>
      </c>
      <c r="F30" s="83">
        <f>IF(ISNUMBER('Tabulka č. 1'!F30-'KN 2016 TV'!F30),ROUND('Tabulka č. 1'!F30-'KN 2016 TV'!F30,2),"")</f>
        <v>-1.87</v>
      </c>
      <c r="G30" s="84">
        <f>IF(ISNUMBER('Tabulka č. 1'!G30-'KN 2016 TV'!G30),ROUND('Tabulka č. 1'!G30-'KN 2016 TV'!G30,2),"")</f>
        <v>0</v>
      </c>
      <c r="H30" s="83">
        <f>IF(ISNUMBER('Tabulka č. 1'!H30-'KN 2016 TV'!H30),ROUND('Tabulka č. 1'!H30-'KN 2016 TV'!H30,2),"")</f>
        <v>3.53</v>
      </c>
      <c r="I30" s="83">
        <f>IF(ISNUMBER('Tabulka č. 1'!I30-'KN 2016 TV'!I30),ROUND('Tabulka č. 1'!I30-'KN 2016 TV'!I30,2),"")</f>
        <v>0</v>
      </c>
      <c r="J30" s="83">
        <f>IF(ISNUMBER('Tabulka č. 1'!J30-'KN 2016 TV'!J30),ROUND('Tabulka č. 1'!J30-'KN 2016 TV'!J30,2),"")</f>
        <v>0</v>
      </c>
      <c r="K30" s="83" t="str">
        <f>IF(ISNUMBER('Tabulka č. 1'!K30-'KN 2016 TV'!K30),ROUND('Tabulka č. 1'!K30-'KN 2016 TV'!K30,2),"")</f>
        <v/>
      </c>
      <c r="L30" s="83">
        <f>IF(ISNUMBER('Tabulka č. 1'!L30-'KN 2016 TV'!L30),ROUND('Tabulka č. 1'!L30-'KN 2016 TV'!L30,2),"")</f>
        <v>-0.74</v>
      </c>
      <c r="M30" s="83">
        <f>IF(ISNUMBER('Tabulka č. 1'!M30-'KN 2016 TV'!M30),ROUND('Tabulka č. 1'!M30-'KN 2016 TV'!M30,2),"")</f>
        <v>0</v>
      </c>
      <c r="N30" s="83">
        <f>IF(ISNUMBER('Tabulka č. 1'!N30-'KN 2016 TV'!N30),ROUND('Tabulka č. 1'!N30-'KN 2016 TV'!N30,2),"")</f>
        <v>0</v>
      </c>
      <c r="O30" s="85">
        <f>IF(ISNUMBER('Tabulka č. 1'!O30-'KN 2016 TV'!O30),ROUND('Tabulka č. 1'!O30-'KN 2016 TV'!O30,2),"")</f>
        <v>0</v>
      </c>
      <c r="P30" s="48">
        <f t="shared" si="3"/>
        <v>7.69230769230769E-2</v>
      </c>
    </row>
    <row r="31" spans="1:16" s="39" customFormat="1" x14ac:dyDescent="0.25">
      <c r="A31" s="42" t="s">
        <v>26</v>
      </c>
      <c r="B31" s="86">
        <f>IF(ISNUMBER('Tabulka č. 1'!B31-'KN 2016 TV'!B31),ROUND('Tabulka č. 1'!B31-'KN 2016 TV'!B31,0),"")</f>
        <v>2430</v>
      </c>
      <c r="C31" s="86">
        <f>IF(ISNUMBER('Tabulka č. 1'!C31-'KN 2016 TV'!C31),ROUND('Tabulka č. 1'!C31-'KN 2016 TV'!C31,0),"")</f>
        <v>2433</v>
      </c>
      <c r="D31" s="86">
        <f>IF(ISNUMBER('Tabulka č. 1'!D31-'KN 2016 TV'!D31),ROUND('Tabulka č. 1'!D31-'KN 2016 TV'!D31,0),"")</f>
        <v>2202</v>
      </c>
      <c r="E31" s="86">
        <f>IF(ISNUMBER('Tabulka č. 1'!E31-'KN 2016 TV'!E31),ROUND('Tabulka č. 1'!E31-'KN 2016 TV'!E31,0),"")</f>
        <v>2570</v>
      </c>
      <c r="F31" s="86">
        <f>IF(ISNUMBER('Tabulka č. 1'!F31-'KN 2016 TV'!F31),ROUND('Tabulka č. 1'!F31-'KN 2016 TV'!F31,0),"")</f>
        <v>2000</v>
      </c>
      <c r="G31" s="86">
        <f>IF(ISNUMBER('Tabulka č. 1'!G31-'KN 2016 TV'!G31),ROUND('Tabulka č. 1'!G31-'KN 2016 TV'!G31,0),"")</f>
        <v>1887</v>
      </c>
      <c r="H31" s="86">
        <f>IF(ISNUMBER('Tabulka č. 1'!H31-'KN 2016 TV'!H31),ROUND('Tabulka č. 1'!H31-'KN 2016 TV'!H31,0),"")</f>
        <v>2280</v>
      </c>
      <c r="I31" s="86">
        <f>IF(ISNUMBER('Tabulka č. 1'!I31-'KN 2016 TV'!I31),ROUND('Tabulka č. 1'!I31-'KN 2016 TV'!I31,0),"")</f>
        <v>1841</v>
      </c>
      <c r="J31" s="86">
        <f>IF(ISNUMBER('Tabulka č. 1'!J31-'KN 2016 TV'!J31),ROUND('Tabulka č. 1'!J31-'KN 2016 TV'!J31,0),"")</f>
        <v>1656</v>
      </c>
      <c r="K31" s="86" t="str">
        <f>IF(ISNUMBER('Tabulka č. 1'!K31-'KN 2016 TV'!K31),ROUND('Tabulka č. 1'!K31-'KN 2016 TV'!K31,0),"")</f>
        <v/>
      </c>
      <c r="L31" s="87">
        <f>IF(ISNUMBER('Tabulka č. 1'!L31-'KN 2016 TV'!L31),ROUND('Tabulka č. 1'!L31-'KN 2016 TV'!L31,0),"")</f>
        <v>2083</v>
      </c>
      <c r="M31" s="86">
        <f>IF(ISNUMBER('Tabulka č. 1'!M31-'KN 2016 TV'!M31),ROUND('Tabulka č. 1'!M31-'KN 2016 TV'!M31,0),"")</f>
        <v>2333</v>
      </c>
      <c r="N31" s="86">
        <f>IF(ISNUMBER('Tabulka č. 1'!N31-'KN 2016 TV'!N31),ROUND('Tabulka č. 1'!N31-'KN 2016 TV'!N31,0),"")</f>
        <v>2429</v>
      </c>
      <c r="O31" s="88">
        <f>IF(ISNUMBER('Tabulka č. 1'!O31-'KN 2016 TV'!O31),ROUND('Tabulka č. 1'!O31-'KN 2016 TV'!O31,0),"")</f>
        <v>2270</v>
      </c>
      <c r="P31" s="49">
        <f t="shared" si="3"/>
        <v>2185.6923076923076</v>
      </c>
    </row>
    <row r="32" spans="1:16" x14ac:dyDescent="0.25">
      <c r="A32" s="43" t="s">
        <v>27</v>
      </c>
      <c r="B32" s="83">
        <f>IF(ISNUMBER('Tabulka č. 1'!B32-'KN 2016 TV'!B32),ROUND('Tabulka č. 1'!B32-'KN 2016 TV'!B32,2),"")</f>
        <v>0</v>
      </c>
      <c r="C32" s="83">
        <f>IF(ISNUMBER('Tabulka č. 1'!C32-'KN 2016 TV'!C32),ROUND('Tabulka č. 1'!C32-'KN 2016 TV'!C32,2),"")</f>
        <v>0</v>
      </c>
      <c r="D32" s="83">
        <f>IF(ISNUMBER('Tabulka č. 1'!D32-'KN 2016 TV'!D32),ROUND('Tabulka č. 1'!D32-'KN 2016 TV'!D32,2),"")</f>
        <v>0</v>
      </c>
      <c r="E32" s="83">
        <f>IF(ISNUMBER('Tabulka č. 1'!E32-'KN 2016 TV'!E32),ROUND('Tabulka č. 1'!E32-'KN 2016 TV'!E32,2),"")</f>
        <v>0</v>
      </c>
      <c r="F32" s="83">
        <f>IF(ISNUMBER('Tabulka č. 1'!F32-'KN 2016 TV'!F32),ROUND('Tabulka č. 1'!F32-'KN 2016 TV'!F32,2),"")</f>
        <v>-4.5</v>
      </c>
      <c r="G32" s="84">
        <f>IF(ISNUMBER('Tabulka č. 1'!G32-'KN 2016 TV'!G32),ROUND('Tabulka č. 1'!G32-'KN 2016 TV'!G32,2),"")</f>
        <v>0</v>
      </c>
      <c r="H32" s="83">
        <f>IF(ISNUMBER('Tabulka č. 1'!H32-'KN 2016 TV'!H32),ROUND('Tabulka č. 1'!H32-'KN 2016 TV'!H32,2),"")</f>
        <v>-0.65</v>
      </c>
      <c r="I32" s="83">
        <f>IF(ISNUMBER('Tabulka č. 1'!I32-'KN 2016 TV'!I32),ROUND('Tabulka č. 1'!I32-'KN 2016 TV'!I32,2),"")</f>
        <v>0</v>
      </c>
      <c r="J32" s="83">
        <f>IF(ISNUMBER('Tabulka č. 1'!J32-'KN 2016 TV'!J32),ROUND('Tabulka č. 1'!J32-'KN 2016 TV'!J32,2),"")</f>
        <v>0</v>
      </c>
      <c r="K32" s="83" t="str">
        <f>IF(ISNUMBER('Tabulka č. 1'!K32-'KN 2016 TV'!K32),ROUND('Tabulka č. 1'!K32-'KN 2016 TV'!K32,2),"")</f>
        <v/>
      </c>
      <c r="L32" s="83">
        <f>IF(ISNUMBER('Tabulka č. 1'!L32-'KN 2016 TV'!L32),ROUND('Tabulka č. 1'!L32-'KN 2016 TV'!L32,2),"")</f>
        <v>0</v>
      </c>
      <c r="M32" s="83">
        <f>IF(ISNUMBER('Tabulka č. 1'!M32-'KN 2016 TV'!M32),ROUND('Tabulka č. 1'!M32-'KN 2016 TV'!M32,2),"")</f>
        <v>0</v>
      </c>
      <c r="N32" s="83">
        <f>IF(ISNUMBER('Tabulka č. 1'!N32-'KN 2016 TV'!N32),ROUND('Tabulka č. 1'!N32-'KN 2016 TV'!N32,2),"")</f>
        <v>0</v>
      </c>
      <c r="O32" s="85">
        <f>IF(ISNUMBER('Tabulka č. 1'!O32-'KN 2016 TV'!O32),ROUND('Tabulka č. 1'!O32-'KN 2016 TV'!O32,2),"")</f>
        <v>0</v>
      </c>
      <c r="P32" s="48">
        <f t="shared" si="3"/>
        <v>-0.39615384615384619</v>
      </c>
    </row>
    <row r="33" spans="1:16" s="39" customFormat="1" ht="15.75" thickBot="1" x14ac:dyDescent="0.3">
      <c r="A33" s="44" t="s">
        <v>28</v>
      </c>
      <c r="B33" s="89">
        <f>IF(ISNUMBER('Tabulka č. 1'!B33-'KN 2016 TV'!B33),ROUND('Tabulka č. 1'!B33-'KN 2016 TV'!B33,0),"")</f>
        <v>1000</v>
      </c>
      <c r="C33" s="89">
        <f>IF(ISNUMBER('Tabulka č. 1'!C33-'KN 2016 TV'!C33),ROUND('Tabulka č. 1'!C33-'KN 2016 TV'!C33,0),"")</f>
        <v>1024</v>
      </c>
      <c r="D33" s="89">
        <f>IF(ISNUMBER('Tabulka č. 1'!D33-'KN 2016 TV'!D33),ROUND('Tabulka č. 1'!D33-'KN 2016 TV'!D33,0),"")</f>
        <v>777</v>
      </c>
      <c r="E33" s="89">
        <f>IF(ISNUMBER('Tabulka č. 1'!E33-'KN 2016 TV'!E33),ROUND('Tabulka č. 1'!E33-'KN 2016 TV'!E33,0),"")</f>
        <v>1232</v>
      </c>
      <c r="F33" s="89">
        <f>IF(ISNUMBER('Tabulka č. 1'!F33-'KN 2016 TV'!F33),ROUND('Tabulka č. 1'!F33-'KN 2016 TV'!F33,0),"")</f>
        <v>750</v>
      </c>
      <c r="G33" s="89">
        <f>IF(ISNUMBER('Tabulka č. 1'!G33-'KN 2016 TV'!G33),ROUND('Tabulka č. 1'!G33-'KN 2016 TV'!G33,0),"")</f>
        <v>754</v>
      </c>
      <c r="H33" s="89">
        <f>IF(ISNUMBER('Tabulka č. 1'!H33-'KN 2016 TV'!H33),ROUND('Tabulka č. 1'!H33-'KN 2016 TV'!H33,0),"")</f>
        <v>960</v>
      </c>
      <c r="I33" s="89">
        <f>IF(ISNUMBER('Tabulka č. 1'!I33-'KN 2016 TV'!I33),ROUND('Tabulka č. 1'!I33-'KN 2016 TV'!I33,0),"")</f>
        <v>771</v>
      </c>
      <c r="J33" s="89">
        <f>IF(ISNUMBER('Tabulka č. 1'!J33-'KN 2016 TV'!J33),ROUND('Tabulka č. 1'!J33-'KN 2016 TV'!J33,0),"")</f>
        <v>695</v>
      </c>
      <c r="K33" s="89" t="str">
        <f>IF(ISNUMBER('Tabulka č. 1'!K33-'KN 2016 TV'!K33),ROUND('Tabulka č. 1'!K33-'KN 2016 TV'!K33,0),"")</f>
        <v/>
      </c>
      <c r="L33" s="90">
        <f>IF(ISNUMBER('Tabulka č. 1'!L33-'KN 2016 TV'!L33),ROUND('Tabulka č. 1'!L33-'KN 2016 TV'!L33,0),"")</f>
        <v>688</v>
      </c>
      <c r="M33" s="89">
        <f>IF(ISNUMBER('Tabulka č. 1'!M33-'KN 2016 TV'!M33),ROUND('Tabulka č. 1'!M33-'KN 2016 TV'!M33,0),"")</f>
        <v>788</v>
      </c>
      <c r="N33" s="89">
        <f>IF(ISNUMBER('Tabulka č. 1'!N33-'KN 2016 TV'!N33),ROUND('Tabulka č. 1'!N33-'KN 2016 TV'!N33,0),"")</f>
        <v>799</v>
      </c>
      <c r="O33" s="91">
        <f>IF(ISNUMBER('Tabulka č. 1'!O33-'KN 2016 TV'!O33),ROUND('Tabulka č. 1'!O33-'KN 2016 TV'!O33,0),"")</f>
        <v>850</v>
      </c>
      <c r="P33" s="50">
        <f t="shared" si="3"/>
        <v>852.92307692307691</v>
      </c>
    </row>
    <row r="34" spans="1:16" s="41" customFormat="1" ht="19.5" thickBot="1" x14ac:dyDescent="0.35">
      <c r="A34" s="95" t="str">
        <f>'KN 2017'!A10</f>
        <v>69-41-L/01 Kosmetické služby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  <row r="35" spans="1:16" s="39" customFormat="1" x14ac:dyDescent="0.25">
      <c r="A35" s="51" t="s">
        <v>40</v>
      </c>
      <c r="B35" s="79">
        <f>IF(ISNUMBER('Tabulka č. 1'!B35-'KN 2016 TV'!B35),ROUND('Tabulka č. 1'!B35-'KN 2016 TV'!B35,0),"")</f>
        <v>1495</v>
      </c>
      <c r="C35" s="79">
        <f>IF(ISNUMBER('Tabulka č. 1'!C35-'KN 2016 TV'!C35),ROUND('Tabulka č. 1'!C35-'KN 2016 TV'!C35,0),"")</f>
        <v>1788</v>
      </c>
      <c r="D35" s="79">
        <f>IF(ISNUMBER('Tabulka č. 1'!D35-'KN 2016 TV'!D35),ROUND('Tabulka č. 1'!D35-'KN 2016 TV'!D35,0),"")</f>
        <v>1590</v>
      </c>
      <c r="E35" s="79">
        <f>IF(ISNUMBER('Tabulka č. 1'!E35-'KN 2016 TV'!E35),ROUND('Tabulka č. 1'!E35-'KN 2016 TV'!E35,0),"")</f>
        <v>1950</v>
      </c>
      <c r="F35" s="79">
        <f>IF(ISNUMBER('Tabulka č. 1'!F35-'KN 2016 TV'!F35),ROUND('Tabulka č. 1'!F35-'KN 2016 TV'!F35,0),"")</f>
        <v>3251</v>
      </c>
      <c r="G35" s="79">
        <f>IF(ISNUMBER('Tabulka č. 1'!G35-'KN 2016 TV'!G35),ROUND('Tabulka č. 1'!G35-'KN 2016 TV'!G35,0),"")</f>
        <v>1372</v>
      </c>
      <c r="H35" s="79">
        <f>IF(ISNUMBER('Tabulka č. 1'!H35-'KN 2016 TV'!H35),ROUND('Tabulka č. 1'!H35-'KN 2016 TV'!H35,0),"")</f>
        <v>1736</v>
      </c>
      <c r="I35" s="79">
        <f>IF(ISNUMBER('Tabulka č. 1'!I35-'KN 2016 TV'!I35),ROUND('Tabulka č. 1'!I35-'KN 2016 TV'!I35,0),"")</f>
        <v>1462</v>
      </c>
      <c r="J35" s="79">
        <f>IF(ISNUMBER('Tabulka č. 1'!J35-'KN 2016 TV'!J35),ROUND('Tabulka č. 1'!J35-'KN 2016 TV'!J35,0),"")</f>
        <v>1128</v>
      </c>
      <c r="K35" s="79">
        <f>IF(ISNUMBER('Tabulka č. 1'!K35-'KN 2016 TV'!K35),ROUND('Tabulka č. 1'!K35-'KN 2016 TV'!K35,0),"")</f>
        <v>1641</v>
      </c>
      <c r="L35" s="79">
        <f>IF(ISNUMBER('Tabulka č. 1'!L35-'KN 2016 TV'!L35),ROUND('Tabulka č. 1'!L35-'KN 2016 TV'!L35,0),"")</f>
        <v>2664</v>
      </c>
      <c r="M35" s="79">
        <f>IF(ISNUMBER('Tabulka č. 1'!M35-'KN 2016 TV'!M35),ROUND('Tabulka č. 1'!M35-'KN 2016 TV'!M35,0),"")</f>
        <v>1820</v>
      </c>
      <c r="N35" s="79">
        <f>IF(ISNUMBER('Tabulka č. 1'!N35-'KN 2016 TV'!N35),ROUND('Tabulka č. 1'!N35-'KN 2016 TV'!N35,0),"")</f>
        <v>2139</v>
      </c>
      <c r="O35" s="80">
        <f>IF(ISNUMBER('Tabulka č. 1'!O35-'KN 2016 TV'!O35),ROUND('Tabulka č. 1'!O35-'KN 2016 TV'!O35,0),"")</f>
        <v>1612</v>
      </c>
      <c r="P35" s="46">
        <f t="shared" ref="P35:P40" si="4">IF(ISNUMBER(AVERAGE(B35:O35)),AVERAGE(B35:O35),"")</f>
        <v>1832</v>
      </c>
    </row>
    <row r="36" spans="1:16" s="39" customFormat="1" x14ac:dyDescent="0.25">
      <c r="A36" s="42" t="s">
        <v>41</v>
      </c>
      <c r="B36" s="81">
        <f>IF(ISNUMBER('Tabulka č. 1'!B36-'KN 2016 TV'!B36),ROUND('Tabulka č. 1'!B36-'KN 2016 TV'!B36,0),"")</f>
        <v>0</v>
      </c>
      <c r="C36" s="81">
        <f>IF(ISNUMBER('Tabulka č. 1'!C36-'KN 2016 TV'!C36),ROUND('Tabulka č. 1'!C36-'KN 2016 TV'!C36,0),"")</f>
        <v>0</v>
      </c>
      <c r="D36" s="81">
        <f>IF(ISNUMBER('Tabulka č. 1'!D36-'KN 2016 TV'!D36),ROUND('Tabulka č. 1'!D36-'KN 2016 TV'!D36,0),"")</f>
        <v>-15</v>
      </c>
      <c r="E36" s="81">
        <f>IF(ISNUMBER('Tabulka č. 1'!E36-'KN 2016 TV'!E36),ROUND('Tabulka č. 1'!E36-'KN 2016 TV'!E36,0),"")</f>
        <v>0</v>
      </c>
      <c r="F36" s="81">
        <f>IF(ISNUMBER('Tabulka č. 1'!F36-'KN 2016 TV'!F36),ROUND('Tabulka č. 1'!F36-'KN 2016 TV'!F36,0),"")</f>
        <v>0</v>
      </c>
      <c r="G36" s="81">
        <f>IF(ISNUMBER('Tabulka č. 1'!G36-'KN 2016 TV'!G36),ROUND('Tabulka č. 1'!G36-'KN 2016 TV'!G36,0),"")</f>
        <v>5</v>
      </c>
      <c r="H36" s="81">
        <f>IF(ISNUMBER('Tabulka č. 1'!H36-'KN 2016 TV'!H36),ROUND('Tabulka č. 1'!H36-'KN 2016 TV'!H36,0),"")</f>
        <v>0</v>
      </c>
      <c r="I36" s="81">
        <f>IF(ISNUMBER('Tabulka č. 1'!I36-'KN 2016 TV'!I36),ROUND('Tabulka č. 1'!I36-'KN 2016 TV'!I36,0),"")</f>
        <v>1</v>
      </c>
      <c r="J36" s="81">
        <f>IF(ISNUMBER('Tabulka č. 1'!J36-'KN 2016 TV'!J36),ROUND('Tabulka č. 1'!J36-'KN 2016 TV'!J36,0),"")</f>
        <v>-9</v>
      </c>
      <c r="K36" s="81">
        <f>IF(ISNUMBER('Tabulka č. 1'!K36-'KN 2016 TV'!K36),ROUND('Tabulka č. 1'!K36-'KN 2016 TV'!K36,0),"")</f>
        <v>-3</v>
      </c>
      <c r="L36" s="81">
        <f>IF(ISNUMBER('Tabulka č. 1'!L36-'KN 2016 TV'!L36),ROUND('Tabulka č. 1'!L36-'KN 2016 TV'!L36,0),"")</f>
        <v>-9</v>
      </c>
      <c r="M36" s="81">
        <f>IF(ISNUMBER('Tabulka č. 1'!M36-'KN 2016 TV'!M36),ROUND('Tabulka č. 1'!M36-'KN 2016 TV'!M36,0),"")</f>
        <v>0</v>
      </c>
      <c r="N36" s="81">
        <f>IF(ISNUMBER('Tabulka č. 1'!N36-'KN 2016 TV'!N36),ROUND('Tabulka č. 1'!N36-'KN 2016 TV'!N36,0),"")</f>
        <v>-8</v>
      </c>
      <c r="O36" s="82">
        <f>IF(ISNUMBER('Tabulka č. 1'!O36-'KN 2016 TV'!O36),ROUND('Tabulka č. 1'!O36-'KN 2016 TV'!O36,0),"")</f>
        <v>0</v>
      </c>
      <c r="P36" s="47">
        <f t="shared" si="4"/>
        <v>-2.7142857142857144</v>
      </c>
    </row>
    <row r="37" spans="1:16" x14ac:dyDescent="0.25">
      <c r="A37" s="43" t="s">
        <v>25</v>
      </c>
      <c r="B37" s="83">
        <f>IF(ISNUMBER('Tabulka č. 1'!B37-'KN 2016 TV'!B37),ROUND('Tabulka č. 1'!B37-'KN 2016 TV'!B37,2),"")</f>
        <v>0</v>
      </c>
      <c r="C37" s="83">
        <f>IF(ISNUMBER('Tabulka č. 1'!C37-'KN 2016 TV'!C37),ROUND('Tabulka č. 1'!C37-'KN 2016 TV'!C37,2),"")</f>
        <v>0.09</v>
      </c>
      <c r="D37" s="83">
        <f>IF(ISNUMBER('Tabulka č. 1'!D37-'KN 2016 TV'!D37),ROUND('Tabulka č. 1'!D37-'KN 2016 TV'!D37,2),"")</f>
        <v>0</v>
      </c>
      <c r="E37" s="83">
        <f>IF(ISNUMBER('Tabulka č. 1'!E37-'KN 2016 TV'!E37),ROUND('Tabulka č. 1'!E37-'KN 2016 TV'!E37,2),"")</f>
        <v>0</v>
      </c>
      <c r="F37" s="83">
        <f>IF(ISNUMBER('Tabulka č. 1'!F37-'KN 2016 TV'!F37),ROUND('Tabulka č. 1'!F37-'KN 2016 TV'!F37,2),"")</f>
        <v>-0.86</v>
      </c>
      <c r="G37" s="84">
        <f>IF(ISNUMBER('Tabulka č. 1'!G37-'KN 2016 TV'!G37),ROUND('Tabulka č. 1'!G37-'KN 2016 TV'!G37,2),"")</f>
        <v>0</v>
      </c>
      <c r="H37" s="83">
        <f>IF(ISNUMBER('Tabulka č. 1'!H37-'KN 2016 TV'!H37),ROUND('Tabulka č. 1'!H37-'KN 2016 TV'!H37,2),"")</f>
        <v>-0.18</v>
      </c>
      <c r="I37" s="83">
        <f>IF(ISNUMBER('Tabulka č. 1'!I37-'KN 2016 TV'!I37),ROUND('Tabulka č. 1'!I37-'KN 2016 TV'!I37,2),"")</f>
        <v>0</v>
      </c>
      <c r="J37" s="83">
        <f>IF(ISNUMBER('Tabulka č. 1'!J37-'KN 2016 TV'!J37),ROUND('Tabulka č. 1'!J37-'KN 2016 TV'!J37,2),"")</f>
        <v>0</v>
      </c>
      <c r="K37" s="83">
        <f>IF(ISNUMBER('Tabulka č. 1'!K37-'KN 2016 TV'!K37),ROUND('Tabulka č. 1'!K37-'KN 2016 TV'!K37,2),"")</f>
        <v>0</v>
      </c>
      <c r="L37" s="83">
        <f>IF(ISNUMBER('Tabulka č. 1'!L37-'KN 2016 TV'!L37),ROUND('Tabulka č. 1'!L37-'KN 2016 TV'!L37,2),"")</f>
        <v>-0.67</v>
      </c>
      <c r="M37" s="83">
        <f>IF(ISNUMBER('Tabulka č. 1'!M37-'KN 2016 TV'!M37),ROUND('Tabulka č. 1'!M37-'KN 2016 TV'!M37,2),"")</f>
        <v>0</v>
      </c>
      <c r="N37" s="83">
        <f>IF(ISNUMBER('Tabulka č. 1'!N37-'KN 2016 TV'!N37),ROUND('Tabulka č. 1'!N37-'KN 2016 TV'!N37,2),"")</f>
        <v>0</v>
      </c>
      <c r="O37" s="85">
        <f>IF(ISNUMBER('Tabulka č. 1'!O37-'KN 2016 TV'!O37),ROUND('Tabulka č. 1'!O37-'KN 2016 TV'!O37,2),"")</f>
        <v>0</v>
      </c>
      <c r="P37" s="48">
        <f t="shared" si="4"/>
        <v>-0.11571428571428573</v>
      </c>
    </row>
    <row r="38" spans="1:16" s="39" customFormat="1" x14ac:dyDescent="0.25">
      <c r="A38" s="42" t="s">
        <v>26</v>
      </c>
      <c r="B38" s="86">
        <f>IF(ISNUMBER('Tabulka č. 1'!B38-'KN 2016 TV'!B38),ROUND('Tabulka č. 1'!B38-'KN 2016 TV'!B38,0),"")</f>
        <v>2430</v>
      </c>
      <c r="C38" s="86">
        <f>IF(ISNUMBER('Tabulka č. 1'!C38-'KN 2016 TV'!C38),ROUND('Tabulka č. 1'!C38-'KN 2016 TV'!C38,0),"")</f>
        <v>2433</v>
      </c>
      <c r="D38" s="86">
        <f>IF(ISNUMBER('Tabulka č. 1'!D38-'KN 2016 TV'!D38),ROUND('Tabulka č. 1'!D38-'KN 2016 TV'!D38,0),"")</f>
        <v>2202</v>
      </c>
      <c r="E38" s="86">
        <f>IF(ISNUMBER('Tabulka č. 1'!E38-'KN 2016 TV'!E38),ROUND('Tabulka č. 1'!E38-'KN 2016 TV'!E38,0),"")</f>
        <v>2570</v>
      </c>
      <c r="F38" s="86">
        <f>IF(ISNUMBER('Tabulka č. 1'!F38-'KN 2016 TV'!F38),ROUND('Tabulka č. 1'!F38-'KN 2016 TV'!F38,0),"")</f>
        <v>2000</v>
      </c>
      <c r="G38" s="86">
        <f>IF(ISNUMBER('Tabulka č. 1'!G38-'KN 2016 TV'!G38),ROUND('Tabulka č. 1'!G38-'KN 2016 TV'!G38,0),"")</f>
        <v>1887</v>
      </c>
      <c r="H38" s="86">
        <f>IF(ISNUMBER('Tabulka č. 1'!H38-'KN 2016 TV'!H38),ROUND('Tabulka č. 1'!H38-'KN 2016 TV'!H38,0),"")</f>
        <v>2280</v>
      </c>
      <c r="I38" s="86">
        <f>IF(ISNUMBER('Tabulka č. 1'!I38-'KN 2016 TV'!I38),ROUND('Tabulka č. 1'!I38-'KN 2016 TV'!I38,0),"")</f>
        <v>1841</v>
      </c>
      <c r="J38" s="86">
        <f>IF(ISNUMBER('Tabulka č. 1'!J38-'KN 2016 TV'!J38),ROUND('Tabulka č. 1'!J38-'KN 2016 TV'!J38,0),"")</f>
        <v>1656</v>
      </c>
      <c r="K38" s="86">
        <f>IF(ISNUMBER('Tabulka č. 1'!K38-'KN 2016 TV'!K38),ROUND('Tabulka č. 1'!K38-'KN 2016 TV'!K38,0),"")</f>
        <v>2097</v>
      </c>
      <c r="L38" s="87">
        <f>IF(ISNUMBER('Tabulka č. 1'!L38-'KN 2016 TV'!L38),ROUND('Tabulka č. 1'!L38-'KN 2016 TV'!L38,0),"")</f>
        <v>2083</v>
      </c>
      <c r="M38" s="86">
        <f>IF(ISNUMBER('Tabulka č. 1'!M38-'KN 2016 TV'!M38),ROUND('Tabulka č. 1'!M38-'KN 2016 TV'!M38,0),"")</f>
        <v>2333</v>
      </c>
      <c r="N38" s="86">
        <f>IF(ISNUMBER('Tabulka č. 1'!N38-'KN 2016 TV'!N38),ROUND('Tabulka č. 1'!N38-'KN 2016 TV'!N38,0),"")</f>
        <v>2429</v>
      </c>
      <c r="O38" s="88">
        <f>IF(ISNUMBER('Tabulka č. 1'!O38-'KN 2016 TV'!O38),ROUND('Tabulka č. 1'!O38-'KN 2016 TV'!O38,0),"")</f>
        <v>2270</v>
      </c>
      <c r="P38" s="49">
        <f t="shared" si="4"/>
        <v>2179.3571428571427</v>
      </c>
    </row>
    <row r="39" spans="1:16" x14ac:dyDescent="0.25">
      <c r="A39" s="43" t="s">
        <v>27</v>
      </c>
      <c r="B39" s="83">
        <f>IF(ISNUMBER('Tabulka č. 1'!B39-'KN 2016 TV'!B39),ROUND('Tabulka č. 1'!B39-'KN 2016 TV'!B39,2),"")</f>
        <v>0</v>
      </c>
      <c r="C39" s="83">
        <f>IF(ISNUMBER('Tabulka č. 1'!C39-'KN 2016 TV'!C39),ROUND('Tabulka č. 1'!C39-'KN 2016 TV'!C39,2),"")</f>
        <v>0</v>
      </c>
      <c r="D39" s="83">
        <f>IF(ISNUMBER('Tabulka č. 1'!D39-'KN 2016 TV'!D39),ROUND('Tabulka č. 1'!D39-'KN 2016 TV'!D39,2),"")</f>
        <v>0</v>
      </c>
      <c r="E39" s="83">
        <f>IF(ISNUMBER('Tabulka č. 1'!E39-'KN 2016 TV'!E39),ROUND('Tabulka č. 1'!E39-'KN 2016 TV'!E39,2),"")</f>
        <v>0</v>
      </c>
      <c r="F39" s="83">
        <f>IF(ISNUMBER('Tabulka č. 1'!F39-'KN 2016 TV'!F39),ROUND('Tabulka č. 1'!F39-'KN 2016 TV'!F39,2),"")</f>
        <v>-1.05</v>
      </c>
      <c r="G39" s="84">
        <f>IF(ISNUMBER('Tabulka č. 1'!G39-'KN 2016 TV'!G39),ROUND('Tabulka č. 1'!G39-'KN 2016 TV'!G39,2),"")</f>
        <v>0</v>
      </c>
      <c r="H39" s="83">
        <f>IF(ISNUMBER('Tabulka č. 1'!H39-'KN 2016 TV'!H39),ROUND('Tabulka č. 1'!H39-'KN 2016 TV'!H39,2),"")</f>
        <v>-0.65</v>
      </c>
      <c r="I39" s="83">
        <f>IF(ISNUMBER('Tabulka č. 1'!I39-'KN 2016 TV'!I39),ROUND('Tabulka č. 1'!I39-'KN 2016 TV'!I39,2),"")</f>
        <v>0</v>
      </c>
      <c r="J39" s="83">
        <f>IF(ISNUMBER('Tabulka č. 1'!J39-'KN 2016 TV'!J39),ROUND('Tabulka č. 1'!J39-'KN 2016 TV'!J39,2),"")</f>
        <v>0</v>
      </c>
      <c r="K39" s="83">
        <f>IF(ISNUMBER('Tabulka č. 1'!K39-'KN 2016 TV'!K39),ROUND('Tabulka č. 1'!K39-'KN 2016 TV'!K39,2),"")</f>
        <v>0</v>
      </c>
      <c r="L39" s="83">
        <f>IF(ISNUMBER('Tabulka č. 1'!L39-'KN 2016 TV'!L39),ROUND('Tabulka č. 1'!L39-'KN 2016 TV'!L39,2),"")</f>
        <v>0</v>
      </c>
      <c r="M39" s="83">
        <f>IF(ISNUMBER('Tabulka č. 1'!M39-'KN 2016 TV'!M39),ROUND('Tabulka č. 1'!M39-'KN 2016 TV'!M39,2),"")</f>
        <v>0</v>
      </c>
      <c r="N39" s="83">
        <f>IF(ISNUMBER('Tabulka č. 1'!N39-'KN 2016 TV'!N39),ROUND('Tabulka č. 1'!N39-'KN 2016 TV'!N39,2),"")</f>
        <v>0</v>
      </c>
      <c r="O39" s="85">
        <f>IF(ISNUMBER('Tabulka č. 1'!O39-'KN 2016 TV'!O39),ROUND('Tabulka č. 1'!O39-'KN 2016 TV'!O39,2),"")</f>
        <v>0</v>
      </c>
      <c r="P39" s="48">
        <f t="shared" si="4"/>
        <v>-0.12142857142857144</v>
      </c>
    </row>
    <row r="40" spans="1:16" s="39" customFormat="1" ht="15.75" thickBot="1" x14ac:dyDescent="0.3">
      <c r="A40" s="44" t="s">
        <v>28</v>
      </c>
      <c r="B40" s="89">
        <f>IF(ISNUMBER('Tabulka č. 1'!B40-'KN 2016 TV'!B40),ROUND('Tabulka č. 1'!B40-'KN 2016 TV'!B40,0),"")</f>
        <v>1000</v>
      </c>
      <c r="C40" s="89">
        <f>IF(ISNUMBER('Tabulka č. 1'!C40-'KN 2016 TV'!C40),ROUND('Tabulka č. 1'!C40-'KN 2016 TV'!C40,0),"")</f>
        <v>1024</v>
      </c>
      <c r="D40" s="89">
        <f>IF(ISNUMBER('Tabulka č. 1'!D40-'KN 2016 TV'!D40),ROUND('Tabulka č. 1'!D40-'KN 2016 TV'!D40,0),"")</f>
        <v>777</v>
      </c>
      <c r="E40" s="89">
        <f>IF(ISNUMBER('Tabulka č. 1'!E40-'KN 2016 TV'!E40),ROUND('Tabulka č. 1'!E40-'KN 2016 TV'!E40,0),"")</f>
        <v>1232</v>
      </c>
      <c r="F40" s="89">
        <f>IF(ISNUMBER('Tabulka č. 1'!F40-'KN 2016 TV'!F40),ROUND('Tabulka č. 1'!F40-'KN 2016 TV'!F40,0),"")</f>
        <v>750</v>
      </c>
      <c r="G40" s="89">
        <f>IF(ISNUMBER('Tabulka č. 1'!G40-'KN 2016 TV'!G40),ROUND('Tabulka č. 1'!G40-'KN 2016 TV'!G40,0),"")</f>
        <v>754</v>
      </c>
      <c r="H40" s="89">
        <f>IF(ISNUMBER('Tabulka č. 1'!H40-'KN 2016 TV'!H40),ROUND('Tabulka č. 1'!H40-'KN 2016 TV'!H40,0),"")</f>
        <v>960</v>
      </c>
      <c r="I40" s="89">
        <f>IF(ISNUMBER('Tabulka č. 1'!I40-'KN 2016 TV'!I40),ROUND('Tabulka č. 1'!I40-'KN 2016 TV'!I40,0),"")</f>
        <v>771</v>
      </c>
      <c r="J40" s="89">
        <f>IF(ISNUMBER('Tabulka č. 1'!J40-'KN 2016 TV'!J40),ROUND('Tabulka č. 1'!J40-'KN 2016 TV'!J40,0),"")</f>
        <v>695</v>
      </c>
      <c r="K40" s="89">
        <f>IF(ISNUMBER('Tabulka č. 1'!K40-'KN 2016 TV'!K40),ROUND('Tabulka č. 1'!K40-'KN 2016 TV'!K40,0),"")</f>
        <v>753</v>
      </c>
      <c r="L40" s="90">
        <f>IF(ISNUMBER('Tabulka č. 1'!L40-'KN 2016 TV'!L40),ROUND('Tabulka č. 1'!L40-'KN 2016 TV'!L40,0),"")</f>
        <v>688</v>
      </c>
      <c r="M40" s="89">
        <f>IF(ISNUMBER('Tabulka č. 1'!M40-'KN 2016 TV'!M40),ROUND('Tabulka č. 1'!M40-'KN 2016 TV'!M40,0),"")</f>
        <v>788</v>
      </c>
      <c r="N40" s="89">
        <f>IF(ISNUMBER('Tabulka č. 1'!N40-'KN 2016 TV'!N40),ROUND('Tabulka č. 1'!N40-'KN 2016 TV'!N40,0),"")</f>
        <v>799</v>
      </c>
      <c r="O40" s="91">
        <f>IF(ISNUMBER('Tabulka č. 1'!O40-'KN 2016 TV'!O40),ROUND('Tabulka č. 1'!O40-'KN 2016 TV'!O40,0),"")</f>
        <v>850</v>
      </c>
      <c r="P40" s="50">
        <f t="shared" si="4"/>
        <v>845.78571428571433</v>
      </c>
    </row>
    <row r="43" spans="1:16" x14ac:dyDescent="0.25">
      <c r="A43"/>
    </row>
  </sheetData>
  <mergeCells count="8">
    <mergeCell ref="A27:P27"/>
    <mergeCell ref="A34:P34"/>
    <mergeCell ref="A1:P1"/>
    <mergeCell ref="A2:P2"/>
    <mergeCell ref="A3:P3"/>
    <mergeCell ref="A6:P6"/>
    <mergeCell ref="A13:P13"/>
    <mergeCell ref="A20:P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Header>&amp;RPříloha č. 8d
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zoomScaleNormal="100" workbookViewId="0">
      <selection activeCell="U22" sqref="U22"/>
    </sheetView>
  </sheetViews>
  <sheetFormatPr defaultRowHeight="15" x14ac:dyDescent="0.25"/>
  <cols>
    <col min="1" max="1" width="18.42578125" style="45" customWidth="1"/>
    <col min="2" max="16" width="7.140625" style="1" customWidth="1"/>
    <col min="17" max="16384" width="9.140625" style="1"/>
  </cols>
  <sheetData>
    <row r="1" spans="1:31" ht="21" x14ac:dyDescent="0.35">
      <c r="A1" s="93" t="str">
        <f>'Tabulka č. 3'!A1:P1</f>
        <v>Porovnání krajských normativů a ukazatelů pro stanovení krajských normativů v letech 2016 a 2017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1" ht="21" x14ac:dyDescent="0.35">
      <c r="A2" s="94" t="s">
        <v>44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21" x14ac:dyDescent="0.35">
      <c r="A3" s="94" t="s">
        <v>39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9.5" thickBot="1" x14ac:dyDescent="0.35">
      <c r="A4" s="78" t="str">
        <f>'Tabulka č. 3'!A4</f>
        <v>změna roku 2017 oproti roku 2016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</row>
    <row r="5" spans="1:31" ht="84.75" customHeight="1" thickBot="1" x14ac:dyDescent="0.3">
      <c r="A5" s="53"/>
      <c r="B5" s="55" t="s">
        <v>2</v>
      </c>
      <c r="C5" s="56" t="s">
        <v>3</v>
      </c>
      <c r="D5" s="56" t="s">
        <v>0</v>
      </c>
      <c r="E5" s="56" t="s">
        <v>1</v>
      </c>
      <c r="F5" s="56" t="s">
        <v>4</v>
      </c>
      <c r="G5" s="56" t="s">
        <v>5</v>
      </c>
      <c r="H5" s="56" t="s">
        <v>6</v>
      </c>
      <c r="I5" s="56" t="s">
        <v>7</v>
      </c>
      <c r="J5" s="56" t="s">
        <v>8</v>
      </c>
      <c r="K5" s="56" t="s">
        <v>9</v>
      </c>
      <c r="L5" s="56" t="s">
        <v>10</v>
      </c>
      <c r="M5" s="56" t="s">
        <v>11</v>
      </c>
      <c r="N5" s="56" t="s">
        <v>12</v>
      </c>
      <c r="O5" s="57" t="s">
        <v>13</v>
      </c>
      <c r="P5" s="58" t="s">
        <v>14</v>
      </c>
    </row>
    <row r="6" spans="1:31" s="41" customFormat="1" ht="19.5" thickBot="1" x14ac:dyDescent="0.35">
      <c r="A6" s="95" t="str">
        <f>'KN 2017'!A6</f>
        <v>26-41-L/01 Mechanik elektrotechnik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31" s="39" customFormat="1" x14ac:dyDescent="0.25">
      <c r="A7" s="51" t="s">
        <v>40</v>
      </c>
      <c r="B7" s="79">
        <f>IF(ISNUMBER('Tabulka č. 2'!B7-'KN 2016 OV'!B7),ROUND('Tabulka č. 2'!B7-'KN 2016 OV'!B7,0),"")</f>
        <v>1462</v>
      </c>
      <c r="C7" s="79">
        <f>IF(ISNUMBER('Tabulka č. 2'!C7-'KN 2016 OV'!C7),ROUND('Tabulka č. 2'!C7-'KN 2016 OV'!C7,0),"")</f>
        <v>1115</v>
      </c>
      <c r="D7" s="79">
        <f>IF(ISNUMBER('Tabulka č. 2'!D7-'KN 2016 OV'!D7),ROUND('Tabulka č. 2'!D7-'KN 2016 OV'!D7,0),"")</f>
        <v>1686</v>
      </c>
      <c r="E7" s="79">
        <f>IF(ISNUMBER('Tabulka č. 2'!E7-'KN 2016 OV'!E7),ROUND('Tabulka č. 2'!E7-'KN 2016 OV'!E7,0),"")</f>
        <v>1458</v>
      </c>
      <c r="F7" s="79">
        <f>IF(ISNUMBER('Tabulka č. 2'!F7-'KN 2016 OV'!F7),ROUND('Tabulka č. 2'!F7-'KN 2016 OV'!F7,0),"")</f>
        <v>-1066</v>
      </c>
      <c r="G7" s="79">
        <f>IF(ISNUMBER('Tabulka č. 2'!G7-'KN 2016 OV'!G7),ROUND('Tabulka č. 2'!G7-'KN 2016 OV'!G7,0),"")</f>
        <v>982</v>
      </c>
      <c r="H7" s="79">
        <f>IF(ISNUMBER('Tabulka č. 2'!H7-'KN 2016 OV'!H7),ROUND('Tabulka č. 2'!H7-'KN 2016 OV'!H7,0),"")</f>
        <v>38</v>
      </c>
      <c r="I7" s="79">
        <f>IF(ISNUMBER('Tabulka č. 2'!I7-'KN 2016 OV'!I7),ROUND('Tabulka č. 2'!I7-'KN 2016 OV'!I7,0),"")</f>
        <v>1127</v>
      </c>
      <c r="J7" s="79">
        <f>IF(ISNUMBER('Tabulka č. 2'!J7-'KN 2016 OV'!J7),ROUND('Tabulka č. 2'!J7-'KN 2016 OV'!J7,0),"")</f>
        <v>852</v>
      </c>
      <c r="K7" s="79">
        <f>IF(ISNUMBER('Tabulka č. 2'!K7-'KN 2016 OV'!K7),ROUND('Tabulka č. 2'!K7-'KN 2016 OV'!K7,0),"")</f>
        <v>1197</v>
      </c>
      <c r="L7" s="79">
        <f>IF(ISNUMBER('Tabulka č. 2'!L7-'KN 2016 OV'!L7),ROUND('Tabulka č. 2'!L7-'KN 2016 OV'!L7,0),"")</f>
        <v>741</v>
      </c>
      <c r="M7" s="79">
        <f>IF(ISNUMBER('Tabulka č. 2'!M7-'KN 2016 OV'!M7),ROUND('Tabulka č. 2'!M7-'KN 2016 OV'!M7,0),"")</f>
        <v>1190</v>
      </c>
      <c r="N7" s="79">
        <f>IF(ISNUMBER('Tabulka č. 2'!N7-'KN 2016 OV'!N7),ROUND('Tabulka č. 2'!N7-'KN 2016 OV'!N7,0),"")</f>
        <v>1083</v>
      </c>
      <c r="O7" s="80">
        <f>IF(ISNUMBER('Tabulka č. 2'!O7-'KN 2016 OV'!O7),ROUND('Tabulka č. 2'!O7-'KN 2016 OV'!O7,0),"")</f>
        <v>1990</v>
      </c>
      <c r="P7" s="46">
        <f>IF(ISNUMBER(AVERAGE(B7:O7)),AVERAGE(B7:O7),"")</f>
        <v>989.64285714285711</v>
      </c>
    </row>
    <row r="8" spans="1:31" s="39" customFormat="1" x14ac:dyDescent="0.25">
      <c r="A8" s="42" t="s">
        <v>41</v>
      </c>
      <c r="B8" s="81">
        <f>IF(ISNUMBER('Tabulka č. 2'!B8-'KN 2016 OV'!B8),ROUND('Tabulka č. 2'!B8-'KN 2016 OV'!B8,0),"")</f>
        <v>0</v>
      </c>
      <c r="C8" s="81">
        <f>IF(ISNUMBER('Tabulka č. 2'!C8-'KN 2016 OV'!C8),ROUND('Tabulka č. 2'!C8-'KN 2016 OV'!C8,0),"")</f>
        <v>0</v>
      </c>
      <c r="D8" s="81" t="str">
        <f>IF(ISNUMBER('Tabulka č. 2'!D8-'KN 2016 OV'!D8),ROUND('Tabulka č. 2'!D8-'KN 2016 OV'!D8,0),"")</f>
        <v/>
      </c>
      <c r="E8" s="81">
        <f>IF(ISNUMBER('Tabulka č. 2'!E8-'KN 2016 OV'!E8),ROUND('Tabulka č. 2'!E8-'KN 2016 OV'!E8,0),"")</f>
        <v>0</v>
      </c>
      <c r="F8" s="81">
        <f>IF(ISNUMBER('Tabulka č. 2'!F8-'KN 2016 OV'!F8),ROUND('Tabulka č. 2'!F8-'KN 2016 OV'!F8,0),"")</f>
        <v>0</v>
      </c>
      <c r="G8" s="81">
        <f>IF(ISNUMBER('Tabulka č. 2'!G8-'KN 2016 OV'!G8),ROUND('Tabulka č. 2'!G8-'KN 2016 OV'!G8,0),"")</f>
        <v>77</v>
      </c>
      <c r="H8" s="81">
        <f>IF(ISNUMBER('Tabulka č. 2'!H8-'KN 2016 OV'!H8),ROUND('Tabulka č. 2'!H8-'KN 2016 OV'!H8,0),"")</f>
        <v>0</v>
      </c>
      <c r="I8" s="81">
        <f>IF(ISNUMBER('Tabulka č. 2'!I8-'KN 2016 OV'!I8),ROUND('Tabulka č. 2'!I8-'KN 2016 OV'!I8,0),"")</f>
        <v>1</v>
      </c>
      <c r="J8" s="81">
        <f>IF(ISNUMBER('Tabulka č. 2'!J8-'KN 2016 OV'!J8),ROUND('Tabulka č. 2'!J8-'KN 2016 OV'!J8,0),"")</f>
        <v>-8</v>
      </c>
      <c r="K8" s="81">
        <f>IF(ISNUMBER('Tabulka č. 2'!K8-'KN 2016 OV'!K8),ROUND('Tabulka č. 2'!K8-'KN 2016 OV'!K8,0),"")</f>
        <v>-2</v>
      </c>
      <c r="L8" s="81">
        <f>IF(ISNUMBER('Tabulka č. 2'!L8-'KN 2016 OV'!L8),ROUND('Tabulka č. 2'!L8-'KN 2016 OV'!L8,0),"")</f>
        <v>0</v>
      </c>
      <c r="M8" s="81">
        <f>IF(ISNUMBER('Tabulka č. 2'!M8-'KN 2016 OV'!M8),ROUND('Tabulka č. 2'!M8-'KN 2016 OV'!M8,0),"")</f>
        <v>0</v>
      </c>
      <c r="N8" s="81">
        <f>IF(ISNUMBER('Tabulka č. 2'!N8-'KN 2016 OV'!N8),ROUND('Tabulka č. 2'!N8-'KN 2016 OV'!N8,0),"")</f>
        <v>0</v>
      </c>
      <c r="O8" s="82">
        <f>IF(ISNUMBER('Tabulka č. 2'!O8-'KN 2016 OV'!O8),ROUND('Tabulka č. 2'!O8-'KN 2016 OV'!O8,0),"")</f>
        <v>0</v>
      </c>
      <c r="P8" s="47">
        <f t="shared" ref="P8:P12" si="0">IF(ISNUMBER(AVERAGE(B8:O8)),AVERAGE(B8:O8),"")</f>
        <v>5.2307692307692308</v>
      </c>
    </row>
    <row r="9" spans="1:31" x14ac:dyDescent="0.25">
      <c r="A9" s="43" t="s">
        <v>25</v>
      </c>
      <c r="B9" s="83">
        <f>IF(ISNUMBER('Tabulka č. 2'!B9-'KN 2016 OV'!B9),ROUND('Tabulka č. 2'!B9-'KN 2016 OV'!B9,2),"")</f>
        <v>0</v>
      </c>
      <c r="C9" s="83">
        <f>IF(ISNUMBER('Tabulka č. 2'!C9-'KN 2016 OV'!C9),ROUND('Tabulka č. 2'!C9-'KN 2016 OV'!C9,2),"")</f>
        <v>0.11</v>
      </c>
      <c r="D9" s="83">
        <f>IF(ISNUMBER('Tabulka č. 2'!D9-'KN 2016 OV'!D9),ROUND('Tabulka č. 2'!D9-'KN 2016 OV'!D9,2),"")</f>
        <v>0</v>
      </c>
      <c r="E9" s="83">
        <f>IF(ISNUMBER('Tabulka č. 2'!E9-'KN 2016 OV'!E9),ROUND('Tabulka č. 2'!E9-'KN 2016 OV'!E9,2),"")</f>
        <v>0</v>
      </c>
      <c r="F9" s="83">
        <f>IF(ISNUMBER('Tabulka č. 2'!F9-'KN 2016 OV'!F9),ROUND('Tabulka č. 2'!F9-'KN 2016 OV'!F9,2),"")</f>
        <v>4.54</v>
      </c>
      <c r="G9" s="84">
        <f>IF(ISNUMBER('Tabulka č. 2'!G9-'KN 2016 OV'!G9),ROUND('Tabulka č. 2'!G9-'KN 2016 OV'!G9,2),"")</f>
        <v>0</v>
      </c>
      <c r="H9" s="83">
        <f>IF(ISNUMBER('Tabulka č. 2'!H9-'KN 2016 OV'!H9),ROUND('Tabulka č. 2'!H9-'KN 2016 OV'!H9,2),"")</f>
        <v>2.98</v>
      </c>
      <c r="I9" s="83">
        <f>IF(ISNUMBER('Tabulka č. 2'!I9-'KN 2016 OV'!I9),ROUND('Tabulka č. 2'!I9-'KN 2016 OV'!I9,2),"")</f>
        <v>0</v>
      </c>
      <c r="J9" s="83">
        <f>IF(ISNUMBER('Tabulka č. 2'!J9-'KN 2016 OV'!J9),ROUND('Tabulka č. 2'!J9-'KN 2016 OV'!J9,2),"")</f>
        <v>0</v>
      </c>
      <c r="K9" s="83">
        <f>IF(ISNUMBER('Tabulka č. 2'!K9-'KN 2016 OV'!K9),ROUND('Tabulka č. 2'!K9-'KN 2016 OV'!K9,2),"")</f>
        <v>0</v>
      </c>
      <c r="L9" s="83">
        <f>IF(ISNUMBER('Tabulka č. 2'!L9-'KN 2016 OV'!L9),ROUND('Tabulka č. 2'!L9-'KN 2016 OV'!L9,2),"")</f>
        <v>0.4</v>
      </c>
      <c r="M9" s="83">
        <f>IF(ISNUMBER('Tabulka č. 2'!M9-'KN 2016 OV'!M9),ROUND('Tabulka č. 2'!M9-'KN 2016 OV'!M9,2),"")</f>
        <v>0</v>
      </c>
      <c r="N9" s="83">
        <f>IF(ISNUMBER('Tabulka č. 2'!N9-'KN 2016 OV'!N9),ROUND('Tabulka č. 2'!N9-'KN 2016 OV'!N9,2),"")</f>
        <v>0</v>
      </c>
      <c r="O9" s="85">
        <f>IF(ISNUMBER('Tabulka č. 2'!O9-'KN 2016 OV'!O9),ROUND('Tabulka č. 2'!O9-'KN 2016 OV'!O9,2),"")</f>
        <v>-2.31</v>
      </c>
      <c r="P9" s="48">
        <f t="shared" si="0"/>
        <v>0.40857142857142864</v>
      </c>
    </row>
    <row r="10" spans="1:31" s="39" customFormat="1" x14ac:dyDescent="0.25">
      <c r="A10" s="42" t="s">
        <v>26</v>
      </c>
      <c r="B10" s="86">
        <f>IF(ISNUMBER('Tabulka č. 2'!B10-'KN 2016 OV'!B10),ROUND('Tabulka č. 2'!B10-'KN 2016 OV'!B10,0),"")</f>
        <v>2190</v>
      </c>
      <c r="C10" s="86">
        <f>IF(ISNUMBER('Tabulka č. 2'!C10-'KN 2016 OV'!C10),ROUND('Tabulka č. 2'!C10-'KN 2016 OV'!C10,0),"")</f>
        <v>1528</v>
      </c>
      <c r="D10" s="86">
        <f>IF(ISNUMBER('Tabulka č. 2'!D10-'KN 2016 OV'!D10),ROUND('Tabulka č. 2'!D10-'KN 2016 OV'!D10,0),"")</f>
        <v>2071</v>
      </c>
      <c r="E10" s="86">
        <f>IF(ISNUMBER('Tabulka č. 2'!E10-'KN 2016 OV'!E10),ROUND('Tabulka č. 2'!E10-'KN 2016 OV'!E10,0),"")</f>
        <v>2396</v>
      </c>
      <c r="F10" s="86">
        <f>IF(ISNUMBER('Tabulka č. 2'!F10-'KN 2016 OV'!F10),ROUND('Tabulka č. 2'!F10-'KN 2016 OV'!F10,0),"")</f>
        <v>1900</v>
      </c>
      <c r="G10" s="86">
        <f>IF(ISNUMBER('Tabulka č. 2'!G10-'KN 2016 OV'!G10),ROUND('Tabulka č. 2'!G10-'KN 2016 OV'!G10,0),"")</f>
        <v>1477</v>
      </c>
      <c r="H10" s="86">
        <f>IF(ISNUMBER('Tabulka č. 2'!H10-'KN 2016 OV'!H10),ROUND('Tabulka č. 2'!H10-'KN 2016 OV'!H10,0),"")</f>
        <v>2180</v>
      </c>
      <c r="I10" s="86">
        <f>IF(ISNUMBER('Tabulka č. 2'!I10-'KN 2016 OV'!I10),ROUND('Tabulka č. 2'!I10-'KN 2016 OV'!I10,0),"")</f>
        <v>1690</v>
      </c>
      <c r="J10" s="86">
        <f>IF(ISNUMBER('Tabulka č. 2'!J10-'KN 2016 OV'!J10),ROUND('Tabulka č. 2'!J10-'KN 2016 OV'!J10,0),"")</f>
        <v>1444</v>
      </c>
      <c r="K10" s="86">
        <f>IF(ISNUMBER('Tabulka č. 2'!K10-'KN 2016 OV'!K10),ROUND('Tabulka č. 2'!K10-'KN 2016 OV'!K10,0),"")</f>
        <v>1961</v>
      </c>
      <c r="L10" s="87">
        <f>IF(ISNUMBER('Tabulka č. 2'!L10-'KN 2016 OV'!L10),ROUND('Tabulka č. 2'!L10-'KN 2016 OV'!L10,0),"")</f>
        <v>1544</v>
      </c>
      <c r="M10" s="86">
        <f>IF(ISNUMBER('Tabulka č. 2'!M10-'KN 2016 OV'!M10),ROUND('Tabulka č. 2'!M10-'KN 2016 OV'!M10,0),"")</f>
        <v>2154</v>
      </c>
      <c r="N10" s="86">
        <f>IF(ISNUMBER('Tabulka č. 2'!N10-'KN 2016 OV'!N10),ROUND('Tabulka č. 2'!N10-'KN 2016 OV'!N10,0),"")</f>
        <v>2071</v>
      </c>
      <c r="O10" s="88">
        <f>IF(ISNUMBER('Tabulka č. 2'!O10-'KN 2016 OV'!O10),ROUND('Tabulka č. 2'!O10-'KN 2016 OV'!O10,0),"")</f>
        <v>2100</v>
      </c>
      <c r="P10" s="49">
        <f t="shared" si="0"/>
        <v>1907.5714285714287</v>
      </c>
    </row>
    <row r="11" spans="1:31" x14ac:dyDescent="0.25">
      <c r="A11" s="43" t="s">
        <v>27</v>
      </c>
      <c r="B11" s="83">
        <f>IF(ISNUMBER('Tabulka č. 2'!B11-'KN 2016 OV'!B11),ROUND('Tabulka č. 2'!B11-'KN 2016 OV'!B11,2),"")</f>
        <v>0</v>
      </c>
      <c r="C11" s="83">
        <f>IF(ISNUMBER('Tabulka č. 2'!C11-'KN 2016 OV'!C11),ROUND('Tabulka č. 2'!C11-'KN 2016 OV'!C11,2),"")</f>
        <v>0</v>
      </c>
      <c r="D11" s="83">
        <f>IF(ISNUMBER('Tabulka č. 2'!D11-'KN 2016 OV'!D11),ROUND('Tabulka č. 2'!D11-'KN 2016 OV'!D11,2),"")</f>
        <v>0</v>
      </c>
      <c r="E11" s="83">
        <f>IF(ISNUMBER('Tabulka č. 2'!E11-'KN 2016 OV'!E11),ROUND('Tabulka č. 2'!E11-'KN 2016 OV'!E11,2),"")</f>
        <v>0</v>
      </c>
      <c r="F11" s="83">
        <f>IF(ISNUMBER('Tabulka č. 2'!F11-'KN 2016 OV'!F11),ROUND('Tabulka č. 2'!F11-'KN 2016 OV'!F11,2),"")</f>
        <v>-0.06</v>
      </c>
      <c r="G11" s="84">
        <f>IF(ISNUMBER('Tabulka č. 2'!G11-'KN 2016 OV'!G11),ROUND('Tabulka č. 2'!G11-'KN 2016 OV'!G11,2),"")</f>
        <v>0</v>
      </c>
      <c r="H11" s="83">
        <f>IF(ISNUMBER('Tabulka č. 2'!H11-'KN 2016 OV'!H11),ROUND('Tabulka č. 2'!H11-'KN 2016 OV'!H11,2),"")</f>
        <v>-0.41</v>
      </c>
      <c r="I11" s="83">
        <f>IF(ISNUMBER('Tabulka č. 2'!I11-'KN 2016 OV'!I11),ROUND('Tabulka č. 2'!I11-'KN 2016 OV'!I11,2),"")</f>
        <v>0</v>
      </c>
      <c r="J11" s="83">
        <f>IF(ISNUMBER('Tabulka č. 2'!J11-'KN 2016 OV'!J11),ROUND('Tabulka č. 2'!J11-'KN 2016 OV'!J11,2),"")</f>
        <v>0</v>
      </c>
      <c r="K11" s="83">
        <f>IF(ISNUMBER('Tabulka č. 2'!K11-'KN 2016 OV'!K11),ROUND('Tabulka č. 2'!K11-'KN 2016 OV'!K11,2),"")</f>
        <v>0</v>
      </c>
      <c r="L11" s="83">
        <f>IF(ISNUMBER('Tabulka č. 2'!L11-'KN 2016 OV'!L11),ROUND('Tabulka č. 2'!L11-'KN 2016 OV'!L11,2),"")</f>
        <v>0</v>
      </c>
      <c r="M11" s="83">
        <f>IF(ISNUMBER('Tabulka č. 2'!M11-'KN 2016 OV'!M11),ROUND('Tabulka č. 2'!M11-'KN 2016 OV'!M11,2),"")</f>
        <v>0</v>
      </c>
      <c r="N11" s="83">
        <f>IF(ISNUMBER('Tabulka č. 2'!N11-'KN 2016 OV'!N11),ROUND('Tabulka č. 2'!N11-'KN 2016 OV'!N11,2),"")</f>
        <v>0</v>
      </c>
      <c r="O11" s="85">
        <f>IF(ISNUMBER('Tabulka č. 2'!O11-'KN 2016 OV'!O11),ROUND('Tabulka č. 2'!O11-'KN 2016 OV'!O11,2),"")</f>
        <v>0</v>
      </c>
      <c r="P11" s="48">
        <f t="shared" si="0"/>
        <v>-3.3571428571428572E-2</v>
      </c>
    </row>
    <row r="12" spans="1:31" s="39" customFormat="1" ht="15.75" thickBot="1" x14ac:dyDescent="0.3">
      <c r="A12" s="44" t="s">
        <v>28</v>
      </c>
      <c r="B12" s="89">
        <f>IF(ISNUMBER('Tabulka č. 2'!B12-'KN 2016 OV'!B12),ROUND('Tabulka č. 2'!B12-'KN 2016 OV'!B12,0),"")</f>
        <v>1000</v>
      </c>
      <c r="C12" s="89">
        <f>IF(ISNUMBER('Tabulka č. 2'!C12-'KN 2016 OV'!C12),ROUND('Tabulka č. 2'!C12-'KN 2016 OV'!C12,0),"")</f>
        <v>1024</v>
      </c>
      <c r="D12" s="89">
        <f>IF(ISNUMBER('Tabulka č. 2'!D12-'KN 2016 OV'!D12),ROUND('Tabulka č. 2'!D12-'KN 2016 OV'!D12,0),"")</f>
        <v>777</v>
      </c>
      <c r="E12" s="89">
        <f>IF(ISNUMBER('Tabulka č. 2'!E12-'KN 2016 OV'!E12),ROUND('Tabulka č. 2'!E12-'KN 2016 OV'!E12,0),"")</f>
        <v>1232</v>
      </c>
      <c r="F12" s="89">
        <f>IF(ISNUMBER('Tabulka č. 2'!F12-'KN 2016 OV'!F12),ROUND('Tabulka č. 2'!F12-'KN 2016 OV'!F12,0),"")</f>
        <v>750</v>
      </c>
      <c r="G12" s="89">
        <f>IF(ISNUMBER('Tabulka č. 2'!G12-'KN 2016 OV'!G12),ROUND('Tabulka č. 2'!G12-'KN 2016 OV'!G12,0),"")</f>
        <v>754</v>
      </c>
      <c r="H12" s="89">
        <f>IF(ISNUMBER('Tabulka č. 2'!H12-'KN 2016 OV'!H12),ROUND('Tabulka č. 2'!H12-'KN 2016 OV'!H12,0),"")</f>
        <v>1460</v>
      </c>
      <c r="I12" s="89">
        <f>IF(ISNUMBER('Tabulka č. 2'!I12-'KN 2016 OV'!I12),ROUND('Tabulka č. 2'!I12-'KN 2016 OV'!I12,0),"")</f>
        <v>781</v>
      </c>
      <c r="J12" s="89">
        <f>IF(ISNUMBER('Tabulka č. 2'!J12-'KN 2016 OV'!J12),ROUND('Tabulka č. 2'!J12-'KN 2016 OV'!J12,0),"")</f>
        <v>695</v>
      </c>
      <c r="K12" s="89">
        <f>IF(ISNUMBER('Tabulka č. 2'!K12-'KN 2016 OV'!K12),ROUND('Tabulka č. 2'!K12-'KN 2016 OV'!K12,0),"")</f>
        <v>753</v>
      </c>
      <c r="L12" s="90">
        <f>IF(ISNUMBER('Tabulka č. 2'!L12-'KN 2016 OV'!L12),ROUND('Tabulka č. 2'!L12-'KN 2016 OV'!L12,0),"")</f>
        <v>688</v>
      </c>
      <c r="M12" s="89">
        <f>IF(ISNUMBER('Tabulka č. 2'!M12-'KN 2016 OV'!M12),ROUND('Tabulka č. 2'!M12-'KN 2016 OV'!M12,0),"")</f>
        <v>788</v>
      </c>
      <c r="N12" s="89">
        <f>IF(ISNUMBER('Tabulka č. 2'!N12-'KN 2016 OV'!N12),ROUND('Tabulka č. 2'!N12-'KN 2016 OV'!N12,0),"")</f>
        <v>799</v>
      </c>
      <c r="O12" s="91">
        <f>IF(ISNUMBER('Tabulka č. 2'!O12-'KN 2016 OV'!O12),ROUND('Tabulka č. 2'!O12-'KN 2016 OV'!O12,0),"")</f>
        <v>850</v>
      </c>
      <c r="P12" s="50">
        <f t="shared" si="0"/>
        <v>882.21428571428567</v>
      </c>
    </row>
    <row r="13" spans="1:31" s="41" customFormat="1" ht="19.5" thickBot="1" x14ac:dyDescent="0.35">
      <c r="A13" s="95" t="str">
        <f>'KN 2017'!A7</f>
        <v>23-45-L/01 Mechanik seřizovač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</row>
    <row r="14" spans="1:31" s="39" customFormat="1" x14ac:dyDescent="0.25">
      <c r="A14" s="51" t="s">
        <v>40</v>
      </c>
      <c r="B14" s="79">
        <f>IF(ISNUMBER('Tabulka č. 2'!B14-'KN 2016 OV'!B14),ROUND('Tabulka č. 2'!B14-'KN 2016 OV'!B14,0),"")</f>
        <v>1706</v>
      </c>
      <c r="C14" s="79">
        <f>IF(ISNUMBER('Tabulka č. 2'!C14-'KN 2016 OV'!C14),ROUND('Tabulka č. 2'!C14-'KN 2016 OV'!C14,0),"")</f>
        <v>1192</v>
      </c>
      <c r="D14" s="79">
        <f>IF(ISNUMBER('Tabulka č. 2'!D14-'KN 2016 OV'!D14),ROUND('Tabulka č. 2'!D14-'KN 2016 OV'!D14,0),"")</f>
        <v>1174</v>
      </c>
      <c r="E14" s="79">
        <f>IF(ISNUMBER('Tabulka č. 2'!E14-'KN 2016 OV'!E14),ROUND('Tabulka č. 2'!E14-'KN 2016 OV'!E14,0),"")</f>
        <v>1933</v>
      </c>
      <c r="F14" s="79" t="str">
        <f>IF(ISNUMBER('Tabulka č. 2'!F14-'KN 2016 OV'!F14),ROUND('Tabulka č. 2'!F14-'KN 2016 OV'!F14,0),"")</f>
        <v/>
      </c>
      <c r="G14" s="79">
        <f>IF(ISNUMBER('Tabulka č. 2'!G14-'KN 2016 OV'!G14),ROUND('Tabulka č. 2'!G14-'KN 2016 OV'!G14,0),"")</f>
        <v>939</v>
      </c>
      <c r="H14" s="79">
        <f>IF(ISNUMBER('Tabulka č. 2'!H14-'KN 2016 OV'!H14),ROUND('Tabulka č. 2'!H14-'KN 2016 OV'!H14,0),"")</f>
        <v>2240</v>
      </c>
      <c r="I14" s="79">
        <f>IF(ISNUMBER('Tabulka č. 2'!I14-'KN 2016 OV'!I14),ROUND('Tabulka č. 2'!I14-'KN 2016 OV'!I14,0),"")</f>
        <v>1127</v>
      </c>
      <c r="J14" s="79">
        <f>IF(ISNUMBER('Tabulka č. 2'!J14-'KN 2016 OV'!J14),ROUND('Tabulka č. 2'!J14-'KN 2016 OV'!J14,0),"")</f>
        <v>811</v>
      </c>
      <c r="K14" s="79">
        <f>IF(ISNUMBER('Tabulka č. 2'!K14-'KN 2016 OV'!K14),ROUND('Tabulka č. 2'!K14-'KN 2016 OV'!K14,0),"")</f>
        <v>1054</v>
      </c>
      <c r="L14" s="79">
        <f>IF(ISNUMBER('Tabulka č. 2'!L14-'KN 2016 OV'!L14),ROUND('Tabulka č. 2'!L14-'KN 2016 OV'!L14,0),"")</f>
        <v>824</v>
      </c>
      <c r="M14" s="79">
        <f>IF(ISNUMBER('Tabulka č. 2'!M14-'KN 2016 OV'!M14),ROUND('Tabulka č. 2'!M14-'KN 2016 OV'!M14,0),"")</f>
        <v>1190</v>
      </c>
      <c r="N14" s="79">
        <f>IF(ISNUMBER('Tabulka č. 2'!N14-'KN 2016 OV'!N14),ROUND('Tabulka č. 2'!N14-'KN 2016 OV'!N14,0),"")</f>
        <v>1083</v>
      </c>
      <c r="O14" s="80">
        <f>IF(ISNUMBER('Tabulka č. 2'!O14-'KN 2016 OV'!O14),ROUND('Tabulka č. 2'!O14-'KN 2016 OV'!O14,0),"")</f>
        <v>1093</v>
      </c>
      <c r="P14" s="46">
        <f>IF(ISNUMBER(AVERAGE(B14:O14)),AVERAGE(B14:O14),"")</f>
        <v>1258.9230769230769</v>
      </c>
    </row>
    <row r="15" spans="1:31" s="39" customFormat="1" x14ac:dyDescent="0.25">
      <c r="A15" s="42" t="s">
        <v>41</v>
      </c>
      <c r="B15" s="81">
        <f>IF(ISNUMBER('Tabulka č. 2'!B15-'KN 2016 OV'!B15),ROUND('Tabulka č. 2'!B15-'KN 2016 OV'!B15,0),"")</f>
        <v>0</v>
      </c>
      <c r="C15" s="81">
        <f>IF(ISNUMBER('Tabulka č. 2'!C15-'KN 2016 OV'!C15),ROUND('Tabulka č. 2'!C15-'KN 2016 OV'!C15,0),"")</f>
        <v>0</v>
      </c>
      <c r="D15" s="81" t="str">
        <f>IF(ISNUMBER('Tabulka č. 2'!D15-'KN 2016 OV'!D15),ROUND('Tabulka č. 2'!D15-'KN 2016 OV'!D15,0),"")</f>
        <v/>
      </c>
      <c r="E15" s="81">
        <f>IF(ISNUMBER('Tabulka č. 2'!E15-'KN 2016 OV'!E15),ROUND('Tabulka č. 2'!E15-'KN 2016 OV'!E15,0),"")</f>
        <v>0</v>
      </c>
      <c r="F15" s="81" t="str">
        <f>IF(ISNUMBER('Tabulka č. 2'!F15-'KN 2016 OV'!F15),ROUND('Tabulka č. 2'!F15-'KN 2016 OV'!F15,0),"")</f>
        <v/>
      </c>
      <c r="G15" s="81">
        <f>IF(ISNUMBER('Tabulka č. 2'!G15-'KN 2016 OV'!G15),ROUND('Tabulka č. 2'!G15-'KN 2016 OV'!G15,0),"")</f>
        <v>74</v>
      </c>
      <c r="H15" s="81">
        <f>IF(ISNUMBER('Tabulka č. 2'!H15-'KN 2016 OV'!H15),ROUND('Tabulka č. 2'!H15-'KN 2016 OV'!H15,0),"")</f>
        <v>0</v>
      </c>
      <c r="I15" s="81">
        <f>IF(ISNUMBER('Tabulka č. 2'!I15-'KN 2016 OV'!I15),ROUND('Tabulka č. 2'!I15-'KN 2016 OV'!I15,0),"")</f>
        <v>1</v>
      </c>
      <c r="J15" s="81">
        <f>IF(ISNUMBER('Tabulka č. 2'!J15-'KN 2016 OV'!J15),ROUND('Tabulka č. 2'!J15-'KN 2016 OV'!J15,0),"")</f>
        <v>-6</v>
      </c>
      <c r="K15" s="81">
        <f>IF(ISNUMBER('Tabulka č. 2'!K15-'KN 2016 OV'!K15),ROUND('Tabulka č. 2'!K15-'KN 2016 OV'!K15,0),"")</f>
        <v>-2</v>
      </c>
      <c r="L15" s="81">
        <f>IF(ISNUMBER('Tabulka č. 2'!L15-'KN 2016 OV'!L15),ROUND('Tabulka č. 2'!L15-'KN 2016 OV'!L15,0),"")</f>
        <v>0</v>
      </c>
      <c r="M15" s="81">
        <f>IF(ISNUMBER('Tabulka č. 2'!M15-'KN 2016 OV'!M15),ROUND('Tabulka č. 2'!M15-'KN 2016 OV'!M15,0),"")</f>
        <v>0</v>
      </c>
      <c r="N15" s="81">
        <f>IF(ISNUMBER('Tabulka č. 2'!N15-'KN 2016 OV'!N15),ROUND('Tabulka č. 2'!N15-'KN 2016 OV'!N15,0),"")</f>
        <v>0</v>
      </c>
      <c r="O15" s="82">
        <f>IF(ISNUMBER('Tabulka č. 2'!O15-'KN 2016 OV'!O15),ROUND('Tabulka č. 2'!O15-'KN 2016 OV'!O15,0),"")</f>
        <v>0</v>
      </c>
      <c r="P15" s="47">
        <f t="shared" ref="P15:P19" si="1">IF(ISNUMBER(AVERAGE(B15:O15)),AVERAGE(B15:O15),"")</f>
        <v>5.583333333333333</v>
      </c>
    </row>
    <row r="16" spans="1:31" x14ac:dyDescent="0.25">
      <c r="A16" s="43" t="s">
        <v>25</v>
      </c>
      <c r="B16" s="83">
        <f>IF(ISNUMBER('Tabulka č. 2'!B16-'KN 2016 OV'!B16),ROUND('Tabulka č. 2'!B16-'KN 2016 OV'!B16,2),"")</f>
        <v>0</v>
      </c>
      <c r="C16" s="83">
        <f>IF(ISNUMBER('Tabulka č. 2'!C16-'KN 2016 OV'!C16),ROUND('Tabulka č. 2'!C16-'KN 2016 OV'!C16,2),"")</f>
        <v>0.1</v>
      </c>
      <c r="D16" s="83">
        <f>IF(ISNUMBER('Tabulka č. 2'!D16-'KN 2016 OV'!D16),ROUND('Tabulka č. 2'!D16-'KN 2016 OV'!D16,2),"")</f>
        <v>0</v>
      </c>
      <c r="E16" s="83">
        <f>IF(ISNUMBER('Tabulka č. 2'!E16-'KN 2016 OV'!E16),ROUND('Tabulka č. 2'!E16-'KN 2016 OV'!E16,2),"")</f>
        <v>-1.1599999999999999</v>
      </c>
      <c r="F16" s="83" t="str">
        <f>IF(ISNUMBER('Tabulka č. 2'!F16-'KN 2016 OV'!F16),ROUND('Tabulka č. 2'!F16-'KN 2016 OV'!F16,2),"")</f>
        <v/>
      </c>
      <c r="G16" s="84">
        <f>IF(ISNUMBER('Tabulka č. 2'!G16-'KN 2016 OV'!G16),ROUND('Tabulka č. 2'!G16-'KN 2016 OV'!G16,2),"")</f>
        <v>0</v>
      </c>
      <c r="H16" s="83">
        <f>IF(ISNUMBER('Tabulka č. 2'!H16-'KN 2016 OV'!H16),ROUND('Tabulka č. 2'!H16-'KN 2016 OV'!H16,2),"")</f>
        <v>-2.2799999999999998</v>
      </c>
      <c r="I16" s="83">
        <f>IF(ISNUMBER('Tabulka č. 2'!I16-'KN 2016 OV'!I16),ROUND('Tabulka č. 2'!I16-'KN 2016 OV'!I16,2),"")</f>
        <v>0</v>
      </c>
      <c r="J16" s="83">
        <f>IF(ISNUMBER('Tabulka č. 2'!J16-'KN 2016 OV'!J16),ROUND('Tabulka č. 2'!J16-'KN 2016 OV'!J16,2),"")</f>
        <v>0</v>
      </c>
      <c r="K16" s="83">
        <f>IF(ISNUMBER('Tabulka č. 2'!K16-'KN 2016 OV'!K16),ROUND('Tabulka č. 2'!K16-'KN 2016 OV'!K16,2),"")</f>
        <v>0</v>
      </c>
      <c r="L16" s="83">
        <f>IF(ISNUMBER('Tabulka č. 2'!L16-'KN 2016 OV'!L16),ROUND('Tabulka č. 2'!L16-'KN 2016 OV'!L16,2),"")</f>
        <v>0.2</v>
      </c>
      <c r="M16" s="83">
        <f>IF(ISNUMBER('Tabulka č. 2'!M16-'KN 2016 OV'!M16),ROUND('Tabulka č. 2'!M16-'KN 2016 OV'!M16,2),"")</f>
        <v>0</v>
      </c>
      <c r="N16" s="83">
        <f>IF(ISNUMBER('Tabulka č. 2'!N16-'KN 2016 OV'!N16),ROUND('Tabulka č. 2'!N16-'KN 2016 OV'!N16,2),"")</f>
        <v>0</v>
      </c>
      <c r="O16" s="85">
        <f>IF(ISNUMBER('Tabulka č. 2'!O16-'KN 2016 OV'!O16),ROUND('Tabulka č. 2'!O16-'KN 2016 OV'!O16,2),"")</f>
        <v>0</v>
      </c>
      <c r="P16" s="48">
        <f t="shared" si="1"/>
        <v>-0.24153846153846151</v>
      </c>
    </row>
    <row r="17" spans="1:16" s="39" customFormat="1" x14ac:dyDescent="0.25">
      <c r="A17" s="42" t="s">
        <v>26</v>
      </c>
      <c r="B17" s="86">
        <f>IF(ISNUMBER('Tabulka č. 2'!B17-'KN 2016 OV'!B17),ROUND('Tabulka č. 2'!B17-'KN 2016 OV'!B17,0),"")</f>
        <v>2190</v>
      </c>
      <c r="C17" s="86">
        <f>IF(ISNUMBER('Tabulka č. 2'!C17-'KN 2016 OV'!C17),ROUND('Tabulka č. 2'!C17-'KN 2016 OV'!C17,0),"")</f>
        <v>1528</v>
      </c>
      <c r="D17" s="86">
        <f>IF(ISNUMBER('Tabulka č. 2'!D17-'KN 2016 OV'!D17),ROUND('Tabulka č. 2'!D17-'KN 2016 OV'!D17,0),"")</f>
        <v>2071</v>
      </c>
      <c r="E17" s="86">
        <f>IF(ISNUMBER('Tabulka č. 2'!E17-'KN 2016 OV'!E17),ROUND('Tabulka č. 2'!E17-'KN 2016 OV'!E17,0),"")</f>
        <v>2396</v>
      </c>
      <c r="F17" s="86" t="str">
        <f>IF(ISNUMBER('Tabulka č. 2'!F17-'KN 2016 OV'!F17),ROUND('Tabulka č. 2'!F17-'KN 2016 OV'!F17,0),"")</f>
        <v/>
      </c>
      <c r="G17" s="86">
        <f>IF(ISNUMBER('Tabulka č. 2'!G17-'KN 2016 OV'!G17),ROUND('Tabulka č. 2'!G17-'KN 2016 OV'!G17,0),"")</f>
        <v>1477</v>
      </c>
      <c r="H17" s="86">
        <f>IF(ISNUMBER('Tabulka č. 2'!H17-'KN 2016 OV'!H17),ROUND('Tabulka č. 2'!H17-'KN 2016 OV'!H17,0),"")</f>
        <v>2180</v>
      </c>
      <c r="I17" s="86">
        <f>IF(ISNUMBER('Tabulka č. 2'!I17-'KN 2016 OV'!I17),ROUND('Tabulka č. 2'!I17-'KN 2016 OV'!I17,0),"")</f>
        <v>1690</v>
      </c>
      <c r="J17" s="86">
        <f>IF(ISNUMBER('Tabulka č. 2'!J17-'KN 2016 OV'!J17),ROUND('Tabulka č. 2'!J17-'KN 2016 OV'!J17,0),"")</f>
        <v>1444</v>
      </c>
      <c r="K17" s="86">
        <f>IF(ISNUMBER('Tabulka č. 2'!K17-'KN 2016 OV'!K17),ROUND('Tabulka č. 2'!K17-'KN 2016 OV'!K17,0),"")</f>
        <v>1961</v>
      </c>
      <c r="L17" s="87">
        <f>IF(ISNUMBER('Tabulka č. 2'!L17-'KN 2016 OV'!L17),ROUND('Tabulka č. 2'!L17-'KN 2016 OV'!L17,0),"")</f>
        <v>1544</v>
      </c>
      <c r="M17" s="86">
        <f>IF(ISNUMBER('Tabulka č. 2'!M17-'KN 2016 OV'!M17),ROUND('Tabulka č. 2'!M17-'KN 2016 OV'!M17,0),"")</f>
        <v>2154</v>
      </c>
      <c r="N17" s="86">
        <f>IF(ISNUMBER('Tabulka č. 2'!N17-'KN 2016 OV'!N17),ROUND('Tabulka č. 2'!N17-'KN 2016 OV'!N17,0),"")</f>
        <v>2071</v>
      </c>
      <c r="O17" s="88">
        <f>IF(ISNUMBER('Tabulka č. 2'!O17-'KN 2016 OV'!O17),ROUND('Tabulka č. 2'!O17-'KN 2016 OV'!O17,0),"")</f>
        <v>2100</v>
      </c>
      <c r="P17" s="49">
        <f t="shared" si="1"/>
        <v>1908.1538461538462</v>
      </c>
    </row>
    <row r="18" spans="1:16" x14ac:dyDescent="0.25">
      <c r="A18" s="43" t="s">
        <v>27</v>
      </c>
      <c r="B18" s="83">
        <f>IF(ISNUMBER('Tabulka č. 2'!B18-'KN 2016 OV'!B18),ROUND('Tabulka č. 2'!B18-'KN 2016 OV'!B18,2),"")</f>
        <v>0</v>
      </c>
      <c r="C18" s="83">
        <f>IF(ISNUMBER('Tabulka č. 2'!C18-'KN 2016 OV'!C18),ROUND('Tabulka č. 2'!C18-'KN 2016 OV'!C18,2),"")</f>
        <v>0</v>
      </c>
      <c r="D18" s="83">
        <f>IF(ISNUMBER('Tabulka č. 2'!D18-'KN 2016 OV'!D18),ROUND('Tabulka č. 2'!D18-'KN 2016 OV'!D18,2),"")</f>
        <v>0</v>
      </c>
      <c r="E18" s="83">
        <f>IF(ISNUMBER('Tabulka č. 2'!E18-'KN 2016 OV'!E18),ROUND('Tabulka č. 2'!E18-'KN 2016 OV'!E18,2),"")</f>
        <v>0</v>
      </c>
      <c r="F18" s="83" t="str">
        <f>IF(ISNUMBER('Tabulka č. 2'!F18-'KN 2016 OV'!F18),ROUND('Tabulka č. 2'!F18-'KN 2016 OV'!F18,2),"")</f>
        <v/>
      </c>
      <c r="G18" s="84">
        <f>IF(ISNUMBER('Tabulka č. 2'!G18-'KN 2016 OV'!G18),ROUND('Tabulka č. 2'!G18-'KN 2016 OV'!G18,2),"")</f>
        <v>0</v>
      </c>
      <c r="H18" s="83">
        <f>IF(ISNUMBER('Tabulka č. 2'!H18-'KN 2016 OV'!H18),ROUND('Tabulka č. 2'!H18-'KN 2016 OV'!H18,2),"")</f>
        <v>-0.41</v>
      </c>
      <c r="I18" s="83">
        <f>IF(ISNUMBER('Tabulka č. 2'!I18-'KN 2016 OV'!I18),ROUND('Tabulka č. 2'!I18-'KN 2016 OV'!I18,2),"")</f>
        <v>0</v>
      </c>
      <c r="J18" s="83">
        <f>IF(ISNUMBER('Tabulka č. 2'!J18-'KN 2016 OV'!J18),ROUND('Tabulka č. 2'!J18-'KN 2016 OV'!J18,2),"")</f>
        <v>0</v>
      </c>
      <c r="K18" s="83">
        <f>IF(ISNUMBER('Tabulka č. 2'!K18-'KN 2016 OV'!K18),ROUND('Tabulka č. 2'!K18-'KN 2016 OV'!K18,2),"")</f>
        <v>0</v>
      </c>
      <c r="L18" s="83">
        <f>IF(ISNUMBER('Tabulka č. 2'!L18-'KN 2016 OV'!L18),ROUND('Tabulka č. 2'!L18-'KN 2016 OV'!L18,2),"")</f>
        <v>0</v>
      </c>
      <c r="M18" s="83">
        <f>IF(ISNUMBER('Tabulka č. 2'!M18-'KN 2016 OV'!M18),ROUND('Tabulka č. 2'!M18-'KN 2016 OV'!M18,2),"")</f>
        <v>0</v>
      </c>
      <c r="N18" s="83">
        <f>IF(ISNUMBER('Tabulka č. 2'!N18-'KN 2016 OV'!N18),ROUND('Tabulka č. 2'!N18-'KN 2016 OV'!N18,2),"")</f>
        <v>0</v>
      </c>
      <c r="O18" s="85">
        <f>IF(ISNUMBER('Tabulka č. 2'!O18-'KN 2016 OV'!O18),ROUND('Tabulka č. 2'!O18-'KN 2016 OV'!O18,2),"")</f>
        <v>0</v>
      </c>
      <c r="P18" s="48">
        <f t="shared" si="1"/>
        <v>-3.1538461538461536E-2</v>
      </c>
    </row>
    <row r="19" spans="1:16" s="39" customFormat="1" ht="15.75" thickBot="1" x14ac:dyDescent="0.3">
      <c r="A19" s="44" t="s">
        <v>28</v>
      </c>
      <c r="B19" s="89">
        <f>IF(ISNUMBER('Tabulka č. 2'!B19-'KN 2016 OV'!B19),ROUND('Tabulka č. 2'!B19-'KN 2016 OV'!B19,0),"")</f>
        <v>1000</v>
      </c>
      <c r="C19" s="89">
        <f>IF(ISNUMBER('Tabulka č. 2'!C19-'KN 2016 OV'!C19),ROUND('Tabulka č. 2'!C19-'KN 2016 OV'!C19,0),"")</f>
        <v>1024</v>
      </c>
      <c r="D19" s="89">
        <f>IF(ISNUMBER('Tabulka č. 2'!D19-'KN 2016 OV'!D19),ROUND('Tabulka č. 2'!D19-'KN 2016 OV'!D19,0),"")</f>
        <v>777</v>
      </c>
      <c r="E19" s="89">
        <f>IF(ISNUMBER('Tabulka č. 2'!E19-'KN 2016 OV'!E19),ROUND('Tabulka č. 2'!E19-'KN 2016 OV'!E19,0),"")</f>
        <v>1232</v>
      </c>
      <c r="F19" s="89" t="str">
        <f>IF(ISNUMBER('Tabulka č. 2'!F19-'KN 2016 OV'!F19),ROUND('Tabulka č. 2'!F19-'KN 2016 OV'!F19,0),"")</f>
        <v/>
      </c>
      <c r="G19" s="89">
        <f>IF(ISNUMBER('Tabulka č. 2'!G19-'KN 2016 OV'!G19),ROUND('Tabulka č. 2'!G19-'KN 2016 OV'!G19,0),"")</f>
        <v>754</v>
      </c>
      <c r="H19" s="89">
        <f>IF(ISNUMBER('Tabulka č. 2'!H19-'KN 2016 OV'!H19),ROUND('Tabulka č. 2'!H19-'KN 2016 OV'!H19,0),"")</f>
        <v>1460</v>
      </c>
      <c r="I19" s="89">
        <f>IF(ISNUMBER('Tabulka č. 2'!I19-'KN 2016 OV'!I19),ROUND('Tabulka č. 2'!I19-'KN 2016 OV'!I19,0),"")</f>
        <v>781</v>
      </c>
      <c r="J19" s="89">
        <f>IF(ISNUMBER('Tabulka č. 2'!J19-'KN 2016 OV'!J19),ROUND('Tabulka č. 2'!J19-'KN 2016 OV'!J19,0),"")</f>
        <v>695</v>
      </c>
      <c r="K19" s="89">
        <f>IF(ISNUMBER('Tabulka č. 2'!K19-'KN 2016 OV'!K19),ROUND('Tabulka č. 2'!K19-'KN 2016 OV'!K19,0),"")</f>
        <v>753</v>
      </c>
      <c r="L19" s="90">
        <f>IF(ISNUMBER('Tabulka č. 2'!L19-'KN 2016 OV'!L19),ROUND('Tabulka č. 2'!L19-'KN 2016 OV'!L19,0),"")</f>
        <v>688</v>
      </c>
      <c r="M19" s="89">
        <f>IF(ISNUMBER('Tabulka č. 2'!M19-'KN 2016 OV'!M19),ROUND('Tabulka č. 2'!M19-'KN 2016 OV'!M19,0),"")</f>
        <v>788</v>
      </c>
      <c r="N19" s="89">
        <f>IF(ISNUMBER('Tabulka č. 2'!N19-'KN 2016 OV'!N19),ROUND('Tabulka č. 2'!N19-'KN 2016 OV'!N19,0),"")</f>
        <v>799</v>
      </c>
      <c r="O19" s="91">
        <f>IF(ISNUMBER('Tabulka č. 2'!O19-'KN 2016 OV'!O19),ROUND('Tabulka č. 2'!O19-'KN 2016 OV'!O19,0),"")</f>
        <v>850</v>
      </c>
      <c r="P19" s="50">
        <f t="shared" si="1"/>
        <v>892.38461538461536</v>
      </c>
    </row>
    <row r="20" spans="1:16" s="41" customFormat="1" ht="19.5" thickBot="1" x14ac:dyDescent="0.35">
      <c r="A20" s="95" t="str">
        <f>'KN 2017'!A8</f>
        <v>39-41-L/01 Autotronik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7"/>
    </row>
    <row r="21" spans="1:16" s="39" customFormat="1" x14ac:dyDescent="0.25">
      <c r="A21" s="51" t="s">
        <v>40</v>
      </c>
      <c r="B21" s="79">
        <f>IF(ISNUMBER('Tabulka č. 2'!B21-'KN 2016 OV'!B21),ROUND('Tabulka č. 2'!B21-'KN 2016 OV'!B21,0),"")</f>
        <v>1248</v>
      </c>
      <c r="C21" s="79">
        <f>IF(ISNUMBER('Tabulka č. 2'!C21-'KN 2016 OV'!C21),ROUND('Tabulka č. 2'!C21-'KN 2016 OV'!C21,0),"")</f>
        <v>911</v>
      </c>
      <c r="D21" s="79">
        <f>IF(ISNUMBER('Tabulka č. 2'!D21-'KN 2016 OV'!D21),ROUND('Tabulka č. 2'!D21-'KN 2016 OV'!D21,0),"")</f>
        <v>1466</v>
      </c>
      <c r="E21" s="79">
        <f>IF(ISNUMBER('Tabulka č. 2'!E21-'KN 2016 OV'!E21),ROUND('Tabulka č. 2'!E21-'KN 2016 OV'!E21,0),"")</f>
        <v>1236</v>
      </c>
      <c r="F21" s="79">
        <f>IF(ISNUMBER('Tabulka č. 2'!F21-'KN 2016 OV'!F21),ROUND('Tabulka č. 2'!F21-'KN 2016 OV'!F21,0),"")</f>
        <v>907</v>
      </c>
      <c r="G21" s="79">
        <f>IF(ISNUMBER('Tabulka č. 2'!G21-'KN 2016 OV'!G21),ROUND('Tabulka č. 2'!G21-'KN 2016 OV'!G21,0),"")</f>
        <v>889</v>
      </c>
      <c r="H21" s="79">
        <f>IF(ISNUMBER('Tabulka č. 2'!H21-'KN 2016 OV'!H21),ROUND('Tabulka č. 2'!H21-'KN 2016 OV'!H21,0),"")</f>
        <v>3232</v>
      </c>
      <c r="I21" s="79">
        <f>IF(ISNUMBER('Tabulka č. 2'!I21-'KN 2016 OV'!I21),ROUND('Tabulka č. 2'!I21-'KN 2016 OV'!I21,0),"")</f>
        <v>968</v>
      </c>
      <c r="J21" s="79">
        <f>IF(ISNUMBER('Tabulka č. 2'!J21-'KN 2016 OV'!J21),ROUND('Tabulka č. 2'!J21-'KN 2016 OV'!J21,0),"")</f>
        <v>928</v>
      </c>
      <c r="K21" s="79">
        <f>IF(ISNUMBER('Tabulka č. 2'!K21-'KN 2016 OV'!K21),ROUND('Tabulka č. 2'!K21-'KN 2016 OV'!K21,0),"")</f>
        <v>1345</v>
      </c>
      <c r="L21" s="79">
        <f>IF(ISNUMBER('Tabulka č. 2'!L21-'KN 2016 OV'!L21),ROUND('Tabulka č. 2'!L21-'KN 2016 OV'!L21,0),"")</f>
        <v>1036</v>
      </c>
      <c r="M21" s="79">
        <f>IF(ISNUMBER('Tabulka č. 2'!M21-'KN 2016 OV'!M21),ROUND('Tabulka č. 2'!M21-'KN 2016 OV'!M21,0),"")</f>
        <v>1162</v>
      </c>
      <c r="N21" s="79">
        <f>IF(ISNUMBER('Tabulka č. 2'!N21-'KN 2016 OV'!N21),ROUND('Tabulka č. 2'!N21-'KN 2016 OV'!N21,0),"")</f>
        <v>1170</v>
      </c>
      <c r="O21" s="80">
        <f>IF(ISNUMBER('Tabulka č. 2'!O21-'KN 2016 OV'!O21),ROUND('Tabulka č. 2'!O21-'KN 2016 OV'!O21,0),"")</f>
        <v>952</v>
      </c>
      <c r="P21" s="46">
        <f>IF(ISNUMBER(AVERAGE(B21:O21)),AVERAGE(B21:O21),"")</f>
        <v>1246.4285714285713</v>
      </c>
    </row>
    <row r="22" spans="1:16" s="39" customFormat="1" x14ac:dyDescent="0.25">
      <c r="A22" s="42" t="s">
        <v>41</v>
      </c>
      <c r="B22" s="81">
        <f>IF(ISNUMBER('Tabulka č. 2'!B22-'KN 2016 OV'!B22),ROUND('Tabulka č. 2'!B22-'KN 2016 OV'!B22,0),"")</f>
        <v>0</v>
      </c>
      <c r="C22" s="81">
        <f>IF(ISNUMBER('Tabulka č. 2'!C22-'KN 2016 OV'!C22),ROUND('Tabulka č. 2'!C22-'KN 2016 OV'!C22,0),"")</f>
        <v>0</v>
      </c>
      <c r="D22" s="81" t="str">
        <f>IF(ISNUMBER('Tabulka č. 2'!D22-'KN 2016 OV'!D22),ROUND('Tabulka č. 2'!D22-'KN 2016 OV'!D22,0),"")</f>
        <v/>
      </c>
      <c r="E22" s="81">
        <f>IF(ISNUMBER('Tabulka č. 2'!E22-'KN 2016 OV'!E22),ROUND('Tabulka č. 2'!E22-'KN 2016 OV'!E22,0),"")</f>
        <v>0</v>
      </c>
      <c r="F22" s="81">
        <f>IF(ISNUMBER('Tabulka č. 2'!F22-'KN 2016 OV'!F22),ROUND('Tabulka č. 2'!F22-'KN 2016 OV'!F22,0),"")</f>
        <v>0</v>
      </c>
      <c r="G22" s="81">
        <f>IF(ISNUMBER('Tabulka č. 2'!G22-'KN 2016 OV'!G22),ROUND('Tabulka č. 2'!G22-'KN 2016 OV'!G22,0),"")</f>
        <v>70</v>
      </c>
      <c r="H22" s="81">
        <f>IF(ISNUMBER('Tabulka č. 2'!H22-'KN 2016 OV'!H22),ROUND('Tabulka č. 2'!H22-'KN 2016 OV'!H22,0),"")</f>
        <v>0</v>
      </c>
      <c r="I22" s="81">
        <f>IF(ISNUMBER('Tabulka č. 2'!I22-'KN 2016 OV'!I22),ROUND('Tabulka č. 2'!I22-'KN 2016 OV'!I22,0),"")</f>
        <v>1</v>
      </c>
      <c r="J22" s="81">
        <f>IF(ISNUMBER('Tabulka č. 2'!J22-'KN 2016 OV'!J22),ROUND('Tabulka č. 2'!J22-'KN 2016 OV'!J22,0),"")</f>
        <v>-8</v>
      </c>
      <c r="K22" s="81">
        <f>IF(ISNUMBER('Tabulka č. 2'!K22-'KN 2016 OV'!K22),ROUND('Tabulka č. 2'!K22-'KN 2016 OV'!K22,0),"")</f>
        <v>-2</v>
      </c>
      <c r="L22" s="81">
        <f>IF(ISNUMBER('Tabulka č. 2'!L22-'KN 2016 OV'!L22),ROUND('Tabulka č. 2'!L22-'KN 2016 OV'!L22,0),"")</f>
        <v>0</v>
      </c>
      <c r="M22" s="81">
        <f>IF(ISNUMBER('Tabulka č. 2'!M22-'KN 2016 OV'!M22),ROUND('Tabulka č. 2'!M22-'KN 2016 OV'!M22,0),"")</f>
        <v>0</v>
      </c>
      <c r="N22" s="81">
        <f>IF(ISNUMBER('Tabulka č. 2'!N22-'KN 2016 OV'!N22),ROUND('Tabulka č. 2'!N22-'KN 2016 OV'!N22,0),"")</f>
        <v>0</v>
      </c>
      <c r="O22" s="82">
        <f>IF(ISNUMBER('Tabulka č. 2'!O22-'KN 2016 OV'!O22),ROUND('Tabulka č. 2'!O22-'KN 2016 OV'!O22,0),"")</f>
        <v>0</v>
      </c>
      <c r="P22" s="47">
        <f t="shared" ref="P22:P26" si="2">IF(ISNUMBER(AVERAGE(B22:O22)),AVERAGE(B22:O22),"")</f>
        <v>4.6923076923076925</v>
      </c>
    </row>
    <row r="23" spans="1:16" x14ac:dyDescent="0.25">
      <c r="A23" s="43" t="s">
        <v>25</v>
      </c>
      <c r="B23" s="83">
        <f>IF(ISNUMBER('Tabulka č. 2'!B23-'KN 2016 OV'!B23),ROUND('Tabulka č. 2'!B23-'KN 2016 OV'!B23,2),"")</f>
        <v>0</v>
      </c>
      <c r="C23" s="83">
        <f>IF(ISNUMBER('Tabulka č. 2'!C23-'KN 2016 OV'!C23),ROUND('Tabulka č. 2'!C23-'KN 2016 OV'!C23,2),"")</f>
        <v>0.15</v>
      </c>
      <c r="D23" s="83">
        <f>IF(ISNUMBER('Tabulka č. 2'!D23-'KN 2016 OV'!D23),ROUND('Tabulka č. 2'!D23-'KN 2016 OV'!D23,2),"")</f>
        <v>0</v>
      </c>
      <c r="E23" s="83">
        <f>IF(ISNUMBER('Tabulka č. 2'!E23-'KN 2016 OV'!E23),ROUND('Tabulka č. 2'!E23-'KN 2016 OV'!E23,2),"")</f>
        <v>0</v>
      </c>
      <c r="F23" s="83">
        <f>IF(ISNUMBER('Tabulka č. 2'!F23-'KN 2016 OV'!F23),ROUND('Tabulka č. 2'!F23-'KN 2016 OV'!F23,2),"")</f>
        <v>0.13</v>
      </c>
      <c r="G23" s="84">
        <f>IF(ISNUMBER('Tabulka č. 2'!G23-'KN 2016 OV'!G23),ROUND('Tabulka č. 2'!G23-'KN 2016 OV'!G23,2),"")</f>
        <v>0</v>
      </c>
      <c r="H23" s="83">
        <f>IF(ISNUMBER('Tabulka č. 2'!H23-'KN 2016 OV'!H23),ROUND('Tabulka č. 2'!H23-'KN 2016 OV'!H23,2),"")</f>
        <v>-1.06</v>
      </c>
      <c r="I23" s="83">
        <f>IF(ISNUMBER('Tabulka č. 2'!I23-'KN 2016 OV'!I23),ROUND('Tabulka č. 2'!I23-'KN 2016 OV'!I23,2),"")</f>
        <v>0</v>
      </c>
      <c r="J23" s="83">
        <f>IF(ISNUMBER('Tabulka č. 2'!J23-'KN 2016 OV'!J23),ROUND('Tabulka č. 2'!J23-'KN 2016 OV'!J23,2),"")</f>
        <v>0</v>
      </c>
      <c r="K23" s="83">
        <f>IF(ISNUMBER('Tabulka č. 2'!K23-'KN 2016 OV'!K23),ROUND('Tabulka č. 2'!K23-'KN 2016 OV'!K23,2),"")</f>
        <v>0</v>
      </c>
      <c r="L23" s="83">
        <f>IF(ISNUMBER('Tabulka č. 2'!L23-'KN 2016 OV'!L23),ROUND('Tabulka č. 2'!L23-'KN 2016 OV'!L23,2),"")</f>
        <v>-0.82</v>
      </c>
      <c r="M23" s="83">
        <f>IF(ISNUMBER('Tabulka č. 2'!M23-'KN 2016 OV'!M23),ROUND('Tabulka č. 2'!M23-'KN 2016 OV'!M23,2),"")</f>
        <v>0</v>
      </c>
      <c r="N23" s="83">
        <f>IF(ISNUMBER('Tabulka č. 2'!N23-'KN 2016 OV'!N23),ROUND('Tabulka č. 2'!N23-'KN 2016 OV'!N23,2),"")</f>
        <v>0</v>
      </c>
      <c r="O23" s="85">
        <f>IF(ISNUMBER('Tabulka č. 2'!O23-'KN 2016 OV'!O23),ROUND('Tabulka č. 2'!O23-'KN 2016 OV'!O23,2),"")</f>
        <v>0</v>
      </c>
      <c r="P23" s="48">
        <f t="shared" si="2"/>
        <v>-0.1142857142857143</v>
      </c>
    </row>
    <row r="24" spans="1:16" s="39" customFormat="1" x14ac:dyDescent="0.25">
      <c r="A24" s="42" t="s">
        <v>26</v>
      </c>
      <c r="B24" s="86">
        <f>IF(ISNUMBER('Tabulka č. 2'!B24-'KN 2016 OV'!B24),ROUND('Tabulka č. 2'!B24-'KN 2016 OV'!B24,0),"")</f>
        <v>2190</v>
      </c>
      <c r="C24" s="86">
        <f>IF(ISNUMBER('Tabulka č. 2'!C24-'KN 2016 OV'!C24),ROUND('Tabulka č. 2'!C24-'KN 2016 OV'!C24,0),"")</f>
        <v>1528</v>
      </c>
      <c r="D24" s="86">
        <f>IF(ISNUMBER('Tabulka č. 2'!D24-'KN 2016 OV'!D24),ROUND('Tabulka č. 2'!D24-'KN 2016 OV'!D24,0),"")</f>
        <v>2071</v>
      </c>
      <c r="E24" s="86">
        <f>IF(ISNUMBER('Tabulka č. 2'!E24-'KN 2016 OV'!E24),ROUND('Tabulka č. 2'!E24-'KN 2016 OV'!E24,0),"")</f>
        <v>2396</v>
      </c>
      <c r="F24" s="86">
        <f>IF(ISNUMBER('Tabulka č. 2'!F24-'KN 2016 OV'!F24),ROUND('Tabulka č. 2'!F24-'KN 2016 OV'!F24,0),"")</f>
        <v>1900</v>
      </c>
      <c r="G24" s="86">
        <f>IF(ISNUMBER('Tabulka č. 2'!G24-'KN 2016 OV'!G24),ROUND('Tabulka č. 2'!G24-'KN 2016 OV'!G24,0),"")</f>
        <v>1477</v>
      </c>
      <c r="H24" s="86">
        <f>IF(ISNUMBER('Tabulka č. 2'!H24-'KN 2016 OV'!H24),ROUND('Tabulka č. 2'!H24-'KN 2016 OV'!H24,0),"")</f>
        <v>2180</v>
      </c>
      <c r="I24" s="86">
        <f>IF(ISNUMBER('Tabulka č. 2'!I24-'KN 2016 OV'!I24),ROUND('Tabulka č. 2'!I24-'KN 2016 OV'!I24,0),"")</f>
        <v>1690</v>
      </c>
      <c r="J24" s="86">
        <f>IF(ISNUMBER('Tabulka č. 2'!J24-'KN 2016 OV'!J24),ROUND('Tabulka č. 2'!J24-'KN 2016 OV'!J24,0),"")</f>
        <v>1444</v>
      </c>
      <c r="K24" s="86">
        <f>IF(ISNUMBER('Tabulka č. 2'!K24-'KN 2016 OV'!K24),ROUND('Tabulka č. 2'!K24-'KN 2016 OV'!K24,0),"")</f>
        <v>1961</v>
      </c>
      <c r="L24" s="87">
        <f>IF(ISNUMBER('Tabulka č. 2'!L24-'KN 2016 OV'!L24),ROUND('Tabulka č. 2'!L24-'KN 2016 OV'!L24,0),"")</f>
        <v>1544</v>
      </c>
      <c r="M24" s="86">
        <f>IF(ISNUMBER('Tabulka č. 2'!M24-'KN 2016 OV'!M24),ROUND('Tabulka č. 2'!M24-'KN 2016 OV'!M24,0),"")</f>
        <v>2154</v>
      </c>
      <c r="N24" s="86">
        <f>IF(ISNUMBER('Tabulka č. 2'!N24-'KN 2016 OV'!N24),ROUND('Tabulka č. 2'!N24-'KN 2016 OV'!N24,0),"")</f>
        <v>2071</v>
      </c>
      <c r="O24" s="88">
        <f>IF(ISNUMBER('Tabulka č. 2'!O24-'KN 2016 OV'!O24),ROUND('Tabulka č. 2'!O24-'KN 2016 OV'!O24,0),"")</f>
        <v>2100</v>
      </c>
      <c r="P24" s="49">
        <f t="shared" si="2"/>
        <v>1907.5714285714287</v>
      </c>
    </row>
    <row r="25" spans="1:16" x14ac:dyDescent="0.25">
      <c r="A25" s="43" t="s">
        <v>27</v>
      </c>
      <c r="B25" s="83">
        <f>IF(ISNUMBER('Tabulka č. 2'!B25-'KN 2016 OV'!B25),ROUND('Tabulka č. 2'!B25-'KN 2016 OV'!B25,2),"")</f>
        <v>0</v>
      </c>
      <c r="C25" s="83">
        <f>IF(ISNUMBER('Tabulka č. 2'!C25-'KN 2016 OV'!C25),ROUND('Tabulka č. 2'!C25-'KN 2016 OV'!C25,2),"")</f>
        <v>0</v>
      </c>
      <c r="D25" s="83">
        <f>IF(ISNUMBER('Tabulka č. 2'!D25-'KN 2016 OV'!D25),ROUND('Tabulka č. 2'!D25-'KN 2016 OV'!D25,2),"")</f>
        <v>0</v>
      </c>
      <c r="E25" s="83">
        <f>IF(ISNUMBER('Tabulka č. 2'!E25-'KN 2016 OV'!E25),ROUND('Tabulka č. 2'!E25-'KN 2016 OV'!E25,2),"")</f>
        <v>0</v>
      </c>
      <c r="F25" s="83">
        <f>IF(ISNUMBER('Tabulka č. 2'!F25-'KN 2016 OV'!F25),ROUND('Tabulka č. 2'!F25-'KN 2016 OV'!F25,2),"")</f>
        <v>-7.4</v>
      </c>
      <c r="G25" s="84">
        <f>IF(ISNUMBER('Tabulka č. 2'!G25-'KN 2016 OV'!G25),ROUND('Tabulka č. 2'!G25-'KN 2016 OV'!G25,2),"")</f>
        <v>0</v>
      </c>
      <c r="H25" s="83">
        <f>IF(ISNUMBER('Tabulka č. 2'!H25-'KN 2016 OV'!H25),ROUND('Tabulka č. 2'!H25-'KN 2016 OV'!H25,2),"")</f>
        <v>-0.41</v>
      </c>
      <c r="I25" s="83">
        <f>IF(ISNUMBER('Tabulka č. 2'!I25-'KN 2016 OV'!I25),ROUND('Tabulka č. 2'!I25-'KN 2016 OV'!I25,2),"")</f>
        <v>0</v>
      </c>
      <c r="J25" s="83">
        <f>IF(ISNUMBER('Tabulka č. 2'!J25-'KN 2016 OV'!J25),ROUND('Tabulka č. 2'!J25-'KN 2016 OV'!J25,2),"")</f>
        <v>0</v>
      </c>
      <c r="K25" s="83">
        <f>IF(ISNUMBER('Tabulka č. 2'!K25-'KN 2016 OV'!K25),ROUND('Tabulka č. 2'!K25-'KN 2016 OV'!K25,2),"")</f>
        <v>0</v>
      </c>
      <c r="L25" s="83">
        <f>IF(ISNUMBER('Tabulka č. 2'!L25-'KN 2016 OV'!L25),ROUND('Tabulka č. 2'!L25-'KN 2016 OV'!L25,2),"")</f>
        <v>0</v>
      </c>
      <c r="M25" s="83">
        <f>IF(ISNUMBER('Tabulka č. 2'!M25-'KN 2016 OV'!M25),ROUND('Tabulka č. 2'!M25-'KN 2016 OV'!M25,2),"")</f>
        <v>0</v>
      </c>
      <c r="N25" s="83">
        <f>IF(ISNUMBER('Tabulka č. 2'!N25-'KN 2016 OV'!N25),ROUND('Tabulka č. 2'!N25-'KN 2016 OV'!N25,2),"")</f>
        <v>0</v>
      </c>
      <c r="O25" s="85">
        <f>IF(ISNUMBER('Tabulka č. 2'!O25-'KN 2016 OV'!O25),ROUND('Tabulka č. 2'!O25-'KN 2016 OV'!O25,2),"")</f>
        <v>0</v>
      </c>
      <c r="P25" s="48">
        <f t="shared" si="2"/>
        <v>-0.55785714285714294</v>
      </c>
    </row>
    <row r="26" spans="1:16" s="39" customFormat="1" ht="15.75" thickBot="1" x14ac:dyDescent="0.3">
      <c r="A26" s="44" t="s">
        <v>28</v>
      </c>
      <c r="B26" s="89">
        <f>IF(ISNUMBER('Tabulka č. 2'!B26-'KN 2016 OV'!B26),ROUND('Tabulka č. 2'!B26-'KN 2016 OV'!B26,0),"")</f>
        <v>1000</v>
      </c>
      <c r="C26" s="89">
        <f>IF(ISNUMBER('Tabulka č. 2'!C26-'KN 2016 OV'!C26),ROUND('Tabulka č. 2'!C26-'KN 2016 OV'!C26,0),"")</f>
        <v>1024</v>
      </c>
      <c r="D26" s="89">
        <f>IF(ISNUMBER('Tabulka č. 2'!D26-'KN 2016 OV'!D26),ROUND('Tabulka č. 2'!D26-'KN 2016 OV'!D26,0),"")</f>
        <v>777</v>
      </c>
      <c r="E26" s="89">
        <f>IF(ISNUMBER('Tabulka č. 2'!E26-'KN 2016 OV'!E26),ROUND('Tabulka č. 2'!E26-'KN 2016 OV'!E26,0),"")</f>
        <v>1232</v>
      </c>
      <c r="F26" s="89">
        <f>IF(ISNUMBER('Tabulka č. 2'!F26-'KN 2016 OV'!F26),ROUND('Tabulka č. 2'!F26-'KN 2016 OV'!F26,0),"")</f>
        <v>750</v>
      </c>
      <c r="G26" s="89">
        <f>IF(ISNUMBER('Tabulka č. 2'!G26-'KN 2016 OV'!G26),ROUND('Tabulka č. 2'!G26-'KN 2016 OV'!G26,0),"")</f>
        <v>754</v>
      </c>
      <c r="H26" s="89">
        <f>IF(ISNUMBER('Tabulka č. 2'!H26-'KN 2016 OV'!H26),ROUND('Tabulka č. 2'!H26-'KN 2016 OV'!H26,0),"")</f>
        <v>1460</v>
      </c>
      <c r="I26" s="89">
        <f>IF(ISNUMBER('Tabulka č. 2'!I26-'KN 2016 OV'!I26),ROUND('Tabulka č. 2'!I26-'KN 2016 OV'!I26,0),"")</f>
        <v>781</v>
      </c>
      <c r="J26" s="89">
        <f>IF(ISNUMBER('Tabulka č. 2'!J26-'KN 2016 OV'!J26),ROUND('Tabulka č. 2'!J26-'KN 2016 OV'!J26,0),"")</f>
        <v>695</v>
      </c>
      <c r="K26" s="89">
        <f>IF(ISNUMBER('Tabulka č. 2'!K26-'KN 2016 OV'!K26),ROUND('Tabulka č. 2'!K26-'KN 2016 OV'!K26,0),"")</f>
        <v>753</v>
      </c>
      <c r="L26" s="90">
        <f>IF(ISNUMBER('Tabulka č. 2'!L26-'KN 2016 OV'!L26),ROUND('Tabulka č. 2'!L26-'KN 2016 OV'!L26,0),"")</f>
        <v>688</v>
      </c>
      <c r="M26" s="89">
        <f>IF(ISNUMBER('Tabulka č. 2'!M26-'KN 2016 OV'!M26),ROUND('Tabulka č. 2'!M26-'KN 2016 OV'!M26,0),"")</f>
        <v>788</v>
      </c>
      <c r="N26" s="89">
        <f>IF(ISNUMBER('Tabulka č. 2'!N26-'KN 2016 OV'!N26),ROUND('Tabulka č. 2'!N26-'KN 2016 OV'!N26,0),"")</f>
        <v>799</v>
      </c>
      <c r="O26" s="91">
        <f>IF(ISNUMBER('Tabulka č. 2'!O26-'KN 2016 OV'!O26),ROUND('Tabulka č. 2'!O26-'KN 2016 OV'!O26,0),"")</f>
        <v>850</v>
      </c>
      <c r="P26" s="50">
        <f t="shared" si="2"/>
        <v>882.21428571428567</v>
      </c>
    </row>
    <row r="27" spans="1:16" s="41" customFormat="1" ht="19.5" thickBot="1" x14ac:dyDescent="0.35">
      <c r="A27" s="95" t="str">
        <f>'KN 2017'!A9</f>
        <v>65-41-L/01 Gastronomie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</row>
    <row r="28" spans="1:16" s="39" customFormat="1" x14ac:dyDescent="0.25">
      <c r="A28" s="51" t="s">
        <v>40</v>
      </c>
      <c r="B28" s="79">
        <f>IF(ISNUMBER('Tabulka č. 2'!B28-'KN 2016 OV'!B28),ROUND('Tabulka č. 2'!B28-'KN 2016 OV'!B28,0),"")</f>
        <v>1120</v>
      </c>
      <c r="C28" s="79">
        <f>IF(ISNUMBER('Tabulka č. 2'!C28-'KN 2016 OV'!C28),ROUND('Tabulka č. 2'!C28-'KN 2016 OV'!C28,0),"")</f>
        <v>796</v>
      </c>
      <c r="D28" s="79">
        <f>IF(ISNUMBER('Tabulka č. 2'!D28-'KN 2016 OV'!D28),ROUND('Tabulka č. 2'!D28-'KN 2016 OV'!D28,0),"")</f>
        <v>901</v>
      </c>
      <c r="E28" s="79">
        <f>IF(ISNUMBER('Tabulka č. 2'!E28-'KN 2016 OV'!E28),ROUND('Tabulka č. 2'!E28-'KN 2016 OV'!E28,0),"")</f>
        <v>1387</v>
      </c>
      <c r="F28" s="79">
        <f>IF(ISNUMBER('Tabulka č. 2'!F28-'KN 2016 OV'!F28),ROUND('Tabulka č. 2'!F28-'KN 2016 OV'!F28,0),"")</f>
        <v>-39</v>
      </c>
      <c r="G28" s="79">
        <f>IF(ISNUMBER('Tabulka č. 2'!G28-'KN 2016 OV'!G28),ROUND('Tabulka č. 2'!G28-'KN 2016 OV'!G28,0),"")</f>
        <v>737</v>
      </c>
      <c r="H28" s="79">
        <f>IF(ISNUMBER('Tabulka č. 2'!H28-'KN 2016 OV'!H28),ROUND('Tabulka č. 2'!H28-'KN 2016 OV'!H28,0),"")</f>
        <v>-824</v>
      </c>
      <c r="I28" s="79">
        <f>IF(ISNUMBER('Tabulka č. 2'!I28-'KN 2016 OV'!I28),ROUND('Tabulka č. 2'!I28-'KN 2016 OV'!I28,0),"")</f>
        <v>780</v>
      </c>
      <c r="J28" s="79">
        <f>IF(ISNUMBER('Tabulka č. 2'!J28-'KN 2016 OV'!J28),ROUND('Tabulka č. 2'!J28-'KN 2016 OV'!J28,0),"")</f>
        <v>566</v>
      </c>
      <c r="K28" s="79" t="str">
        <f>IF(ISNUMBER('Tabulka č. 2'!K28-'KN 2016 OV'!K28),ROUND('Tabulka č. 2'!K28-'KN 2016 OV'!K28,0),"")</f>
        <v/>
      </c>
      <c r="L28" s="79">
        <f>IF(ISNUMBER('Tabulka č. 2'!L28-'KN 2016 OV'!L28),ROUND('Tabulka č. 2'!L28-'KN 2016 OV'!L28,0),"")</f>
        <v>1030</v>
      </c>
      <c r="M28" s="79">
        <f>IF(ISNUMBER('Tabulka č. 2'!M28-'KN 2016 OV'!M28),ROUND('Tabulka č. 2'!M28-'KN 2016 OV'!M28,0),"")</f>
        <v>819</v>
      </c>
      <c r="N28" s="79">
        <f>IF(ISNUMBER('Tabulka č. 2'!N28-'KN 2016 OV'!N28),ROUND('Tabulka č. 2'!N28-'KN 2016 OV'!N28,0),"")</f>
        <v>1700</v>
      </c>
      <c r="O28" s="80">
        <f>IF(ISNUMBER('Tabulka č. 2'!O28-'KN 2016 OV'!O28),ROUND('Tabulka č. 2'!O28-'KN 2016 OV'!O28,0),"")</f>
        <v>924</v>
      </c>
      <c r="P28" s="46">
        <f>IF(ISNUMBER(AVERAGE(B28:O28)),AVERAGE(B28:O28),"")</f>
        <v>761.30769230769226</v>
      </c>
    </row>
    <row r="29" spans="1:16" s="39" customFormat="1" x14ac:dyDescent="0.25">
      <c r="A29" s="42" t="s">
        <v>41</v>
      </c>
      <c r="B29" s="81">
        <f>IF(ISNUMBER('Tabulka č. 2'!B29-'KN 2016 OV'!B29),ROUND('Tabulka č. 2'!B29-'KN 2016 OV'!B29,0),"")</f>
        <v>0</v>
      </c>
      <c r="C29" s="81">
        <f>IF(ISNUMBER('Tabulka č. 2'!C29-'KN 2016 OV'!C29),ROUND('Tabulka č. 2'!C29-'KN 2016 OV'!C29,0),"")</f>
        <v>0</v>
      </c>
      <c r="D29" s="81" t="str">
        <f>IF(ISNUMBER('Tabulka č. 2'!D29-'KN 2016 OV'!D29),ROUND('Tabulka č. 2'!D29-'KN 2016 OV'!D29,0),"")</f>
        <v/>
      </c>
      <c r="E29" s="81">
        <f>IF(ISNUMBER('Tabulka č. 2'!E29-'KN 2016 OV'!E29),ROUND('Tabulka č. 2'!E29-'KN 2016 OV'!E29,0),"")</f>
        <v>0</v>
      </c>
      <c r="F29" s="81">
        <f>IF(ISNUMBER('Tabulka č. 2'!F29-'KN 2016 OV'!F29),ROUND('Tabulka č. 2'!F29-'KN 2016 OV'!F29,0),"")</f>
        <v>0</v>
      </c>
      <c r="G29" s="81">
        <f>IF(ISNUMBER('Tabulka č. 2'!G29-'KN 2016 OV'!G29),ROUND('Tabulka č. 2'!G29-'KN 2016 OV'!G29,0),"")</f>
        <v>58</v>
      </c>
      <c r="H29" s="81">
        <f>IF(ISNUMBER('Tabulka č. 2'!H29-'KN 2016 OV'!H29),ROUND('Tabulka č. 2'!H29-'KN 2016 OV'!H29,0),"")</f>
        <v>0</v>
      </c>
      <c r="I29" s="81">
        <f>IF(ISNUMBER('Tabulka č. 2'!I29-'KN 2016 OV'!I29),ROUND('Tabulka č. 2'!I29-'KN 2016 OV'!I29,0),"")</f>
        <v>1</v>
      </c>
      <c r="J29" s="81">
        <f>IF(ISNUMBER('Tabulka č. 2'!J29-'KN 2016 OV'!J29),ROUND('Tabulka č. 2'!J29-'KN 2016 OV'!J29,0),"")</f>
        <v>-5</v>
      </c>
      <c r="K29" s="81" t="str">
        <f>IF(ISNUMBER('Tabulka č. 2'!K29-'KN 2016 OV'!K29),ROUND('Tabulka č. 2'!K29-'KN 2016 OV'!K29,0),"")</f>
        <v/>
      </c>
      <c r="L29" s="81">
        <f>IF(ISNUMBER('Tabulka č. 2'!L29-'KN 2016 OV'!L29),ROUND('Tabulka č. 2'!L29-'KN 2016 OV'!L29,0),"")</f>
        <v>0</v>
      </c>
      <c r="M29" s="81">
        <f>IF(ISNUMBER('Tabulka č. 2'!M29-'KN 2016 OV'!M29),ROUND('Tabulka č. 2'!M29-'KN 2016 OV'!M29,0),"")</f>
        <v>0</v>
      </c>
      <c r="N29" s="81">
        <f>IF(ISNUMBER('Tabulka č. 2'!N29-'KN 2016 OV'!N29),ROUND('Tabulka č. 2'!N29-'KN 2016 OV'!N29,0),"")</f>
        <v>0</v>
      </c>
      <c r="O29" s="82">
        <f>IF(ISNUMBER('Tabulka č. 2'!O29-'KN 2016 OV'!O29),ROUND('Tabulka č. 2'!O29-'KN 2016 OV'!O29,0),"")</f>
        <v>0</v>
      </c>
      <c r="P29" s="47">
        <f t="shared" ref="P29:P33" si="3">IF(ISNUMBER(AVERAGE(B29:O29)),AVERAGE(B29:O29),"")</f>
        <v>4.5</v>
      </c>
    </row>
    <row r="30" spans="1:16" x14ac:dyDescent="0.25">
      <c r="A30" s="43" t="s">
        <v>25</v>
      </c>
      <c r="B30" s="83">
        <f>IF(ISNUMBER('Tabulka č. 2'!B30-'KN 2016 OV'!B30),ROUND('Tabulka č. 2'!B30-'KN 2016 OV'!B30,2),"")</f>
        <v>0</v>
      </c>
      <c r="C30" s="83">
        <f>IF(ISNUMBER('Tabulka č. 2'!C30-'KN 2016 OV'!C30),ROUND('Tabulka č. 2'!C30-'KN 2016 OV'!C30,2),"")</f>
        <v>0.17</v>
      </c>
      <c r="D30" s="83">
        <f>IF(ISNUMBER('Tabulka č. 2'!D30-'KN 2016 OV'!D30),ROUND('Tabulka č. 2'!D30-'KN 2016 OV'!D30,2),"")</f>
        <v>0</v>
      </c>
      <c r="E30" s="83">
        <f>IF(ISNUMBER('Tabulka č. 2'!E30-'KN 2016 OV'!E30),ROUND('Tabulka č. 2'!E30-'KN 2016 OV'!E30,2),"")</f>
        <v>0</v>
      </c>
      <c r="F30" s="83">
        <f>IF(ISNUMBER('Tabulka č. 2'!F30-'KN 2016 OV'!F30),ROUND('Tabulka č. 2'!F30-'KN 2016 OV'!F30,2),"")</f>
        <v>8.4499999999999993</v>
      </c>
      <c r="G30" s="84">
        <f>IF(ISNUMBER('Tabulka č. 2'!G30-'KN 2016 OV'!G30),ROUND('Tabulka č. 2'!G30-'KN 2016 OV'!G30,2),"")</f>
        <v>0</v>
      </c>
      <c r="H30" s="83">
        <f>IF(ISNUMBER('Tabulka č. 2'!H30-'KN 2016 OV'!H30),ROUND('Tabulka č. 2'!H30-'KN 2016 OV'!H30,2),"")</f>
        <v>6.84</v>
      </c>
      <c r="I30" s="83">
        <f>IF(ISNUMBER('Tabulka č. 2'!I30-'KN 2016 OV'!I30),ROUND('Tabulka č. 2'!I30-'KN 2016 OV'!I30,2),"")</f>
        <v>0</v>
      </c>
      <c r="J30" s="83">
        <f>IF(ISNUMBER('Tabulka č. 2'!J30-'KN 2016 OV'!J30),ROUND('Tabulka č. 2'!J30-'KN 2016 OV'!J30,2),"")</f>
        <v>0</v>
      </c>
      <c r="K30" s="83" t="str">
        <f>IF(ISNUMBER('Tabulka č. 2'!K30-'KN 2016 OV'!K30),ROUND('Tabulka č. 2'!K30-'KN 2016 OV'!K30,2),"")</f>
        <v/>
      </c>
      <c r="L30" s="83">
        <f>IF(ISNUMBER('Tabulka č. 2'!L30-'KN 2016 OV'!L30),ROUND('Tabulka č. 2'!L30-'KN 2016 OV'!L30,2),"")</f>
        <v>-1.52</v>
      </c>
      <c r="M30" s="83">
        <f>IF(ISNUMBER('Tabulka č. 2'!M30-'KN 2016 OV'!M30),ROUND('Tabulka č. 2'!M30-'KN 2016 OV'!M30,2),"")</f>
        <v>0</v>
      </c>
      <c r="N30" s="83">
        <f>IF(ISNUMBER('Tabulka č. 2'!N30-'KN 2016 OV'!N30),ROUND('Tabulka č. 2'!N30-'KN 2016 OV'!N30,2),"")</f>
        <v>-1</v>
      </c>
      <c r="O30" s="85">
        <f>IF(ISNUMBER('Tabulka č. 2'!O30-'KN 2016 OV'!O30),ROUND('Tabulka č. 2'!O30-'KN 2016 OV'!O30,2),"")</f>
        <v>0</v>
      </c>
      <c r="P30" s="48">
        <f t="shared" si="3"/>
        <v>0.99538461538461531</v>
      </c>
    </row>
    <row r="31" spans="1:16" s="39" customFormat="1" x14ac:dyDescent="0.25">
      <c r="A31" s="42" t="s">
        <v>26</v>
      </c>
      <c r="B31" s="86">
        <f>IF(ISNUMBER('Tabulka č. 2'!B31-'KN 2016 OV'!B31),ROUND('Tabulka č. 2'!B31-'KN 2016 OV'!B31,0),"")</f>
        <v>2190</v>
      </c>
      <c r="C31" s="86">
        <f>IF(ISNUMBER('Tabulka č. 2'!C31-'KN 2016 OV'!C31),ROUND('Tabulka č. 2'!C31-'KN 2016 OV'!C31,0),"")</f>
        <v>1528</v>
      </c>
      <c r="D31" s="86">
        <f>IF(ISNUMBER('Tabulka č. 2'!D31-'KN 2016 OV'!D31),ROUND('Tabulka č. 2'!D31-'KN 2016 OV'!D31,0),"")</f>
        <v>2071</v>
      </c>
      <c r="E31" s="86">
        <f>IF(ISNUMBER('Tabulka č. 2'!E31-'KN 2016 OV'!E31),ROUND('Tabulka č. 2'!E31-'KN 2016 OV'!E31,0),"")</f>
        <v>2396</v>
      </c>
      <c r="F31" s="86">
        <f>IF(ISNUMBER('Tabulka č. 2'!F31-'KN 2016 OV'!F31),ROUND('Tabulka č. 2'!F31-'KN 2016 OV'!F31,0),"")</f>
        <v>1900</v>
      </c>
      <c r="G31" s="86">
        <f>IF(ISNUMBER('Tabulka č. 2'!G31-'KN 2016 OV'!G31),ROUND('Tabulka č. 2'!G31-'KN 2016 OV'!G31,0),"")</f>
        <v>1477</v>
      </c>
      <c r="H31" s="86">
        <f>IF(ISNUMBER('Tabulka č. 2'!H31-'KN 2016 OV'!H31),ROUND('Tabulka č. 2'!H31-'KN 2016 OV'!H31,0),"")</f>
        <v>2180</v>
      </c>
      <c r="I31" s="86">
        <f>IF(ISNUMBER('Tabulka č. 2'!I31-'KN 2016 OV'!I31),ROUND('Tabulka č. 2'!I31-'KN 2016 OV'!I31,0),"")</f>
        <v>1690</v>
      </c>
      <c r="J31" s="86">
        <f>IF(ISNUMBER('Tabulka č. 2'!J31-'KN 2016 OV'!J31),ROUND('Tabulka č. 2'!J31-'KN 2016 OV'!J31,0),"")</f>
        <v>1444</v>
      </c>
      <c r="K31" s="86" t="str">
        <f>IF(ISNUMBER('Tabulka č. 2'!K31-'KN 2016 OV'!K31),ROUND('Tabulka č. 2'!K31-'KN 2016 OV'!K31,0),"")</f>
        <v/>
      </c>
      <c r="L31" s="87">
        <f>IF(ISNUMBER('Tabulka č. 2'!L31-'KN 2016 OV'!L31),ROUND('Tabulka č. 2'!L31-'KN 2016 OV'!L31,0),"")</f>
        <v>1544</v>
      </c>
      <c r="M31" s="86">
        <f>IF(ISNUMBER('Tabulka č. 2'!M31-'KN 2016 OV'!M31),ROUND('Tabulka č. 2'!M31-'KN 2016 OV'!M31,0),"")</f>
        <v>2154</v>
      </c>
      <c r="N31" s="86">
        <f>IF(ISNUMBER('Tabulka č. 2'!N31-'KN 2016 OV'!N31),ROUND('Tabulka č. 2'!N31-'KN 2016 OV'!N31,0),"")</f>
        <v>2071</v>
      </c>
      <c r="O31" s="88">
        <f>IF(ISNUMBER('Tabulka č. 2'!O31-'KN 2016 OV'!O31),ROUND('Tabulka č. 2'!O31-'KN 2016 OV'!O31,0),"")</f>
        <v>2100</v>
      </c>
      <c r="P31" s="49">
        <f t="shared" si="3"/>
        <v>1903.4615384615386</v>
      </c>
    </row>
    <row r="32" spans="1:16" x14ac:dyDescent="0.25">
      <c r="A32" s="43" t="s">
        <v>27</v>
      </c>
      <c r="B32" s="83">
        <f>IF(ISNUMBER('Tabulka č. 2'!B32-'KN 2016 OV'!B32),ROUND('Tabulka č. 2'!B32-'KN 2016 OV'!B32,2),"")</f>
        <v>0</v>
      </c>
      <c r="C32" s="83">
        <f>IF(ISNUMBER('Tabulka č. 2'!C32-'KN 2016 OV'!C32),ROUND('Tabulka č. 2'!C32-'KN 2016 OV'!C32,2),"")</f>
        <v>0</v>
      </c>
      <c r="D32" s="83">
        <f>IF(ISNUMBER('Tabulka č. 2'!D32-'KN 2016 OV'!D32),ROUND('Tabulka č. 2'!D32-'KN 2016 OV'!D32,2),"")</f>
        <v>0</v>
      </c>
      <c r="E32" s="83">
        <f>IF(ISNUMBER('Tabulka č. 2'!E32-'KN 2016 OV'!E32),ROUND('Tabulka č. 2'!E32-'KN 2016 OV'!E32,2),"")</f>
        <v>0</v>
      </c>
      <c r="F32" s="83">
        <f>IF(ISNUMBER('Tabulka č. 2'!F32-'KN 2016 OV'!F32),ROUND('Tabulka č. 2'!F32-'KN 2016 OV'!F32,2),"")</f>
        <v>0</v>
      </c>
      <c r="G32" s="84">
        <f>IF(ISNUMBER('Tabulka č. 2'!G32-'KN 2016 OV'!G32),ROUND('Tabulka č. 2'!G32-'KN 2016 OV'!G32,2),"")</f>
        <v>0</v>
      </c>
      <c r="H32" s="83">
        <f>IF(ISNUMBER('Tabulka č. 2'!H32-'KN 2016 OV'!H32),ROUND('Tabulka č. 2'!H32-'KN 2016 OV'!H32,2),"")</f>
        <v>-0.48</v>
      </c>
      <c r="I32" s="83">
        <f>IF(ISNUMBER('Tabulka č. 2'!I32-'KN 2016 OV'!I32),ROUND('Tabulka č. 2'!I32-'KN 2016 OV'!I32,2),"")</f>
        <v>0</v>
      </c>
      <c r="J32" s="83">
        <f>IF(ISNUMBER('Tabulka č. 2'!J32-'KN 2016 OV'!J32),ROUND('Tabulka č. 2'!J32-'KN 2016 OV'!J32,2),"")</f>
        <v>0</v>
      </c>
      <c r="K32" s="83" t="str">
        <f>IF(ISNUMBER('Tabulka č. 2'!K32-'KN 2016 OV'!K32),ROUND('Tabulka č. 2'!K32-'KN 2016 OV'!K32,2),"")</f>
        <v/>
      </c>
      <c r="L32" s="83">
        <f>IF(ISNUMBER('Tabulka č. 2'!L32-'KN 2016 OV'!L32),ROUND('Tabulka č. 2'!L32-'KN 2016 OV'!L32,2),"")</f>
        <v>0</v>
      </c>
      <c r="M32" s="83">
        <f>IF(ISNUMBER('Tabulka č. 2'!M32-'KN 2016 OV'!M32),ROUND('Tabulka č. 2'!M32-'KN 2016 OV'!M32,2),"")</f>
        <v>0</v>
      </c>
      <c r="N32" s="83">
        <f>IF(ISNUMBER('Tabulka č. 2'!N32-'KN 2016 OV'!N32),ROUND('Tabulka č. 2'!N32-'KN 2016 OV'!N32,2),"")</f>
        <v>0</v>
      </c>
      <c r="O32" s="85">
        <f>IF(ISNUMBER('Tabulka č. 2'!O32-'KN 2016 OV'!O32),ROUND('Tabulka č. 2'!O32-'KN 2016 OV'!O32,2),"")</f>
        <v>0</v>
      </c>
      <c r="P32" s="48">
        <f t="shared" si="3"/>
        <v>-3.692307692307692E-2</v>
      </c>
    </row>
    <row r="33" spans="1:16" s="39" customFormat="1" ht="15.75" thickBot="1" x14ac:dyDescent="0.3">
      <c r="A33" s="44" t="s">
        <v>28</v>
      </c>
      <c r="B33" s="89">
        <f>IF(ISNUMBER('Tabulka č. 2'!B33-'KN 2016 OV'!B33),ROUND('Tabulka č. 2'!B33-'KN 2016 OV'!B33,0),"")</f>
        <v>1000</v>
      </c>
      <c r="C33" s="89">
        <f>IF(ISNUMBER('Tabulka č. 2'!C33-'KN 2016 OV'!C33),ROUND('Tabulka č. 2'!C33-'KN 2016 OV'!C33,0),"")</f>
        <v>1024</v>
      </c>
      <c r="D33" s="89">
        <f>IF(ISNUMBER('Tabulka č. 2'!D33-'KN 2016 OV'!D33),ROUND('Tabulka č. 2'!D33-'KN 2016 OV'!D33,0),"")</f>
        <v>777</v>
      </c>
      <c r="E33" s="89">
        <f>IF(ISNUMBER('Tabulka č. 2'!E33-'KN 2016 OV'!E33),ROUND('Tabulka č. 2'!E33-'KN 2016 OV'!E33,0),"")</f>
        <v>1232</v>
      </c>
      <c r="F33" s="89">
        <f>IF(ISNUMBER('Tabulka č. 2'!F33-'KN 2016 OV'!F33),ROUND('Tabulka č. 2'!F33-'KN 2016 OV'!F33,0),"")</f>
        <v>750</v>
      </c>
      <c r="G33" s="89">
        <f>IF(ISNUMBER('Tabulka č. 2'!G33-'KN 2016 OV'!G33),ROUND('Tabulka č. 2'!G33-'KN 2016 OV'!G33,0),"")</f>
        <v>754</v>
      </c>
      <c r="H33" s="89">
        <f>IF(ISNUMBER('Tabulka č. 2'!H33-'KN 2016 OV'!H33),ROUND('Tabulka č. 2'!H33-'KN 2016 OV'!H33,0),"")</f>
        <v>1460</v>
      </c>
      <c r="I33" s="89">
        <f>IF(ISNUMBER('Tabulka č. 2'!I33-'KN 2016 OV'!I33),ROUND('Tabulka č. 2'!I33-'KN 2016 OV'!I33,0),"")</f>
        <v>781</v>
      </c>
      <c r="J33" s="89">
        <f>IF(ISNUMBER('Tabulka č. 2'!J33-'KN 2016 OV'!J33),ROUND('Tabulka č. 2'!J33-'KN 2016 OV'!J33,0),"")</f>
        <v>695</v>
      </c>
      <c r="K33" s="89" t="str">
        <f>IF(ISNUMBER('Tabulka č. 2'!K33-'KN 2016 OV'!K33),ROUND('Tabulka č. 2'!K33-'KN 2016 OV'!K33,0),"")</f>
        <v/>
      </c>
      <c r="L33" s="90">
        <f>IF(ISNUMBER('Tabulka č. 2'!L33-'KN 2016 OV'!L33),ROUND('Tabulka č. 2'!L33-'KN 2016 OV'!L33,0),"")</f>
        <v>688</v>
      </c>
      <c r="M33" s="89">
        <f>IF(ISNUMBER('Tabulka č. 2'!M33-'KN 2016 OV'!M33),ROUND('Tabulka č. 2'!M33-'KN 2016 OV'!M33,0),"")</f>
        <v>788</v>
      </c>
      <c r="N33" s="89">
        <f>IF(ISNUMBER('Tabulka č. 2'!N33-'KN 2016 OV'!N33),ROUND('Tabulka č. 2'!N33-'KN 2016 OV'!N33,0),"")</f>
        <v>799</v>
      </c>
      <c r="O33" s="91">
        <f>IF(ISNUMBER('Tabulka č. 2'!O33-'KN 2016 OV'!O33),ROUND('Tabulka č. 2'!O33-'KN 2016 OV'!O33,0),"")</f>
        <v>850</v>
      </c>
      <c r="P33" s="50">
        <f t="shared" si="3"/>
        <v>892.15384615384619</v>
      </c>
    </row>
    <row r="34" spans="1:16" s="41" customFormat="1" ht="19.5" thickBot="1" x14ac:dyDescent="0.35">
      <c r="A34" s="95" t="str">
        <f>'KN 2017'!A10</f>
        <v>69-41-L/01 Kosmetické služby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  <row r="35" spans="1:16" s="39" customFormat="1" x14ac:dyDescent="0.25">
      <c r="A35" s="51" t="s">
        <v>40</v>
      </c>
      <c r="B35" s="79">
        <f>IF(ISNUMBER('Tabulka č. 2'!B35-'KN 2016 OV'!B35),ROUND('Tabulka č. 2'!B35-'KN 2016 OV'!B35,0),"")</f>
        <v>1164</v>
      </c>
      <c r="C35" s="79">
        <f>IF(ISNUMBER('Tabulka č. 2'!C35-'KN 2016 OV'!C35),ROUND('Tabulka č. 2'!C35-'KN 2016 OV'!C35,0),"")</f>
        <v>775</v>
      </c>
      <c r="D35" s="79">
        <f>IF(ISNUMBER('Tabulka č. 2'!D35-'KN 2016 OV'!D35),ROUND('Tabulka č. 2'!D35-'KN 2016 OV'!D35,0),"")</f>
        <v>901</v>
      </c>
      <c r="E35" s="79">
        <f>IF(ISNUMBER('Tabulka č. 2'!E35-'KN 2016 OV'!E35),ROUND('Tabulka č. 2'!E35-'KN 2016 OV'!E35,0),"")</f>
        <v>1129</v>
      </c>
      <c r="F35" s="79">
        <f>IF(ISNUMBER('Tabulka č. 2'!F35-'KN 2016 OV'!F35),ROUND('Tabulka č. 2'!F35-'KN 2016 OV'!F35,0),"")</f>
        <v>1361</v>
      </c>
      <c r="G35" s="79">
        <f>IF(ISNUMBER('Tabulka č. 2'!G35-'KN 2016 OV'!G35),ROUND('Tabulka č. 2'!G35-'KN 2016 OV'!G35,0),"")</f>
        <v>737</v>
      </c>
      <c r="H35" s="79">
        <f>IF(ISNUMBER('Tabulka č. 2'!H35-'KN 2016 OV'!H35),ROUND('Tabulka č. 2'!H35-'KN 2016 OV'!H35,0),"")</f>
        <v>1162</v>
      </c>
      <c r="I35" s="79">
        <f>IF(ISNUMBER('Tabulka č. 2'!I35-'KN 2016 OV'!I35),ROUND('Tabulka č. 2'!I35-'KN 2016 OV'!I35,0),"")</f>
        <v>836</v>
      </c>
      <c r="J35" s="79">
        <f>IF(ISNUMBER('Tabulka č. 2'!J35-'KN 2016 OV'!J35),ROUND('Tabulka č. 2'!J35-'KN 2016 OV'!J35,0),"")</f>
        <v>566</v>
      </c>
      <c r="K35" s="79">
        <f>IF(ISNUMBER('Tabulka č. 2'!K35-'KN 2016 OV'!K35),ROUND('Tabulka č. 2'!K35-'KN 2016 OV'!K35,0),"")</f>
        <v>959</v>
      </c>
      <c r="L35" s="79">
        <f>IF(ISNUMBER('Tabulka č. 2'!L35-'KN 2016 OV'!L35),ROUND('Tabulka č. 2'!L35-'KN 2016 OV'!L35,0),"")</f>
        <v>1171</v>
      </c>
      <c r="M35" s="79">
        <f>IF(ISNUMBER('Tabulka č. 2'!M35-'KN 2016 OV'!M35),ROUND('Tabulka č. 2'!M35-'KN 2016 OV'!M35,0),"")</f>
        <v>956</v>
      </c>
      <c r="N35" s="79">
        <f>IF(ISNUMBER('Tabulka č. 2'!N35-'KN 2016 OV'!N35),ROUND('Tabulka č. 2'!N35-'KN 2016 OV'!N35,0),"")</f>
        <v>1231</v>
      </c>
      <c r="O35" s="80">
        <f>IF(ISNUMBER('Tabulka č. 2'!O35-'KN 2016 OV'!O35),ROUND('Tabulka č. 2'!O35-'KN 2016 OV'!O35,0),"")</f>
        <v>1236</v>
      </c>
      <c r="P35" s="46">
        <f>IF(ISNUMBER(AVERAGE(B35:O35)),AVERAGE(B35:O35),"")</f>
        <v>1013.1428571428571</v>
      </c>
    </row>
    <row r="36" spans="1:16" s="39" customFormat="1" x14ac:dyDescent="0.25">
      <c r="A36" s="42" t="s">
        <v>41</v>
      </c>
      <c r="B36" s="81">
        <f>IF(ISNUMBER('Tabulka č. 2'!B36-'KN 2016 OV'!B36),ROUND('Tabulka č. 2'!B36-'KN 2016 OV'!B36,0),"")</f>
        <v>0</v>
      </c>
      <c r="C36" s="81">
        <f>IF(ISNUMBER('Tabulka č. 2'!C36-'KN 2016 OV'!C36),ROUND('Tabulka č. 2'!C36-'KN 2016 OV'!C36,0),"")</f>
        <v>0</v>
      </c>
      <c r="D36" s="81" t="str">
        <f>IF(ISNUMBER('Tabulka č. 2'!D36-'KN 2016 OV'!D36),ROUND('Tabulka č. 2'!D36-'KN 2016 OV'!D36,0),"")</f>
        <v/>
      </c>
      <c r="E36" s="81">
        <f>IF(ISNUMBER('Tabulka č. 2'!E36-'KN 2016 OV'!E36),ROUND('Tabulka č. 2'!E36-'KN 2016 OV'!E36,0),"")</f>
        <v>0</v>
      </c>
      <c r="F36" s="81">
        <f>IF(ISNUMBER('Tabulka č. 2'!F36-'KN 2016 OV'!F36),ROUND('Tabulka č. 2'!F36-'KN 2016 OV'!F36,0),"")</f>
        <v>0</v>
      </c>
      <c r="G36" s="81">
        <f>IF(ISNUMBER('Tabulka č. 2'!G36-'KN 2016 OV'!G36),ROUND('Tabulka č. 2'!G36-'KN 2016 OV'!G36,0),"")</f>
        <v>58</v>
      </c>
      <c r="H36" s="81">
        <f>IF(ISNUMBER('Tabulka č. 2'!H36-'KN 2016 OV'!H36),ROUND('Tabulka č. 2'!H36-'KN 2016 OV'!H36,0),"")</f>
        <v>0</v>
      </c>
      <c r="I36" s="81">
        <f>IF(ISNUMBER('Tabulka č. 2'!I36-'KN 2016 OV'!I36),ROUND('Tabulka č. 2'!I36-'KN 2016 OV'!I36,0),"")</f>
        <v>0</v>
      </c>
      <c r="J36" s="81">
        <f>IF(ISNUMBER('Tabulka č. 2'!J36-'KN 2016 OV'!J36),ROUND('Tabulka č. 2'!J36-'KN 2016 OV'!J36,0),"")</f>
        <v>-5</v>
      </c>
      <c r="K36" s="81">
        <f>IF(ISNUMBER('Tabulka č. 2'!K36-'KN 2016 OV'!K36),ROUND('Tabulka č. 2'!K36-'KN 2016 OV'!K36,0),"")</f>
        <v>-2</v>
      </c>
      <c r="L36" s="81">
        <f>IF(ISNUMBER('Tabulka č. 2'!L36-'KN 2016 OV'!L36),ROUND('Tabulka č. 2'!L36-'KN 2016 OV'!L36,0),"")</f>
        <v>0</v>
      </c>
      <c r="M36" s="81">
        <f>IF(ISNUMBER('Tabulka č. 2'!M36-'KN 2016 OV'!M36),ROUND('Tabulka č. 2'!M36-'KN 2016 OV'!M36,0),"")</f>
        <v>0</v>
      </c>
      <c r="N36" s="81">
        <f>IF(ISNUMBER('Tabulka č. 2'!N36-'KN 2016 OV'!N36),ROUND('Tabulka č. 2'!N36-'KN 2016 OV'!N36,0),"")</f>
        <v>0</v>
      </c>
      <c r="O36" s="82">
        <f>IF(ISNUMBER('Tabulka č. 2'!O36-'KN 2016 OV'!O36),ROUND('Tabulka č. 2'!O36-'KN 2016 OV'!O36,0),"")</f>
        <v>0</v>
      </c>
      <c r="P36" s="47">
        <f t="shared" ref="P36:P40" si="4">IF(ISNUMBER(AVERAGE(B36:O36)),AVERAGE(B36:O36),"")</f>
        <v>3.9230769230769229</v>
      </c>
    </row>
    <row r="37" spans="1:16" x14ac:dyDescent="0.25">
      <c r="A37" s="43" t="s">
        <v>25</v>
      </c>
      <c r="B37" s="83">
        <f>IF(ISNUMBER('Tabulka č. 2'!B37-'KN 2016 OV'!B37),ROUND('Tabulka č. 2'!B37-'KN 2016 OV'!B37,2),"")</f>
        <v>0</v>
      </c>
      <c r="C37" s="83">
        <f>IF(ISNUMBER('Tabulka č. 2'!C37-'KN 2016 OV'!C37),ROUND('Tabulka č. 2'!C37-'KN 2016 OV'!C37,2),"")</f>
        <v>0.18</v>
      </c>
      <c r="D37" s="83">
        <f>IF(ISNUMBER('Tabulka č. 2'!D37-'KN 2016 OV'!D37),ROUND('Tabulka č. 2'!D37-'KN 2016 OV'!D37,2),"")</f>
        <v>0</v>
      </c>
      <c r="E37" s="83">
        <f>IF(ISNUMBER('Tabulka č. 2'!E37-'KN 2016 OV'!E37),ROUND('Tabulka č. 2'!E37-'KN 2016 OV'!E37,2),"")</f>
        <v>0</v>
      </c>
      <c r="F37" s="83">
        <f>IF(ISNUMBER('Tabulka č. 2'!F37-'KN 2016 OV'!F37),ROUND('Tabulka č. 2'!F37-'KN 2016 OV'!F37,2),"")</f>
        <v>0</v>
      </c>
      <c r="G37" s="84">
        <f>IF(ISNUMBER('Tabulka č. 2'!G37-'KN 2016 OV'!G37),ROUND('Tabulka č. 2'!G37-'KN 2016 OV'!G37,2),"")</f>
        <v>0</v>
      </c>
      <c r="H37" s="83">
        <f>IF(ISNUMBER('Tabulka č. 2'!H37-'KN 2016 OV'!H37),ROUND('Tabulka č. 2'!H37-'KN 2016 OV'!H37,2),"")</f>
        <v>-0.34</v>
      </c>
      <c r="I37" s="83">
        <f>IF(ISNUMBER('Tabulka č. 2'!I37-'KN 2016 OV'!I37),ROUND('Tabulka č. 2'!I37-'KN 2016 OV'!I37,2),"")</f>
        <v>0</v>
      </c>
      <c r="J37" s="83">
        <f>IF(ISNUMBER('Tabulka č. 2'!J37-'KN 2016 OV'!J37),ROUND('Tabulka č. 2'!J37-'KN 2016 OV'!J37,2),"")</f>
        <v>0</v>
      </c>
      <c r="K37" s="83">
        <f>IF(ISNUMBER('Tabulka č. 2'!K37-'KN 2016 OV'!K37),ROUND('Tabulka č. 2'!K37-'KN 2016 OV'!K37,2),"")</f>
        <v>0</v>
      </c>
      <c r="L37" s="83">
        <f>IF(ISNUMBER('Tabulka č. 2'!L37-'KN 2016 OV'!L37),ROUND('Tabulka č. 2'!L37-'KN 2016 OV'!L37,2),"")</f>
        <v>-1.39</v>
      </c>
      <c r="M37" s="83">
        <f>IF(ISNUMBER('Tabulka č. 2'!M37-'KN 2016 OV'!M37),ROUND('Tabulka č. 2'!M37-'KN 2016 OV'!M37,2),"")</f>
        <v>0</v>
      </c>
      <c r="N37" s="83">
        <f>IF(ISNUMBER('Tabulka č. 2'!N37-'KN 2016 OV'!N37),ROUND('Tabulka č. 2'!N37-'KN 2016 OV'!N37,2),"")</f>
        <v>0</v>
      </c>
      <c r="O37" s="85">
        <f>IF(ISNUMBER('Tabulka č. 2'!O37-'KN 2016 OV'!O37),ROUND('Tabulka č. 2'!O37-'KN 2016 OV'!O37,2),"")</f>
        <v>0</v>
      </c>
      <c r="P37" s="48">
        <f t="shared" si="4"/>
        <v>-0.1107142857142857</v>
      </c>
    </row>
    <row r="38" spans="1:16" s="39" customFormat="1" x14ac:dyDescent="0.25">
      <c r="A38" s="42" t="s">
        <v>26</v>
      </c>
      <c r="B38" s="86">
        <f>IF(ISNUMBER('Tabulka č. 2'!B38-'KN 2016 OV'!B38),ROUND('Tabulka č. 2'!B38-'KN 2016 OV'!B38,0),"")</f>
        <v>2190</v>
      </c>
      <c r="C38" s="86">
        <f>IF(ISNUMBER('Tabulka č. 2'!C38-'KN 2016 OV'!C38),ROUND('Tabulka č. 2'!C38-'KN 2016 OV'!C38,0),"")</f>
        <v>1528</v>
      </c>
      <c r="D38" s="86">
        <f>IF(ISNUMBER('Tabulka č. 2'!D38-'KN 2016 OV'!D38),ROUND('Tabulka č. 2'!D38-'KN 2016 OV'!D38,0),"")</f>
        <v>2071</v>
      </c>
      <c r="E38" s="86">
        <f>IF(ISNUMBER('Tabulka č. 2'!E38-'KN 2016 OV'!E38),ROUND('Tabulka č. 2'!E38-'KN 2016 OV'!E38,0),"")</f>
        <v>2396</v>
      </c>
      <c r="F38" s="86">
        <f>IF(ISNUMBER('Tabulka č. 2'!F38-'KN 2016 OV'!F38),ROUND('Tabulka č. 2'!F38-'KN 2016 OV'!F38,0),"")</f>
        <v>1900</v>
      </c>
      <c r="G38" s="86">
        <f>IF(ISNUMBER('Tabulka č. 2'!G38-'KN 2016 OV'!G38),ROUND('Tabulka č. 2'!G38-'KN 2016 OV'!G38,0),"")</f>
        <v>1477</v>
      </c>
      <c r="H38" s="86">
        <f>IF(ISNUMBER('Tabulka č. 2'!H38-'KN 2016 OV'!H38),ROUND('Tabulka č. 2'!H38-'KN 2016 OV'!H38,0),"")</f>
        <v>2180</v>
      </c>
      <c r="I38" s="86">
        <f>IF(ISNUMBER('Tabulka č. 2'!I38-'KN 2016 OV'!I38),ROUND('Tabulka č. 2'!I38-'KN 2016 OV'!I38,0),"")</f>
        <v>1690</v>
      </c>
      <c r="J38" s="86">
        <f>IF(ISNUMBER('Tabulka č. 2'!J38-'KN 2016 OV'!J38),ROUND('Tabulka č. 2'!J38-'KN 2016 OV'!J38,0),"")</f>
        <v>1444</v>
      </c>
      <c r="K38" s="86">
        <f>IF(ISNUMBER('Tabulka č. 2'!K38-'KN 2016 OV'!K38),ROUND('Tabulka č. 2'!K38-'KN 2016 OV'!K38,0),"")</f>
        <v>1961</v>
      </c>
      <c r="L38" s="87">
        <f>IF(ISNUMBER('Tabulka č. 2'!L38-'KN 2016 OV'!L38),ROUND('Tabulka č. 2'!L38-'KN 2016 OV'!L38,0),"")</f>
        <v>1544</v>
      </c>
      <c r="M38" s="86">
        <f>IF(ISNUMBER('Tabulka č. 2'!M38-'KN 2016 OV'!M38),ROUND('Tabulka č. 2'!M38-'KN 2016 OV'!M38,0),"")</f>
        <v>2154</v>
      </c>
      <c r="N38" s="86">
        <f>IF(ISNUMBER('Tabulka č. 2'!N38-'KN 2016 OV'!N38),ROUND('Tabulka č. 2'!N38-'KN 2016 OV'!N38,0),"")</f>
        <v>2071</v>
      </c>
      <c r="O38" s="88">
        <f>IF(ISNUMBER('Tabulka č. 2'!O38-'KN 2016 OV'!O38),ROUND('Tabulka č. 2'!O38-'KN 2016 OV'!O38,0),"")</f>
        <v>2100</v>
      </c>
      <c r="P38" s="49">
        <f t="shared" si="4"/>
        <v>1907.5714285714287</v>
      </c>
    </row>
    <row r="39" spans="1:16" x14ac:dyDescent="0.25">
      <c r="A39" s="43" t="s">
        <v>27</v>
      </c>
      <c r="B39" s="83">
        <f>IF(ISNUMBER('Tabulka č. 2'!B39-'KN 2016 OV'!B39),ROUND('Tabulka č. 2'!B39-'KN 2016 OV'!B39,2),"")</f>
        <v>0</v>
      </c>
      <c r="C39" s="83">
        <f>IF(ISNUMBER('Tabulka č. 2'!C39-'KN 2016 OV'!C39),ROUND('Tabulka č. 2'!C39-'KN 2016 OV'!C39,2),"")</f>
        <v>0</v>
      </c>
      <c r="D39" s="83">
        <f>IF(ISNUMBER('Tabulka č. 2'!D39-'KN 2016 OV'!D39),ROUND('Tabulka č. 2'!D39-'KN 2016 OV'!D39,2),"")</f>
        <v>0</v>
      </c>
      <c r="E39" s="83">
        <f>IF(ISNUMBER('Tabulka č. 2'!E39-'KN 2016 OV'!E39),ROUND('Tabulka č. 2'!E39-'KN 2016 OV'!E39,2),"")</f>
        <v>0</v>
      </c>
      <c r="F39" s="83">
        <f>IF(ISNUMBER('Tabulka č. 2'!F39-'KN 2016 OV'!F39),ROUND('Tabulka č. 2'!F39-'KN 2016 OV'!F39,2),"")</f>
        <v>-7.99</v>
      </c>
      <c r="G39" s="84">
        <f>IF(ISNUMBER('Tabulka č. 2'!G39-'KN 2016 OV'!G39),ROUND('Tabulka č. 2'!G39-'KN 2016 OV'!G39,2),"")</f>
        <v>0</v>
      </c>
      <c r="H39" s="83">
        <f>IF(ISNUMBER('Tabulka č. 2'!H39-'KN 2016 OV'!H39),ROUND('Tabulka č. 2'!H39-'KN 2016 OV'!H39,2),"")</f>
        <v>-0.48</v>
      </c>
      <c r="I39" s="83">
        <f>IF(ISNUMBER('Tabulka č. 2'!I39-'KN 2016 OV'!I39),ROUND('Tabulka č. 2'!I39-'KN 2016 OV'!I39,2),"")</f>
        <v>0</v>
      </c>
      <c r="J39" s="83">
        <f>IF(ISNUMBER('Tabulka č. 2'!J39-'KN 2016 OV'!J39),ROUND('Tabulka č. 2'!J39-'KN 2016 OV'!J39,2),"")</f>
        <v>0</v>
      </c>
      <c r="K39" s="83">
        <f>IF(ISNUMBER('Tabulka č. 2'!K39-'KN 2016 OV'!K39),ROUND('Tabulka č. 2'!K39-'KN 2016 OV'!K39,2),"")</f>
        <v>0</v>
      </c>
      <c r="L39" s="83">
        <f>IF(ISNUMBER('Tabulka č. 2'!L39-'KN 2016 OV'!L39),ROUND('Tabulka č. 2'!L39-'KN 2016 OV'!L39,2),"")</f>
        <v>0</v>
      </c>
      <c r="M39" s="83">
        <f>IF(ISNUMBER('Tabulka č. 2'!M39-'KN 2016 OV'!M39),ROUND('Tabulka č. 2'!M39-'KN 2016 OV'!M39,2),"")</f>
        <v>0</v>
      </c>
      <c r="N39" s="83">
        <f>IF(ISNUMBER('Tabulka č. 2'!N39-'KN 2016 OV'!N39),ROUND('Tabulka č. 2'!N39-'KN 2016 OV'!N39,2),"")</f>
        <v>0</v>
      </c>
      <c r="O39" s="85">
        <f>IF(ISNUMBER('Tabulka č. 2'!O39-'KN 2016 OV'!O39),ROUND('Tabulka č. 2'!O39-'KN 2016 OV'!O39,2),"")</f>
        <v>0</v>
      </c>
      <c r="P39" s="48">
        <f t="shared" si="4"/>
        <v>-0.60500000000000009</v>
      </c>
    </row>
    <row r="40" spans="1:16" s="39" customFormat="1" ht="15.75" thickBot="1" x14ac:dyDescent="0.3">
      <c r="A40" s="44" t="s">
        <v>28</v>
      </c>
      <c r="B40" s="89">
        <f>IF(ISNUMBER('Tabulka č. 2'!B40-'KN 2016 OV'!B40),ROUND('Tabulka č. 2'!B40-'KN 2016 OV'!B40,0),"")</f>
        <v>1000</v>
      </c>
      <c r="C40" s="89">
        <f>IF(ISNUMBER('Tabulka č. 2'!C40-'KN 2016 OV'!C40),ROUND('Tabulka č. 2'!C40-'KN 2016 OV'!C40,0),"")</f>
        <v>1024</v>
      </c>
      <c r="D40" s="89">
        <f>IF(ISNUMBER('Tabulka č. 2'!D40-'KN 2016 OV'!D40),ROUND('Tabulka č. 2'!D40-'KN 2016 OV'!D40,0),"")</f>
        <v>777</v>
      </c>
      <c r="E40" s="89">
        <f>IF(ISNUMBER('Tabulka č. 2'!E40-'KN 2016 OV'!E40),ROUND('Tabulka č. 2'!E40-'KN 2016 OV'!E40,0),"")</f>
        <v>1232</v>
      </c>
      <c r="F40" s="89">
        <f>IF(ISNUMBER('Tabulka č. 2'!F40-'KN 2016 OV'!F40),ROUND('Tabulka č. 2'!F40-'KN 2016 OV'!F40,0),"")</f>
        <v>750</v>
      </c>
      <c r="G40" s="89">
        <f>IF(ISNUMBER('Tabulka č. 2'!G40-'KN 2016 OV'!G40),ROUND('Tabulka č. 2'!G40-'KN 2016 OV'!G40,0),"")</f>
        <v>754</v>
      </c>
      <c r="H40" s="89">
        <f>IF(ISNUMBER('Tabulka č. 2'!H40-'KN 2016 OV'!H40),ROUND('Tabulka č. 2'!H40-'KN 2016 OV'!H40,0),"")</f>
        <v>1460</v>
      </c>
      <c r="I40" s="89">
        <f>IF(ISNUMBER('Tabulka č. 2'!I40-'KN 2016 OV'!I40),ROUND('Tabulka č. 2'!I40-'KN 2016 OV'!I40,0),"")</f>
        <v>781</v>
      </c>
      <c r="J40" s="89">
        <f>IF(ISNUMBER('Tabulka č. 2'!J40-'KN 2016 OV'!J40),ROUND('Tabulka č. 2'!J40-'KN 2016 OV'!J40,0),"")</f>
        <v>695</v>
      </c>
      <c r="K40" s="89">
        <f>IF(ISNUMBER('Tabulka č. 2'!K40-'KN 2016 OV'!K40),ROUND('Tabulka č. 2'!K40-'KN 2016 OV'!K40,0),"")</f>
        <v>753</v>
      </c>
      <c r="L40" s="90">
        <f>IF(ISNUMBER('Tabulka č. 2'!L40-'KN 2016 OV'!L40),ROUND('Tabulka č. 2'!L40-'KN 2016 OV'!L40,0),"")</f>
        <v>688</v>
      </c>
      <c r="M40" s="89">
        <f>IF(ISNUMBER('Tabulka č. 2'!M40-'KN 2016 OV'!M40),ROUND('Tabulka č. 2'!M40-'KN 2016 OV'!M40,0),"")</f>
        <v>788</v>
      </c>
      <c r="N40" s="89">
        <f>IF(ISNUMBER('Tabulka č. 2'!N40-'KN 2016 OV'!N40),ROUND('Tabulka č. 2'!N40-'KN 2016 OV'!N40,0),"")</f>
        <v>799</v>
      </c>
      <c r="O40" s="91">
        <f>IF(ISNUMBER('Tabulka č. 2'!O40-'KN 2016 OV'!O40),ROUND('Tabulka č. 2'!O40-'KN 2016 OV'!O40,0),"")</f>
        <v>850</v>
      </c>
      <c r="P40" s="50">
        <f t="shared" si="4"/>
        <v>882.21428571428567</v>
      </c>
    </row>
    <row r="43" spans="1:16" x14ac:dyDescent="0.25">
      <c r="A43"/>
    </row>
  </sheetData>
  <mergeCells count="8">
    <mergeCell ref="A27:P27"/>
    <mergeCell ref="A34:P34"/>
    <mergeCell ref="A1:P1"/>
    <mergeCell ref="A2:P2"/>
    <mergeCell ref="A3:P3"/>
    <mergeCell ref="A6:P6"/>
    <mergeCell ref="A13:P13"/>
    <mergeCell ref="A20:P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Header>&amp;RPříloha č. 8d
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X18"/>
  <sheetViews>
    <sheetView zoomScaleNormal="100" workbookViewId="0">
      <selection activeCell="F6" sqref="F6"/>
    </sheetView>
  </sheetViews>
  <sheetFormatPr defaultRowHeight="15" x14ac:dyDescent="0.25"/>
  <cols>
    <col min="1" max="1" width="39.85546875" style="1" customWidth="1"/>
    <col min="2" max="16" width="7.7109375" style="1" customWidth="1"/>
    <col min="17" max="17" width="9.140625" style="1"/>
    <col min="18" max="32" width="7.85546875" style="1" customWidth="1"/>
    <col min="33" max="33" width="9.140625" style="1"/>
    <col min="34" max="48" width="6.140625" style="1" customWidth="1"/>
    <col min="49" max="49" width="9.140625" style="1"/>
    <col min="50" max="64" width="6.85546875" style="1" customWidth="1"/>
    <col min="65" max="65" width="9.140625" style="1"/>
    <col min="66" max="80" width="7.7109375" style="1" customWidth="1"/>
    <col min="81" max="16384" width="9.140625" style="1"/>
  </cols>
  <sheetData>
    <row r="1" spans="1:128" ht="18.75" x14ac:dyDescent="0.3">
      <c r="A1" s="36"/>
      <c r="B1" s="100" t="s">
        <v>52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R1" s="100" t="str">
        <f>$B$1</f>
        <v>Krajské normativy Střední vzdělávání v roce 2017</v>
      </c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H1" s="100" t="str">
        <f>$B$1</f>
        <v>Krajské normativy Střední vzdělávání v roce 2017</v>
      </c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X1" s="100" t="str">
        <f>$B$1</f>
        <v>Krajské normativy Střední vzdělávání v roce 2017</v>
      </c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N1" s="100" t="str">
        <f>$B$1</f>
        <v>Krajské normativy Střední vzdělávání v roce 2017</v>
      </c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D1" s="100" t="str">
        <f>$B$1</f>
        <v>Krajské normativy Střední vzdělávání v roce 2017</v>
      </c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T1" s="100" t="str">
        <f>$B$1</f>
        <v>Krajské normativy Střední vzdělávání v roce 2017</v>
      </c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J1" s="100" t="str">
        <f>$B$1</f>
        <v>Krajské normativy Střední vzdělávání v roce 2017</v>
      </c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</row>
    <row r="2" spans="1:128" ht="15.75" x14ac:dyDescent="0.25">
      <c r="A2" s="72"/>
      <c r="B2" s="101" t="s">
        <v>42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R2" s="101" t="s">
        <v>42</v>
      </c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H2" s="101" t="s">
        <v>42</v>
      </c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 t="s">
        <v>42</v>
      </c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D2" s="101" t="s">
        <v>23</v>
      </c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72"/>
      <c r="DJ2" s="101" t="s">
        <v>23</v>
      </c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</row>
    <row r="3" spans="1:128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28" s="4" customFormat="1" ht="15.75" x14ac:dyDescent="0.25">
      <c r="A4" s="67"/>
      <c r="B4" s="102" t="s">
        <v>15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5"/>
      <c r="R4" s="104" t="s">
        <v>16</v>
      </c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7"/>
      <c r="AH4" s="105" t="s">
        <v>19</v>
      </c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6"/>
      <c r="AX4" s="107" t="s">
        <v>20</v>
      </c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22"/>
      <c r="BN4" s="108" t="s">
        <v>17</v>
      </c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8"/>
      <c r="CD4" s="106" t="s">
        <v>18</v>
      </c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9"/>
      <c r="CT4" s="98" t="s">
        <v>21</v>
      </c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23"/>
      <c r="DJ4" s="99" t="s">
        <v>22</v>
      </c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24"/>
    </row>
    <row r="5" spans="1:128" s="12" customFormat="1" ht="60.75" customHeight="1" x14ac:dyDescent="0.25">
      <c r="A5" s="67" t="s">
        <v>36</v>
      </c>
      <c r="B5" s="25" t="s">
        <v>2</v>
      </c>
      <c r="C5" s="10" t="s">
        <v>3</v>
      </c>
      <c r="D5" s="10" t="s">
        <v>0</v>
      </c>
      <c r="E5" s="10" t="s">
        <v>1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1" t="s">
        <v>14</v>
      </c>
      <c r="R5" s="15" t="s">
        <v>2</v>
      </c>
      <c r="S5" s="15" t="s">
        <v>3</v>
      </c>
      <c r="T5" s="15" t="s">
        <v>0</v>
      </c>
      <c r="U5" s="15" t="s">
        <v>1</v>
      </c>
      <c r="V5" s="15" t="s">
        <v>4</v>
      </c>
      <c r="W5" s="15" t="s">
        <v>5</v>
      </c>
      <c r="X5" s="15" t="s">
        <v>6</v>
      </c>
      <c r="Y5" s="15" t="s">
        <v>7</v>
      </c>
      <c r="Z5" s="15" t="s">
        <v>8</v>
      </c>
      <c r="AA5" s="15" t="s">
        <v>9</v>
      </c>
      <c r="AB5" s="15" t="s">
        <v>10</v>
      </c>
      <c r="AC5" s="15" t="s">
        <v>11</v>
      </c>
      <c r="AD5" s="15" t="s">
        <v>12</v>
      </c>
      <c r="AE5" s="15" t="s">
        <v>13</v>
      </c>
      <c r="AF5" s="16" t="s">
        <v>14</v>
      </c>
      <c r="AH5" s="13" t="s">
        <v>2</v>
      </c>
      <c r="AI5" s="13" t="s">
        <v>3</v>
      </c>
      <c r="AJ5" s="13" t="s">
        <v>0</v>
      </c>
      <c r="AK5" s="13" t="s">
        <v>1</v>
      </c>
      <c r="AL5" s="13" t="s">
        <v>4</v>
      </c>
      <c r="AM5" s="13" t="s">
        <v>5</v>
      </c>
      <c r="AN5" s="13" t="s">
        <v>6</v>
      </c>
      <c r="AO5" s="13" t="s">
        <v>7</v>
      </c>
      <c r="AP5" s="13" t="s">
        <v>8</v>
      </c>
      <c r="AQ5" s="13" t="s">
        <v>9</v>
      </c>
      <c r="AR5" s="13" t="s">
        <v>10</v>
      </c>
      <c r="AS5" s="13" t="s">
        <v>11</v>
      </c>
      <c r="AT5" s="13" t="s">
        <v>12</v>
      </c>
      <c r="AU5" s="13" t="s">
        <v>13</v>
      </c>
      <c r="AV5" s="14" t="s">
        <v>14</v>
      </c>
      <c r="AX5" s="26" t="s">
        <v>2</v>
      </c>
      <c r="AY5" s="26" t="s">
        <v>3</v>
      </c>
      <c r="AZ5" s="26" t="s">
        <v>0</v>
      </c>
      <c r="BA5" s="26" t="s">
        <v>1</v>
      </c>
      <c r="BB5" s="26" t="s">
        <v>4</v>
      </c>
      <c r="BC5" s="26" t="s">
        <v>5</v>
      </c>
      <c r="BD5" s="26" t="s">
        <v>6</v>
      </c>
      <c r="BE5" s="26" t="s">
        <v>7</v>
      </c>
      <c r="BF5" s="26" t="s">
        <v>8</v>
      </c>
      <c r="BG5" s="26" t="s">
        <v>9</v>
      </c>
      <c r="BH5" s="26" t="s">
        <v>10</v>
      </c>
      <c r="BI5" s="26" t="s">
        <v>11</v>
      </c>
      <c r="BJ5" s="26" t="s">
        <v>12</v>
      </c>
      <c r="BK5" s="26" t="s">
        <v>13</v>
      </c>
      <c r="BL5" s="27" t="s">
        <v>14</v>
      </c>
      <c r="BN5" s="17" t="s">
        <v>2</v>
      </c>
      <c r="BO5" s="17" t="s">
        <v>3</v>
      </c>
      <c r="BP5" s="17" t="s">
        <v>0</v>
      </c>
      <c r="BQ5" s="17" t="s">
        <v>1</v>
      </c>
      <c r="BR5" s="17" t="s">
        <v>4</v>
      </c>
      <c r="BS5" s="17" t="s">
        <v>5</v>
      </c>
      <c r="BT5" s="17" t="s">
        <v>6</v>
      </c>
      <c r="BU5" s="17" t="s">
        <v>7</v>
      </c>
      <c r="BV5" s="17" t="s">
        <v>8</v>
      </c>
      <c r="BW5" s="17" t="s">
        <v>9</v>
      </c>
      <c r="BX5" s="17" t="s">
        <v>10</v>
      </c>
      <c r="BY5" s="17" t="s">
        <v>11</v>
      </c>
      <c r="BZ5" s="17" t="s">
        <v>12</v>
      </c>
      <c r="CA5" s="17" t="s">
        <v>13</v>
      </c>
      <c r="CB5" s="18" t="s">
        <v>14</v>
      </c>
      <c r="CD5" s="19" t="s">
        <v>2</v>
      </c>
      <c r="CE5" s="19" t="s">
        <v>3</v>
      </c>
      <c r="CF5" s="19" t="s">
        <v>0</v>
      </c>
      <c r="CG5" s="19" t="s">
        <v>1</v>
      </c>
      <c r="CH5" s="19" t="s">
        <v>4</v>
      </c>
      <c r="CI5" s="19" t="s">
        <v>5</v>
      </c>
      <c r="CJ5" s="19" t="s">
        <v>6</v>
      </c>
      <c r="CK5" s="19" t="s">
        <v>7</v>
      </c>
      <c r="CL5" s="19" t="s">
        <v>8</v>
      </c>
      <c r="CM5" s="19" t="s">
        <v>9</v>
      </c>
      <c r="CN5" s="19" t="s">
        <v>10</v>
      </c>
      <c r="CO5" s="19" t="s">
        <v>11</v>
      </c>
      <c r="CP5" s="19" t="s">
        <v>12</v>
      </c>
      <c r="CQ5" s="19" t="s">
        <v>13</v>
      </c>
      <c r="CR5" s="20" t="s">
        <v>14</v>
      </c>
      <c r="CT5" s="28" t="s">
        <v>2</v>
      </c>
      <c r="CU5" s="28" t="s">
        <v>3</v>
      </c>
      <c r="CV5" s="28" t="s">
        <v>0</v>
      </c>
      <c r="CW5" s="28" t="s">
        <v>1</v>
      </c>
      <c r="CX5" s="28" t="s">
        <v>4</v>
      </c>
      <c r="CY5" s="28" t="s">
        <v>5</v>
      </c>
      <c r="CZ5" s="28" t="s">
        <v>6</v>
      </c>
      <c r="DA5" s="28" t="s">
        <v>7</v>
      </c>
      <c r="DB5" s="28" t="s">
        <v>8</v>
      </c>
      <c r="DC5" s="28" t="s">
        <v>9</v>
      </c>
      <c r="DD5" s="28" t="s">
        <v>10</v>
      </c>
      <c r="DE5" s="28" t="s">
        <v>11</v>
      </c>
      <c r="DF5" s="28" t="s">
        <v>12</v>
      </c>
      <c r="DG5" s="28" t="s">
        <v>13</v>
      </c>
      <c r="DH5" s="29" t="s">
        <v>14</v>
      </c>
      <c r="DJ5" s="30" t="s">
        <v>2</v>
      </c>
      <c r="DK5" s="30" t="s">
        <v>3</v>
      </c>
      <c r="DL5" s="30" t="s">
        <v>0</v>
      </c>
      <c r="DM5" s="30" t="s">
        <v>1</v>
      </c>
      <c r="DN5" s="30" t="s">
        <v>4</v>
      </c>
      <c r="DO5" s="30" t="s">
        <v>5</v>
      </c>
      <c r="DP5" s="30" t="s">
        <v>6</v>
      </c>
      <c r="DQ5" s="30" t="s">
        <v>7</v>
      </c>
      <c r="DR5" s="30" t="s">
        <v>8</v>
      </c>
      <c r="DS5" s="30" t="s">
        <v>9</v>
      </c>
      <c r="DT5" s="30" t="s">
        <v>10</v>
      </c>
      <c r="DU5" s="30" t="s">
        <v>11</v>
      </c>
      <c r="DV5" s="30" t="s">
        <v>12</v>
      </c>
      <c r="DW5" s="30" t="s">
        <v>13</v>
      </c>
      <c r="DX5" s="31" t="s">
        <v>14</v>
      </c>
    </row>
    <row r="6" spans="1:128" x14ac:dyDescent="0.25">
      <c r="A6" s="63" t="s">
        <v>32</v>
      </c>
      <c r="B6" s="68">
        <v>27919.531941808978</v>
      </c>
      <c r="C6" s="68">
        <v>29584.790178604944</v>
      </c>
      <c r="D6" s="68">
        <v>25632.355647356024</v>
      </c>
      <c r="E6" s="68">
        <v>26904.085096489191</v>
      </c>
      <c r="F6" s="68">
        <v>50937.433346468228</v>
      </c>
      <c r="G6" s="68">
        <v>24294.732291320252</v>
      </c>
      <c r="H6" s="68">
        <v>23838.227596147808</v>
      </c>
      <c r="I6" s="68">
        <v>27858.015574044661</v>
      </c>
      <c r="J6" s="68">
        <v>23794.410774410771</v>
      </c>
      <c r="K6" s="68">
        <v>27669.770243274208</v>
      </c>
      <c r="L6" s="68">
        <v>26933.616318037577</v>
      </c>
      <c r="M6" s="68">
        <v>29901.262863841061</v>
      </c>
      <c r="N6" s="68">
        <v>27030.710204081632</v>
      </c>
      <c r="O6" s="68">
        <v>27471.640380099601</v>
      </c>
      <c r="P6" s="69">
        <v>26833.319162270516</v>
      </c>
      <c r="R6" s="68">
        <v>1890</v>
      </c>
      <c r="S6" s="68">
        <v>610.78499999999997</v>
      </c>
      <c r="T6" s="68">
        <v>700</v>
      </c>
      <c r="U6" s="68">
        <v>517</v>
      </c>
      <c r="V6" s="68">
        <v>770</v>
      </c>
      <c r="W6" s="68">
        <v>432</v>
      </c>
      <c r="X6" s="68">
        <v>700</v>
      </c>
      <c r="Y6" s="68">
        <v>755.9</v>
      </c>
      <c r="Z6" s="68">
        <v>697</v>
      </c>
      <c r="AA6" s="68">
        <v>643</v>
      </c>
      <c r="AB6" s="68">
        <v>418</v>
      </c>
      <c r="AC6" s="68">
        <v>715</v>
      </c>
      <c r="AD6" s="68">
        <v>542</v>
      </c>
      <c r="AE6" s="68">
        <v>325</v>
      </c>
      <c r="AF6" s="69">
        <v>688.12961538461536</v>
      </c>
      <c r="AH6" s="68">
        <v>24313.725490196077</v>
      </c>
      <c r="AI6" s="68">
        <v>26113.480826086958</v>
      </c>
      <c r="AJ6" s="68">
        <v>22811.506630698859</v>
      </c>
      <c r="AK6" s="68">
        <v>23879.539641943735</v>
      </c>
      <c r="AL6" s="68">
        <v>43636.36363636364</v>
      </c>
      <c r="AM6" s="68">
        <v>22336.258064516129</v>
      </c>
      <c r="AN6" s="68">
        <v>20370.338863346922</v>
      </c>
      <c r="AO6" s="68">
        <v>24791.117279666898</v>
      </c>
      <c r="AP6" s="68">
        <v>19828.956228956227</v>
      </c>
      <c r="AQ6" s="68">
        <v>24544.078543669464</v>
      </c>
      <c r="AR6" s="68">
        <v>23507.290315450256</v>
      </c>
      <c r="AS6" s="68">
        <v>26713.780918727916</v>
      </c>
      <c r="AT6" s="68">
        <v>22855.200000000001</v>
      </c>
      <c r="AU6" s="68">
        <v>24643.431635388741</v>
      </c>
      <c r="AV6" s="69">
        <v>23592.977264511399</v>
      </c>
      <c r="AX6" s="68">
        <v>3605.8064516129034</v>
      </c>
      <c r="AY6" s="68">
        <v>3471.3093525179861</v>
      </c>
      <c r="AZ6" s="68">
        <v>2820.8490166571632</v>
      </c>
      <c r="BA6" s="68">
        <v>3024.5454545454545</v>
      </c>
      <c r="BB6" s="68">
        <v>7301.0697101045853</v>
      </c>
      <c r="BC6" s="68">
        <v>1958.4742268041236</v>
      </c>
      <c r="BD6" s="68">
        <v>3467.8887328008868</v>
      </c>
      <c r="BE6" s="68">
        <v>3066.8982943777637</v>
      </c>
      <c r="BF6" s="68">
        <v>3965.4545454545455</v>
      </c>
      <c r="BG6" s="68">
        <v>3125.691699604743</v>
      </c>
      <c r="BH6" s="68">
        <v>3426.3260025873219</v>
      </c>
      <c r="BI6" s="68">
        <v>3187.4819451131443</v>
      </c>
      <c r="BJ6" s="68">
        <v>4175.5102040816328</v>
      </c>
      <c r="BK6" s="68">
        <v>2828.2087447108602</v>
      </c>
      <c r="BL6" s="69">
        <v>3240.3418977591177</v>
      </c>
      <c r="BN6" s="70">
        <v>15.3</v>
      </c>
      <c r="BO6" s="70">
        <v>14.676557390125229</v>
      </c>
      <c r="BP6" s="70">
        <v>15.806759537520003</v>
      </c>
      <c r="BQ6" s="92">
        <v>15.64</v>
      </c>
      <c r="BR6" s="70">
        <v>7.81</v>
      </c>
      <c r="BS6" s="73">
        <v>15.5</v>
      </c>
      <c r="BT6" s="70">
        <v>18.155809899925931</v>
      </c>
      <c r="BU6" s="71">
        <v>14.41</v>
      </c>
      <c r="BV6" s="70">
        <v>17.82</v>
      </c>
      <c r="BW6" s="70">
        <v>14.667</v>
      </c>
      <c r="BX6" s="70">
        <v>15.547687338501293</v>
      </c>
      <c r="BY6" s="70">
        <v>14.15</v>
      </c>
      <c r="BZ6" s="70">
        <v>15</v>
      </c>
      <c r="CA6" s="70">
        <v>14.92</v>
      </c>
      <c r="CB6" s="71">
        <v>15.507216474313266</v>
      </c>
      <c r="CD6" s="68">
        <v>31000</v>
      </c>
      <c r="CE6" s="68">
        <v>31938</v>
      </c>
      <c r="CF6" s="68">
        <v>30048</v>
      </c>
      <c r="CG6" s="68">
        <v>31123</v>
      </c>
      <c r="CH6" s="68">
        <v>28400</v>
      </c>
      <c r="CI6" s="68">
        <v>28851</v>
      </c>
      <c r="CJ6" s="68">
        <v>30820</v>
      </c>
      <c r="CK6" s="3">
        <v>29770</v>
      </c>
      <c r="CL6" s="68">
        <v>29446</v>
      </c>
      <c r="CM6" s="68">
        <v>29999</v>
      </c>
      <c r="CN6" s="68">
        <v>30457</v>
      </c>
      <c r="CO6" s="68">
        <v>31500</v>
      </c>
      <c r="CP6" s="68">
        <v>28569</v>
      </c>
      <c r="CQ6" s="68">
        <v>30640</v>
      </c>
      <c r="CR6" s="69">
        <v>30320.076923076922</v>
      </c>
      <c r="CT6" s="70">
        <v>62</v>
      </c>
      <c r="CU6" s="92">
        <v>62.55</v>
      </c>
      <c r="CV6" s="70">
        <v>69.434414548038419</v>
      </c>
      <c r="CW6" s="92">
        <v>66</v>
      </c>
      <c r="CX6" s="70">
        <v>25.146999999999998</v>
      </c>
      <c r="CY6" s="73">
        <v>97</v>
      </c>
      <c r="CZ6" s="70">
        <v>63.981291527999986</v>
      </c>
      <c r="DA6" s="71">
        <v>63.32</v>
      </c>
      <c r="DB6" s="71">
        <v>55</v>
      </c>
      <c r="DC6" s="70">
        <v>60.72</v>
      </c>
      <c r="DD6" s="70">
        <v>61.84</v>
      </c>
      <c r="DE6" s="70">
        <v>62.309999999999995</v>
      </c>
      <c r="DF6" s="70">
        <v>49</v>
      </c>
      <c r="DG6" s="70">
        <v>70.900000000000006</v>
      </c>
      <c r="DH6" s="71">
        <v>64.927362005849105</v>
      </c>
      <c r="DJ6" s="68">
        <v>18630</v>
      </c>
      <c r="DK6" s="68">
        <v>18094.2</v>
      </c>
      <c r="DL6" s="68">
        <v>16322</v>
      </c>
      <c r="DM6" s="68">
        <v>16635</v>
      </c>
      <c r="DN6" s="68">
        <v>15300</v>
      </c>
      <c r="DO6" s="68">
        <v>15831</v>
      </c>
      <c r="DP6" s="68">
        <v>18490</v>
      </c>
      <c r="DQ6" s="3">
        <v>16183</v>
      </c>
      <c r="DR6" s="68">
        <v>18175</v>
      </c>
      <c r="DS6" s="68">
        <v>15816</v>
      </c>
      <c r="DT6" s="68">
        <v>17657</v>
      </c>
      <c r="DU6" s="68">
        <v>16551</v>
      </c>
      <c r="DV6" s="68">
        <v>17050</v>
      </c>
      <c r="DW6" s="68">
        <v>16710</v>
      </c>
      <c r="DX6" s="69">
        <v>17088.015384615384</v>
      </c>
    </row>
    <row r="7" spans="1:128" x14ac:dyDescent="0.25">
      <c r="A7" s="63" t="s">
        <v>48</v>
      </c>
      <c r="B7" s="68">
        <v>27919.531941808978</v>
      </c>
      <c r="C7" s="68">
        <v>27386.757506803697</v>
      </c>
      <c r="D7" s="68">
        <v>25215.893092705894</v>
      </c>
      <c r="E7" s="68">
        <v>24826.997293424618</v>
      </c>
      <c r="F7" s="68" t="s">
        <v>53</v>
      </c>
      <c r="G7" s="68">
        <v>21507.429619237773</v>
      </c>
      <c r="H7" s="68">
        <v>22248.691823971003</v>
      </c>
      <c r="I7" s="68">
        <v>27858.015574044661</v>
      </c>
      <c r="J7" s="68">
        <v>21329.189189189186</v>
      </c>
      <c r="K7" s="68">
        <v>26832.50763638446</v>
      </c>
      <c r="L7" s="68">
        <v>25010.451674352513</v>
      </c>
      <c r="M7" s="68">
        <v>24483.256593000468</v>
      </c>
      <c r="N7" s="68">
        <v>22706.753447324874</v>
      </c>
      <c r="O7" s="68">
        <v>26069.675242814526</v>
      </c>
      <c r="P7" s="69">
        <v>24876.550048850975</v>
      </c>
      <c r="R7" s="68">
        <v>790</v>
      </c>
      <c r="S7" s="68">
        <v>610.78499999999997</v>
      </c>
      <c r="T7" s="68">
        <v>700</v>
      </c>
      <c r="U7" s="68">
        <v>517</v>
      </c>
      <c r="V7" s="68" t="s">
        <v>54</v>
      </c>
      <c r="W7" s="68">
        <v>420</v>
      </c>
      <c r="X7" s="68">
        <v>700</v>
      </c>
      <c r="Y7" s="68">
        <v>755.9</v>
      </c>
      <c r="Z7" s="68">
        <v>687</v>
      </c>
      <c r="AA7" s="68">
        <v>638</v>
      </c>
      <c r="AB7" s="68">
        <v>418</v>
      </c>
      <c r="AC7" s="68">
        <v>715</v>
      </c>
      <c r="AD7" s="68">
        <v>542</v>
      </c>
      <c r="AE7" s="68">
        <v>325</v>
      </c>
      <c r="AF7" s="69">
        <v>601.43730769230763</v>
      </c>
      <c r="AH7" s="68">
        <v>24313.725490196077</v>
      </c>
      <c r="AI7" s="68">
        <v>23915.44815428571</v>
      </c>
      <c r="AJ7" s="68">
        <v>21951.493092705892</v>
      </c>
      <c r="AK7" s="68">
        <v>21802.451838879162</v>
      </c>
      <c r="AL7" s="68" t="s">
        <v>53</v>
      </c>
      <c r="AM7" s="68">
        <v>19548.955392433651</v>
      </c>
      <c r="AN7" s="68">
        <v>18780.803091170117</v>
      </c>
      <c r="AO7" s="68">
        <v>24791.117279666898</v>
      </c>
      <c r="AP7" s="68">
        <v>17363.734643734642</v>
      </c>
      <c r="AQ7" s="68">
        <v>23706.815936779716</v>
      </c>
      <c r="AR7" s="68">
        <v>21584.125671765192</v>
      </c>
      <c r="AS7" s="68">
        <v>21295.774647887323</v>
      </c>
      <c r="AT7" s="68">
        <v>18531.243243243243</v>
      </c>
      <c r="AU7" s="68">
        <v>23241.466498103666</v>
      </c>
      <c r="AV7" s="69">
        <v>21602.088844680871</v>
      </c>
      <c r="AX7" s="68">
        <v>3605.8064516129034</v>
      </c>
      <c r="AY7" s="68">
        <v>3471.3093525179861</v>
      </c>
      <c r="AZ7" s="68">
        <v>3264.4</v>
      </c>
      <c r="BA7" s="68">
        <v>3024.5454545454545</v>
      </c>
      <c r="BB7" s="68" t="s">
        <v>53</v>
      </c>
      <c r="BC7" s="68">
        <v>1958.4742268041236</v>
      </c>
      <c r="BD7" s="68">
        <v>3467.8887328008868</v>
      </c>
      <c r="BE7" s="68">
        <v>3066.8982943777637</v>
      </c>
      <c r="BF7" s="68">
        <v>3965.4545454545455</v>
      </c>
      <c r="BG7" s="68">
        <v>3125.691699604743</v>
      </c>
      <c r="BH7" s="68">
        <v>3426.3260025873219</v>
      </c>
      <c r="BI7" s="68">
        <v>3187.4819451131443</v>
      </c>
      <c r="BJ7" s="68">
        <v>4175.5102040816328</v>
      </c>
      <c r="BK7" s="68">
        <v>2828.2087447108602</v>
      </c>
      <c r="BL7" s="69">
        <v>3274.4612041701048</v>
      </c>
      <c r="BN7" s="70">
        <v>15.3</v>
      </c>
      <c r="BO7" s="70">
        <v>16.025457584047803</v>
      </c>
      <c r="BP7" s="70">
        <v>16.426035280480001</v>
      </c>
      <c r="BQ7" s="92">
        <v>17.13</v>
      </c>
      <c r="BR7" s="70" t="s">
        <v>54</v>
      </c>
      <c r="BS7" s="73">
        <v>17.71</v>
      </c>
      <c r="BT7" s="70">
        <v>19.692448624514999</v>
      </c>
      <c r="BU7" s="71">
        <v>14.41</v>
      </c>
      <c r="BV7" s="70">
        <v>20.350000000000001</v>
      </c>
      <c r="BW7" s="70">
        <v>15.185</v>
      </c>
      <c r="BX7" s="70">
        <v>16.933</v>
      </c>
      <c r="BY7" s="70">
        <v>17.75</v>
      </c>
      <c r="BZ7" s="70">
        <v>18.5</v>
      </c>
      <c r="CA7" s="70">
        <v>15.82</v>
      </c>
      <c r="CB7" s="71">
        <v>17.017841653003291</v>
      </c>
      <c r="CD7" s="68">
        <v>31000</v>
      </c>
      <c r="CE7" s="68">
        <v>31938</v>
      </c>
      <c r="CF7" s="68">
        <v>30048</v>
      </c>
      <c r="CG7" s="68">
        <v>31123</v>
      </c>
      <c r="CH7" s="68" t="s">
        <v>54</v>
      </c>
      <c r="CI7" s="68">
        <v>28851</v>
      </c>
      <c r="CJ7" s="68">
        <v>30820</v>
      </c>
      <c r="CK7" s="3">
        <v>29770</v>
      </c>
      <c r="CL7" s="68">
        <v>29446</v>
      </c>
      <c r="CM7" s="68">
        <v>29999</v>
      </c>
      <c r="CN7" s="68">
        <v>30457</v>
      </c>
      <c r="CO7" s="68">
        <v>31500</v>
      </c>
      <c r="CP7" s="68">
        <v>28569</v>
      </c>
      <c r="CQ7" s="68">
        <v>30640</v>
      </c>
      <c r="CR7" s="69">
        <v>30320.076923076922</v>
      </c>
      <c r="CT7" s="70">
        <v>62</v>
      </c>
      <c r="CU7" s="92">
        <v>62.55</v>
      </c>
      <c r="CV7" s="70">
        <v>60</v>
      </c>
      <c r="CW7" s="92">
        <v>66</v>
      </c>
      <c r="CX7" s="70" t="s">
        <v>54</v>
      </c>
      <c r="CY7" s="73">
        <v>97</v>
      </c>
      <c r="CZ7" s="70">
        <v>63.981291527999986</v>
      </c>
      <c r="DA7" s="71">
        <v>63.32</v>
      </c>
      <c r="DB7" s="71">
        <v>55</v>
      </c>
      <c r="DC7" s="70">
        <v>60.72</v>
      </c>
      <c r="DD7" s="70">
        <v>61.84</v>
      </c>
      <c r="DE7" s="70">
        <v>62.309999999999995</v>
      </c>
      <c r="DF7" s="70">
        <v>49</v>
      </c>
      <c r="DG7" s="70">
        <v>70.900000000000006</v>
      </c>
      <c r="DH7" s="71">
        <v>64.201637809846162</v>
      </c>
      <c r="DJ7" s="68">
        <v>18630</v>
      </c>
      <c r="DK7" s="68">
        <v>18094.2</v>
      </c>
      <c r="DL7" s="68">
        <v>16322</v>
      </c>
      <c r="DM7" s="68">
        <v>16635</v>
      </c>
      <c r="DN7" s="68" t="s">
        <v>54</v>
      </c>
      <c r="DO7" s="68">
        <v>15831</v>
      </c>
      <c r="DP7" s="68">
        <v>18490</v>
      </c>
      <c r="DQ7" s="3">
        <v>16183</v>
      </c>
      <c r="DR7" s="68">
        <v>18175</v>
      </c>
      <c r="DS7" s="68">
        <v>15816</v>
      </c>
      <c r="DT7" s="68">
        <v>17657</v>
      </c>
      <c r="DU7" s="68">
        <v>16551</v>
      </c>
      <c r="DV7" s="68">
        <v>17050</v>
      </c>
      <c r="DW7" s="68">
        <v>16710</v>
      </c>
      <c r="DX7" s="69">
        <v>17088.015384615384</v>
      </c>
    </row>
    <row r="8" spans="1:128" x14ac:dyDescent="0.25">
      <c r="A8" s="63" t="s">
        <v>33</v>
      </c>
      <c r="B8" s="68">
        <v>30562.328190743334</v>
      </c>
      <c r="C8" s="68">
        <v>26725.087695017985</v>
      </c>
      <c r="D8" s="68">
        <v>26075.906630698861</v>
      </c>
      <c r="E8" s="68">
        <v>22315.661157024795</v>
      </c>
      <c r="F8" s="68">
        <v>24950.579916319661</v>
      </c>
      <c r="G8" s="68">
        <v>24194.312377093138</v>
      </c>
      <c r="H8" s="68">
        <v>33763.893093955456</v>
      </c>
      <c r="I8" s="68">
        <v>25850.061559683887</v>
      </c>
      <c r="J8" s="68">
        <v>24629.31419457735</v>
      </c>
      <c r="K8" s="68">
        <v>26283.491635275379</v>
      </c>
      <c r="L8" s="68">
        <v>22775.315987216931</v>
      </c>
      <c r="M8" s="68">
        <v>25594.12094926252</v>
      </c>
      <c r="N8" s="68">
        <v>24341.863145258103</v>
      </c>
      <c r="O8" s="68">
        <v>27521.291350486546</v>
      </c>
      <c r="P8" s="69">
        <v>26113.087705900998</v>
      </c>
      <c r="R8" s="68">
        <v>2800</v>
      </c>
      <c r="S8" s="68">
        <v>1993.32</v>
      </c>
      <c r="T8" s="68">
        <v>700</v>
      </c>
      <c r="U8" s="68">
        <v>517</v>
      </c>
      <c r="V8" s="68">
        <v>770</v>
      </c>
      <c r="W8" s="68">
        <v>432</v>
      </c>
      <c r="X8" s="68">
        <v>700</v>
      </c>
      <c r="Y8" s="68">
        <v>748.2</v>
      </c>
      <c r="Z8" s="68">
        <v>701</v>
      </c>
      <c r="AA8" s="68">
        <v>635</v>
      </c>
      <c r="AB8" s="68">
        <v>418</v>
      </c>
      <c r="AC8" s="68">
        <v>715</v>
      </c>
      <c r="AD8" s="68">
        <v>1478</v>
      </c>
      <c r="AE8" s="68">
        <v>325</v>
      </c>
      <c r="AF8" s="69">
        <v>923.75142857142862</v>
      </c>
      <c r="AH8" s="68">
        <v>26956.521739130432</v>
      </c>
      <c r="AI8" s="68">
        <v>23253.778342499998</v>
      </c>
      <c r="AJ8" s="68">
        <v>22811.506630698859</v>
      </c>
      <c r="AK8" s="68">
        <v>19291.115702479339</v>
      </c>
      <c r="AL8" s="68">
        <v>22129.870129870131</v>
      </c>
      <c r="AM8" s="68">
        <v>22235.838150289015</v>
      </c>
      <c r="AN8" s="68">
        <v>30296.00436115457</v>
      </c>
      <c r="AO8" s="68">
        <v>22783.163265306124</v>
      </c>
      <c r="AP8" s="68">
        <v>20663.859649122805</v>
      </c>
      <c r="AQ8" s="68">
        <v>23157.799935670635</v>
      </c>
      <c r="AR8" s="68">
        <v>19348.98998462961</v>
      </c>
      <c r="AS8" s="68">
        <v>22406.639004149376</v>
      </c>
      <c r="AT8" s="68">
        <v>20166.352941176472</v>
      </c>
      <c r="AU8" s="68">
        <v>24693.082605775686</v>
      </c>
      <c r="AV8" s="69">
        <v>22871.037317282357</v>
      </c>
      <c r="AX8" s="68">
        <v>3605.8064516129034</v>
      </c>
      <c r="AY8" s="68">
        <v>3471.3093525179861</v>
      </c>
      <c r="AZ8" s="68">
        <v>3264.4</v>
      </c>
      <c r="BA8" s="68">
        <v>3024.5454545454545</v>
      </c>
      <c r="BB8" s="68">
        <v>2820.7097864495313</v>
      </c>
      <c r="BC8" s="68">
        <v>1958.4742268041236</v>
      </c>
      <c r="BD8" s="68">
        <v>3467.8887328008868</v>
      </c>
      <c r="BE8" s="68">
        <v>3066.8982943777637</v>
      </c>
      <c r="BF8" s="68">
        <v>3965.4545454545455</v>
      </c>
      <c r="BG8" s="68">
        <v>3125.691699604743</v>
      </c>
      <c r="BH8" s="68">
        <v>3426.3260025873219</v>
      </c>
      <c r="BI8" s="68">
        <v>3187.4819451131443</v>
      </c>
      <c r="BJ8" s="68">
        <v>4175.5102040816328</v>
      </c>
      <c r="BK8" s="68">
        <v>2828.2087447108602</v>
      </c>
      <c r="BL8" s="69">
        <v>3242.0503886186352</v>
      </c>
      <c r="BN8" s="70">
        <v>13.8</v>
      </c>
      <c r="BO8" s="70">
        <v>16.481450642347372</v>
      </c>
      <c r="BP8" s="70">
        <v>15.806759537520003</v>
      </c>
      <c r="BQ8" s="92">
        <v>19.36</v>
      </c>
      <c r="BR8" s="70">
        <v>15.4</v>
      </c>
      <c r="BS8" s="73">
        <v>15.57</v>
      </c>
      <c r="BT8" s="70">
        <v>12.207550394804127</v>
      </c>
      <c r="BU8" s="71">
        <v>15.68</v>
      </c>
      <c r="BV8" s="70">
        <v>17.100000000000001</v>
      </c>
      <c r="BW8" s="70">
        <v>15.545</v>
      </c>
      <c r="BX8" s="70">
        <v>18.889047970479702</v>
      </c>
      <c r="BY8" s="70">
        <v>16.87</v>
      </c>
      <c r="BZ8" s="70">
        <v>17</v>
      </c>
      <c r="CA8" s="70">
        <v>14.89</v>
      </c>
      <c r="CB8" s="71">
        <v>16.042843467510799</v>
      </c>
      <c r="CD8" s="68">
        <v>31000</v>
      </c>
      <c r="CE8" s="68">
        <v>31938</v>
      </c>
      <c r="CF8" s="68">
        <v>30048</v>
      </c>
      <c r="CG8" s="68">
        <v>31123</v>
      </c>
      <c r="CH8" s="68">
        <v>28400</v>
      </c>
      <c r="CI8" s="68">
        <v>28851</v>
      </c>
      <c r="CJ8" s="68">
        <v>30820</v>
      </c>
      <c r="CK8" s="3">
        <v>29770</v>
      </c>
      <c r="CL8" s="68">
        <v>29446</v>
      </c>
      <c r="CM8" s="68">
        <v>29999</v>
      </c>
      <c r="CN8" s="68">
        <v>30457</v>
      </c>
      <c r="CO8" s="68">
        <v>31500</v>
      </c>
      <c r="CP8" s="68">
        <v>28569</v>
      </c>
      <c r="CQ8" s="68">
        <v>30640</v>
      </c>
      <c r="CR8" s="69">
        <v>30182.928571428572</v>
      </c>
      <c r="CT8" s="70">
        <v>62</v>
      </c>
      <c r="CU8" s="92">
        <v>62.55</v>
      </c>
      <c r="CV8" s="70">
        <v>60</v>
      </c>
      <c r="CW8" s="92">
        <v>66</v>
      </c>
      <c r="CX8" s="70">
        <v>65.09</v>
      </c>
      <c r="CY8" s="73">
        <v>97</v>
      </c>
      <c r="CZ8" s="70">
        <v>63.981291527999986</v>
      </c>
      <c r="DA8" s="71">
        <v>63.32</v>
      </c>
      <c r="DB8" s="71">
        <v>55</v>
      </c>
      <c r="DC8" s="70">
        <v>60.72</v>
      </c>
      <c r="DD8" s="70">
        <v>61.84</v>
      </c>
      <c r="DE8" s="70">
        <v>62.309999999999995</v>
      </c>
      <c r="DF8" s="70">
        <v>49</v>
      </c>
      <c r="DG8" s="70">
        <v>70.900000000000006</v>
      </c>
      <c r="DH8" s="71">
        <v>64.265092252000002</v>
      </c>
      <c r="DJ8" s="68">
        <v>18630</v>
      </c>
      <c r="DK8" s="68">
        <v>18094.2</v>
      </c>
      <c r="DL8" s="68">
        <v>16322</v>
      </c>
      <c r="DM8" s="68">
        <v>16635</v>
      </c>
      <c r="DN8" s="68">
        <v>15300</v>
      </c>
      <c r="DO8" s="68">
        <v>15831</v>
      </c>
      <c r="DP8" s="68">
        <v>18490</v>
      </c>
      <c r="DQ8" s="3">
        <v>16183</v>
      </c>
      <c r="DR8" s="68">
        <v>18175</v>
      </c>
      <c r="DS8" s="68">
        <v>15816</v>
      </c>
      <c r="DT8" s="68">
        <v>17657</v>
      </c>
      <c r="DU8" s="68">
        <v>16551</v>
      </c>
      <c r="DV8" s="68">
        <v>17050</v>
      </c>
      <c r="DW8" s="68">
        <v>16710</v>
      </c>
      <c r="DX8" s="69">
        <v>16960.3</v>
      </c>
    </row>
    <row r="9" spans="1:128" x14ac:dyDescent="0.25">
      <c r="A9" s="63" t="s">
        <v>34</v>
      </c>
      <c r="B9" s="68">
        <v>25108.696625023309</v>
      </c>
      <c r="C9" s="68">
        <v>26724.365460699802</v>
      </c>
      <c r="D9" s="68">
        <v>22644.433133774488</v>
      </c>
      <c r="E9" s="68">
        <v>30895.888738127545</v>
      </c>
      <c r="F9" s="68">
        <v>30724.674888815342</v>
      </c>
      <c r="G9" s="68">
        <v>21507.429619237773</v>
      </c>
      <c r="H9" s="68">
        <v>22507.370809943732</v>
      </c>
      <c r="I9" s="68">
        <v>24343.848860190748</v>
      </c>
      <c r="J9" s="68">
        <v>21329.189189189186</v>
      </c>
      <c r="K9" s="68" t="s">
        <v>53</v>
      </c>
      <c r="L9" s="68">
        <v>23968.503702935755</v>
      </c>
      <c r="M9" s="68">
        <v>23009.191436460809</v>
      </c>
      <c r="N9" s="68">
        <v>31601.750204081633</v>
      </c>
      <c r="O9" s="68">
        <v>27738.777850401919</v>
      </c>
      <c r="P9" s="69">
        <v>25546.470809144779</v>
      </c>
      <c r="R9" s="68">
        <v>790</v>
      </c>
      <c r="S9" s="68">
        <v>610.78499999999997</v>
      </c>
      <c r="T9" s="68">
        <v>700</v>
      </c>
      <c r="U9" s="68">
        <v>517</v>
      </c>
      <c r="V9" s="68">
        <v>770</v>
      </c>
      <c r="W9" s="68">
        <v>420</v>
      </c>
      <c r="X9" s="68">
        <v>700</v>
      </c>
      <c r="Y9" s="68">
        <v>742.5</v>
      </c>
      <c r="Z9" s="68">
        <v>687</v>
      </c>
      <c r="AA9" s="68" t="s">
        <v>54</v>
      </c>
      <c r="AB9" s="68">
        <v>418</v>
      </c>
      <c r="AC9" s="68">
        <v>715</v>
      </c>
      <c r="AD9" s="68">
        <v>542</v>
      </c>
      <c r="AE9" s="68">
        <v>325</v>
      </c>
      <c r="AF9" s="69">
        <v>610.56038461538458</v>
      </c>
      <c r="AH9" s="68">
        <v>21502.890173410404</v>
      </c>
      <c r="AI9" s="68">
        <v>23253.056108181816</v>
      </c>
      <c r="AJ9" s="68">
        <v>19953.660575279846</v>
      </c>
      <c r="AK9" s="68">
        <v>27871.343283582089</v>
      </c>
      <c r="AL9" s="68">
        <v>27285.828662930344</v>
      </c>
      <c r="AM9" s="68">
        <v>19548.955392433651</v>
      </c>
      <c r="AN9" s="68">
        <v>19039.482077142846</v>
      </c>
      <c r="AO9" s="68">
        <v>21276.950565812986</v>
      </c>
      <c r="AP9" s="68">
        <v>17363.734643734642</v>
      </c>
      <c r="AQ9" s="68" t="s">
        <v>53</v>
      </c>
      <c r="AR9" s="68">
        <v>20542.177700348435</v>
      </c>
      <c r="AS9" s="68">
        <v>19821.709491347665</v>
      </c>
      <c r="AT9" s="68">
        <v>27426.240000000002</v>
      </c>
      <c r="AU9" s="68">
        <v>24910.569105691058</v>
      </c>
      <c r="AV9" s="69">
        <v>22292.045983068903</v>
      </c>
      <c r="AX9" s="68">
        <v>3605.8064516129034</v>
      </c>
      <c r="AY9" s="68">
        <v>3471.3093525179861</v>
      </c>
      <c r="AZ9" s="68">
        <v>2690.7725584946402</v>
      </c>
      <c r="BA9" s="68">
        <v>3024.5454545454545</v>
      </c>
      <c r="BB9" s="68">
        <v>3438.8462258849972</v>
      </c>
      <c r="BC9" s="68">
        <v>1958.4742268041236</v>
      </c>
      <c r="BD9" s="68">
        <v>3467.8887328008868</v>
      </c>
      <c r="BE9" s="68">
        <v>3066.8982943777637</v>
      </c>
      <c r="BF9" s="68">
        <v>3965.4545454545455</v>
      </c>
      <c r="BG9" s="68" t="s">
        <v>53</v>
      </c>
      <c r="BH9" s="68">
        <v>3426.3260025873219</v>
      </c>
      <c r="BI9" s="68">
        <v>3187.4819451131443</v>
      </c>
      <c r="BJ9" s="68">
        <v>4175.5102040816328</v>
      </c>
      <c r="BK9" s="68">
        <v>2828.2087447108602</v>
      </c>
      <c r="BL9" s="69">
        <v>3254.4248260758659</v>
      </c>
      <c r="BN9" s="70">
        <v>17.3</v>
      </c>
      <c r="BO9" s="70">
        <v>16.481962552231902</v>
      </c>
      <c r="BP9" s="70">
        <v>18.070669220800003</v>
      </c>
      <c r="BQ9" s="92">
        <v>13.4</v>
      </c>
      <c r="BR9" s="70">
        <v>12.49</v>
      </c>
      <c r="BS9" s="73">
        <v>17.71</v>
      </c>
      <c r="BT9" s="70">
        <v>19.424898140690388</v>
      </c>
      <c r="BU9" s="71">
        <v>16.79</v>
      </c>
      <c r="BV9" s="70">
        <v>20.350000000000001</v>
      </c>
      <c r="BW9" s="70" t="s">
        <v>54</v>
      </c>
      <c r="BX9" s="70">
        <v>17.791881918819186</v>
      </c>
      <c r="BY9" s="70">
        <v>19.07</v>
      </c>
      <c r="BZ9" s="70">
        <v>12.5</v>
      </c>
      <c r="CA9" s="70">
        <v>14.76</v>
      </c>
      <c r="CB9" s="71">
        <v>16.626108602503187</v>
      </c>
      <c r="CD9" s="68">
        <v>31000</v>
      </c>
      <c r="CE9" s="68">
        <v>31938</v>
      </c>
      <c r="CF9" s="68">
        <v>30048</v>
      </c>
      <c r="CG9" s="68">
        <v>31123</v>
      </c>
      <c r="CH9" s="68">
        <v>28400</v>
      </c>
      <c r="CI9" s="68">
        <v>28851</v>
      </c>
      <c r="CJ9" s="68">
        <v>30820</v>
      </c>
      <c r="CK9" s="3">
        <v>29770</v>
      </c>
      <c r="CL9" s="68">
        <v>29446</v>
      </c>
      <c r="CM9" s="68" t="s">
        <v>54</v>
      </c>
      <c r="CN9" s="68">
        <v>30457</v>
      </c>
      <c r="CO9" s="68">
        <v>31500</v>
      </c>
      <c r="CP9" s="68">
        <v>28569</v>
      </c>
      <c r="CQ9" s="68">
        <v>30640</v>
      </c>
      <c r="CR9" s="69">
        <v>30197.076923076922</v>
      </c>
      <c r="CT9" s="70">
        <v>62</v>
      </c>
      <c r="CU9" s="92">
        <v>62.55</v>
      </c>
      <c r="CV9" s="70">
        <v>72.790990595495231</v>
      </c>
      <c r="CW9" s="92">
        <v>66</v>
      </c>
      <c r="CX9" s="70">
        <v>53.39</v>
      </c>
      <c r="CY9" s="73">
        <v>97</v>
      </c>
      <c r="CZ9" s="70">
        <v>63.981291527999986</v>
      </c>
      <c r="DA9" s="71">
        <v>63.32</v>
      </c>
      <c r="DB9" s="71">
        <v>55</v>
      </c>
      <c r="DC9" s="70" t="s">
        <v>54</v>
      </c>
      <c r="DD9" s="70">
        <v>61.84</v>
      </c>
      <c r="DE9" s="70">
        <v>62.309999999999995</v>
      </c>
      <c r="DF9" s="70">
        <v>49</v>
      </c>
      <c r="DG9" s="70">
        <v>70.900000000000006</v>
      </c>
      <c r="DH9" s="71">
        <v>64.621714009499627</v>
      </c>
      <c r="DJ9" s="68">
        <v>18630</v>
      </c>
      <c r="DK9" s="68">
        <v>18094.2</v>
      </c>
      <c r="DL9" s="68">
        <v>16322</v>
      </c>
      <c r="DM9" s="68">
        <v>16635</v>
      </c>
      <c r="DN9" s="68">
        <v>15300</v>
      </c>
      <c r="DO9" s="68">
        <v>15831</v>
      </c>
      <c r="DP9" s="68">
        <v>18490</v>
      </c>
      <c r="DQ9" s="3">
        <v>16183</v>
      </c>
      <c r="DR9" s="68">
        <v>18175</v>
      </c>
      <c r="DS9" s="68" t="s">
        <v>54</v>
      </c>
      <c r="DT9" s="68">
        <v>17657</v>
      </c>
      <c r="DU9" s="68">
        <v>16551</v>
      </c>
      <c r="DV9" s="68">
        <v>17050</v>
      </c>
      <c r="DW9" s="68">
        <v>16710</v>
      </c>
      <c r="DX9" s="69">
        <v>17048.323076923079</v>
      </c>
    </row>
    <row r="10" spans="1:128" x14ac:dyDescent="0.25">
      <c r="A10" s="63" t="s">
        <v>35</v>
      </c>
      <c r="B10" s="68">
        <v>20212.949308755764</v>
      </c>
      <c r="C10" s="68">
        <v>25713.363021213634</v>
      </c>
      <c r="D10" s="68">
        <v>22644.433133774488</v>
      </c>
      <c r="E10" s="68">
        <v>23924.15373658239</v>
      </c>
      <c r="F10" s="68">
        <v>28383.603474762229</v>
      </c>
      <c r="G10" s="68">
        <v>21507.429619237773</v>
      </c>
      <c r="H10" s="68">
        <v>22011.142882007214</v>
      </c>
      <c r="I10" s="68">
        <v>24343.848860190748</v>
      </c>
      <c r="J10" s="68">
        <v>21329.189189189186</v>
      </c>
      <c r="K10" s="68">
        <v>24476.02679242249</v>
      </c>
      <c r="L10" s="68">
        <v>27015.429581934804</v>
      </c>
      <c r="M10" s="68">
        <v>25714.299585160818</v>
      </c>
      <c r="N10" s="68">
        <v>27030.710204081632</v>
      </c>
      <c r="O10" s="68">
        <v>22638.553572297067</v>
      </c>
      <c r="P10" s="69">
        <v>24067.509497257874</v>
      </c>
      <c r="R10" s="68">
        <v>790</v>
      </c>
      <c r="S10" s="68">
        <v>610.78499999999997</v>
      </c>
      <c r="T10" s="68">
        <v>700</v>
      </c>
      <c r="U10" s="68">
        <v>517</v>
      </c>
      <c r="V10" s="68">
        <v>770</v>
      </c>
      <c r="W10" s="68">
        <v>420</v>
      </c>
      <c r="X10" s="68">
        <v>700</v>
      </c>
      <c r="Y10" s="68">
        <v>742.5</v>
      </c>
      <c r="Z10" s="68">
        <v>687</v>
      </c>
      <c r="AA10" s="68">
        <v>625</v>
      </c>
      <c r="AB10" s="68">
        <v>418</v>
      </c>
      <c r="AC10" s="68">
        <v>715</v>
      </c>
      <c r="AD10" s="68">
        <v>542</v>
      </c>
      <c r="AE10" s="68">
        <v>325</v>
      </c>
      <c r="AF10" s="69">
        <v>611.59178571428572</v>
      </c>
      <c r="AH10" s="68">
        <v>16607.142857142859</v>
      </c>
      <c r="AI10" s="68">
        <v>22242.053668695648</v>
      </c>
      <c r="AJ10" s="68">
        <v>19953.660575279846</v>
      </c>
      <c r="AK10" s="68">
        <v>20899.608282036934</v>
      </c>
      <c r="AL10" s="68">
        <v>23601.108033240998</v>
      </c>
      <c r="AM10" s="68">
        <v>19548.955392433651</v>
      </c>
      <c r="AN10" s="68">
        <v>18543.254149206328</v>
      </c>
      <c r="AO10" s="68">
        <v>21276.950565812986</v>
      </c>
      <c r="AP10" s="68">
        <v>17363.734643734642</v>
      </c>
      <c r="AQ10" s="68">
        <v>21350.335092817746</v>
      </c>
      <c r="AR10" s="68">
        <v>23589.103579347484</v>
      </c>
      <c r="AS10" s="68">
        <v>22526.817640047673</v>
      </c>
      <c r="AT10" s="68">
        <v>22855.200000000001</v>
      </c>
      <c r="AU10" s="68">
        <v>19810.344827586207</v>
      </c>
      <c r="AV10" s="69">
        <v>20726.304950527356</v>
      </c>
      <c r="AX10" s="68">
        <v>3605.8064516129034</v>
      </c>
      <c r="AY10" s="68">
        <v>3471.3093525179861</v>
      </c>
      <c r="AZ10" s="68">
        <v>2690.7725584946402</v>
      </c>
      <c r="BA10" s="68">
        <v>3024.5454545454545</v>
      </c>
      <c r="BB10" s="68">
        <v>4782.4954415212296</v>
      </c>
      <c r="BC10" s="68">
        <v>1958.4742268041236</v>
      </c>
      <c r="BD10" s="68">
        <v>3467.8887328008868</v>
      </c>
      <c r="BE10" s="68">
        <v>3066.8982943777637</v>
      </c>
      <c r="BF10" s="68">
        <v>3965.4545454545455</v>
      </c>
      <c r="BG10" s="68">
        <v>3125.691699604743</v>
      </c>
      <c r="BH10" s="68">
        <v>3426.3260025873219</v>
      </c>
      <c r="BI10" s="68">
        <v>3187.4819451131443</v>
      </c>
      <c r="BJ10" s="68">
        <v>4175.5102040816328</v>
      </c>
      <c r="BK10" s="68">
        <v>2828.2087447108602</v>
      </c>
      <c r="BL10" s="69">
        <v>3341.2045467305165</v>
      </c>
      <c r="BN10" s="70">
        <v>22.4</v>
      </c>
      <c r="BO10" s="70">
        <v>17.231142668242445</v>
      </c>
      <c r="BP10" s="70">
        <v>18.070669220800003</v>
      </c>
      <c r="BQ10" s="92">
        <v>17.87</v>
      </c>
      <c r="BR10" s="70">
        <v>14.44</v>
      </c>
      <c r="BS10" s="73">
        <v>17.71</v>
      </c>
      <c r="BT10" s="70">
        <v>19.944719358539857</v>
      </c>
      <c r="BU10" s="71">
        <v>16.79</v>
      </c>
      <c r="BV10" s="70">
        <v>20.350000000000001</v>
      </c>
      <c r="BW10" s="70">
        <v>16.861000000000001</v>
      </c>
      <c r="BX10" s="70">
        <v>15.493763837638374</v>
      </c>
      <c r="BY10" s="70">
        <v>16.78</v>
      </c>
      <c r="BZ10" s="70">
        <v>15</v>
      </c>
      <c r="CA10" s="70">
        <v>18.559999999999999</v>
      </c>
      <c r="CB10" s="71">
        <v>17.678663934658619</v>
      </c>
      <c r="CD10" s="68">
        <v>31000</v>
      </c>
      <c r="CE10" s="68">
        <v>31938</v>
      </c>
      <c r="CF10" s="68">
        <v>30048</v>
      </c>
      <c r="CG10" s="68">
        <v>31123</v>
      </c>
      <c r="CH10" s="68">
        <v>28400</v>
      </c>
      <c r="CI10" s="68">
        <v>28851</v>
      </c>
      <c r="CJ10" s="68">
        <v>30820</v>
      </c>
      <c r="CK10" s="3">
        <v>29770</v>
      </c>
      <c r="CL10" s="68">
        <v>29446</v>
      </c>
      <c r="CM10" s="68">
        <v>29999</v>
      </c>
      <c r="CN10" s="68">
        <v>30457</v>
      </c>
      <c r="CO10" s="68">
        <v>31500</v>
      </c>
      <c r="CP10" s="68">
        <v>28569</v>
      </c>
      <c r="CQ10" s="68">
        <v>30640</v>
      </c>
      <c r="CR10" s="69">
        <v>30182.928571428572</v>
      </c>
      <c r="CT10" s="70">
        <v>62</v>
      </c>
      <c r="CU10" s="92">
        <v>62.55</v>
      </c>
      <c r="CV10" s="70">
        <v>72.790990595495231</v>
      </c>
      <c r="CW10" s="92">
        <v>66</v>
      </c>
      <c r="CX10" s="70">
        <v>38.39</v>
      </c>
      <c r="CY10" s="73">
        <v>97</v>
      </c>
      <c r="CZ10" s="70">
        <v>63.981291527999986</v>
      </c>
      <c r="DA10" s="71">
        <v>63.32</v>
      </c>
      <c r="DB10" s="71">
        <v>55</v>
      </c>
      <c r="DC10" s="70">
        <v>60.72</v>
      </c>
      <c r="DD10" s="70">
        <v>61.84</v>
      </c>
      <c r="DE10" s="70">
        <v>62.309999999999995</v>
      </c>
      <c r="DF10" s="70">
        <v>49</v>
      </c>
      <c r="DG10" s="70">
        <v>70.900000000000006</v>
      </c>
      <c r="DH10" s="71">
        <v>63.271591580249655</v>
      </c>
      <c r="DJ10" s="68">
        <v>18630</v>
      </c>
      <c r="DK10" s="68">
        <v>18094.2</v>
      </c>
      <c r="DL10" s="68">
        <v>16322</v>
      </c>
      <c r="DM10" s="68">
        <v>16635</v>
      </c>
      <c r="DN10" s="68">
        <v>15300</v>
      </c>
      <c r="DO10" s="68">
        <v>15831</v>
      </c>
      <c r="DP10" s="68">
        <v>18490</v>
      </c>
      <c r="DQ10" s="3">
        <v>16183</v>
      </c>
      <c r="DR10" s="68">
        <v>18175</v>
      </c>
      <c r="DS10" s="68">
        <v>15816</v>
      </c>
      <c r="DT10" s="68">
        <v>17657</v>
      </c>
      <c r="DU10" s="68">
        <v>16551</v>
      </c>
      <c r="DV10" s="68">
        <v>17050</v>
      </c>
      <c r="DW10" s="68">
        <v>16710</v>
      </c>
      <c r="DX10" s="69">
        <v>16960.3</v>
      </c>
    </row>
    <row r="11" spans="1:128" s="61" customFormat="1" x14ac:dyDescent="0.25">
      <c r="CD11" s="62">
        <f>$CR$10</f>
        <v>30182.928571428572</v>
      </c>
      <c r="CE11" s="62">
        <f t="shared" ref="CE11:CQ11" si="0">$CR$10</f>
        <v>30182.928571428572</v>
      </c>
      <c r="CF11" s="62">
        <f t="shared" si="0"/>
        <v>30182.928571428572</v>
      </c>
      <c r="CG11" s="62">
        <f t="shared" si="0"/>
        <v>30182.928571428572</v>
      </c>
      <c r="CH11" s="62">
        <f t="shared" si="0"/>
        <v>30182.928571428572</v>
      </c>
      <c r="CI11" s="62">
        <f t="shared" si="0"/>
        <v>30182.928571428572</v>
      </c>
      <c r="CJ11" s="62">
        <f t="shared" si="0"/>
        <v>30182.928571428572</v>
      </c>
      <c r="CK11" s="62">
        <f t="shared" si="0"/>
        <v>30182.928571428572</v>
      </c>
      <c r="CL11" s="62">
        <f t="shared" si="0"/>
        <v>30182.928571428572</v>
      </c>
      <c r="CM11" s="62">
        <f t="shared" si="0"/>
        <v>30182.928571428572</v>
      </c>
      <c r="CN11" s="62">
        <f t="shared" si="0"/>
        <v>30182.928571428572</v>
      </c>
      <c r="CO11" s="62">
        <f t="shared" si="0"/>
        <v>30182.928571428572</v>
      </c>
      <c r="CP11" s="62">
        <f t="shared" si="0"/>
        <v>30182.928571428572</v>
      </c>
      <c r="CQ11" s="62">
        <f t="shared" si="0"/>
        <v>30182.928571428572</v>
      </c>
      <c r="DJ11" s="62">
        <f>$DX$10</f>
        <v>16960.3</v>
      </c>
      <c r="DK11" s="62">
        <f t="shared" ref="DK11:DW11" si="1">$DX$10</f>
        <v>16960.3</v>
      </c>
      <c r="DL11" s="62">
        <f t="shared" si="1"/>
        <v>16960.3</v>
      </c>
      <c r="DM11" s="62">
        <f t="shared" si="1"/>
        <v>16960.3</v>
      </c>
      <c r="DN11" s="62">
        <f t="shared" si="1"/>
        <v>16960.3</v>
      </c>
      <c r="DO11" s="62">
        <f t="shared" si="1"/>
        <v>16960.3</v>
      </c>
      <c r="DP11" s="62">
        <f t="shared" si="1"/>
        <v>16960.3</v>
      </c>
      <c r="DQ11" s="62">
        <f t="shared" si="1"/>
        <v>16960.3</v>
      </c>
      <c r="DR11" s="62">
        <f t="shared" si="1"/>
        <v>16960.3</v>
      </c>
      <c r="DS11" s="62">
        <f t="shared" si="1"/>
        <v>16960.3</v>
      </c>
      <c r="DT11" s="62">
        <f t="shared" si="1"/>
        <v>16960.3</v>
      </c>
      <c r="DU11" s="62">
        <f t="shared" si="1"/>
        <v>16960.3</v>
      </c>
      <c r="DV11" s="62">
        <f t="shared" si="1"/>
        <v>16960.3</v>
      </c>
      <c r="DW11" s="62">
        <f t="shared" si="1"/>
        <v>16960.3</v>
      </c>
    </row>
    <row r="12" spans="1:128" x14ac:dyDescent="0.25">
      <c r="A12" s="66" t="s">
        <v>37</v>
      </c>
    </row>
    <row r="13" spans="1:128" x14ac:dyDescent="0.25">
      <c r="A13" s="63" t="s">
        <v>32</v>
      </c>
      <c r="B13" s="68">
        <v>20780.99586103098</v>
      </c>
      <c r="C13" s="68">
        <v>21329.412790619877</v>
      </c>
      <c r="D13" s="68">
        <v>24680.951946500289</v>
      </c>
      <c r="E13" s="68">
        <v>18152.698796602173</v>
      </c>
      <c r="F13" s="68">
        <v>14725.131359302277</v>
      </c>
      <c r="G13" s="68">
        <v>18308.112668008311</v>
      </c>
      <c r="H13" s="68">
        <v>18068.77495482106</v>
      </c>
      <c r="I13" s="68">
        <v>19247.835683340792</v>
      </c>
      <c r="J13" s="68">
        <v>16870.762806236082</v>
      </c>
      <c r="K13" s="68">
        <v>17803.408880683543</v>
      </c>
      <c r="L13" s="68">
        <v>17812.670969009538</v>
      </c>
      <c r="M13" s="68">
        <v>17976.324441411554</v>
      </c>
      <c r="N13" s="68">
        <v>15104.510204081633</v>
      </c>
      <c r="O13" s="68">
        <v>16046.833137287849</v>
      </c>
      <c r="P13" s="69">
        <v>18350.601749923993</v>
      </c>
      <c r="R13" s="68">
        <v>0</v>
      </c>
      <c r="S13" s="68">
        <v>0</v>
      </c>
      <c r="T13" s="68" t="s">
        <v>55</v>
      </c>
      <c r="U13" s="68">
        <v>250</v>
      </c>
      <c r="V13" s="68">
        <v>0</v>
      </c>
      <c r="W13" s="68">
        <v>197</v>
      </c>
      <c r="X13" s="68">
        <v>0</v>
      </c>
      <c r="Y13" s="3">
        <v>73.099999999999994</v>
      </c>
      <c r="Z13" s="68">
        <v>67</v>
      </c>
      <c r="AA13" s="68">
        <v>101</v>
      </c>
      <c r="AB13" s="68">
        <v>0</v>
      </c>
      <c r="AC13" s="68">
        <v>0</v>
      </c>
      <c r="AD13" s="68">
        <v>0</v>
      </c>
      <c r="AE13" s="68">
        <v>325</v>
      </c>
      <c r="AF13" s="69">
        <v>168.85</v>
      </c>
      <c r="AH13" s="68">
        <v>14107.563025210084</v>
      </c>
      <c r="AI13" s="68">
        <v>15077.105217391303</v>
      </c>
      <c r="AJ13" s="68">
        <v>19913.403846428213</v>
      </c>
      <c r="AK13" s="68">
        <v>13354.14110429448</v>
      </c>
      <c r="AL13" s="68">
        <v>11438.695960311836</v>
      </c>
      <c r="AM13" s="68">
        <v>12199.688230709275</v>
      </c>
      <c r="AN13" s="68">
        <v>12499.320465684965</v>
      </c>
      <c r="AO13" s="68">
        <v>13957.703927492446</v>
      </c>
      <c r="AP13" s="68">
        <v>11418.26280623608</v>
      </c>
      <c r="AQ13" s="68">
        <v>13214.627449348922</v>
      </c>
      <c r="AR13" s="68">
        <v>12584.839732888146</v>
      </c>
      <c r="AS13" s="68">
        <v>12635.856573705179</v>
      </c>
      <c r="AT13" s="68">
        <v>10929</v>
      </c>
      <c r="AU13" s="68">
        <v>12340.363636363636</v>
      </c>
      <c r="AV13" s="69">
        <v>13262.183712576041</v>
      </c>
      <c r="AX13" s="68">
        <v>6673.4328358208959</v>
      </c>
      <c r="AY13" s="68">
        <v>6252.3075732285743</v>
      </c>
      <c r="AZ13" s="68">
        <v>4767.5481000720747</v>
      </c>
      <c r="BA13" s="68">
        <v>4798.5576923076924</v>
      </c>
      <c r="BB13" s="68">
        <v>3286.4353989904416</v>
      </c>
      <c r="BC13" s="68">
        <v>6108.4244372990352</v>
      </c>
      <c r="BD13" s="68">
        <v>5569.4544891360947</v>
      </c>
      <c r="BE13" s="68">
        <v>5290.131755848347</v>
      </c>
      <c r="BF13" s="68">
        <v>5452.5</v>
      </c>
      <c r="BG13" s="68">
        <v>4588.7814313346225</v>
      </c>
      <c r="BH13" s="68">
        <v>5227.8312361213912</v>
      </c>
      <c r="BI13" s="68">
        <v>5340.467867706373</v>
      </c>
      <c r="BJ13" s="68">
        <v>4175.5102040816328</v>
      </c>
      <c r="BK13" s="68">
        <v>3706.4695009242141</v>
      </c>
      <c r="BL13" s="69">
        <v>5088.4180373479558</v>
      </c>
      <c r="BN13" s="70">
        <v>23.8</v>
      </c>
      <c r="BO13" s="73">
        <v>22.014836085187845</v>
      </c>
      <c r="BP13" s="70">
        <v>17.035158962080004</v>
      </c>
      <c r="BQ13" s="73">
        <v>26.08</v>
      </c>
      <c r="BR13" s="73">
        <v>28.22</v>
      </c>
      <c r="BS13" s="71">
        <v>25.66</v>
      </c>
      <c r="BT13" s="70">
        <v>28.196732851803574</v>
      </c>
      <c r="BU13" s="71">
        <v>23.17</v>
      </c>
      <c r="BV13" s="70">
        <v>26.94</v>
      </c>
      <c r="BW13" s="70">
        <v>24.036999999999999</v>
      </c>
      <c r="BX13" s="70">
        <v>25.616535994297937</v>
      </c>
      <c r="BY13" s="70">
        <v>27.61</v>
      </c>
      <c r="BZ13" s="70">
        <v>28</v>
      </c>
      <c r="CA13" s="70">
        <v>27.5</v>
      </c>
      <c r="CB13" s="71">
        <v>25.27716170666924</v>
      </c>
      <c r="CD13" s="68">
        <v>27980</v>
      </c>
      <c r="CE13" s="68">
        <v>27660</v>
      </c>
      <c r="CF13" s="68">
        <v>28269</v>
      </c>
      <c r="CG13" s="68">
        <v>29023</v>
      </c>
      <c r="CH13" s="68">
        <v>26900</v>
      </c>
      <c r="CI13" s="68">
        <v>26087</v>
      </c>
      <c r="CJ13" s="68">
        <v>29370</v>
      </c>
      <c r="CK13" s="3">
        <v>26950</v>
      </c>
      <c r="CL13" s="68">
        <v>25634</v>
      </c>
      <c r="CM13" s="68">
        <v>26470</v>
      </c>
      <c r="CN13" s="68">
        <v>26865</v>
      </c>
      <c r="CO13" s="68">
        <v>29073</v>
      </c>
      <c r="CP13" s="68">
        <v>25501</v>
      </c>
      <c r="CQ13" s="68">
        <v>28280</v>
      </c>
      <c r="CR13" s="69">
        <v>27433</v>
      </c>
      <c r="CT13" s="70">
        <v>33.5</v>
      </c>
      <c r="CU13" s="73">
        <v>34.728042000000002</v>
      </c>
      <c r="CV13" s="70">
        <v>41.082752787966413</v>
      </c>
      <c r="CW13" s="73">
        <v>41.6</v>
      </c>
      <c r="CX13" s="73">
        <v>55.866</v>
      </c>
      <c r="CY13" s="71">
        <v>31.1</v>
      </c>
      <c r="CZ13" s="70">
        <v>40.916035932155999</v>
      </c>
      <c r="DA13" s="71">
        <v>37.19</v>
      </c>
      <c r="DB13" s="70">
        <v>40</v>
      </c>
      <c r="DC13" s="70">
        <v>41.36</v>
      </c>
      <c r="DD13" s="70">
        <v>40.53</v>
      </c>
      <c r="DE13" s="70">
        <v>37.19</v>
      </c>
      <c r="DF13" s="70">
        <v>49</v>
      </c>
      <c r="DG13" s="70">
        <v>54.1</v>
      </c>
      <c r="DH13" s="71">
        <v>41.297345051437325</v>
      </c>
      <c r="DJ13" s="68">
        <v>18630</v>
      </c>
      <c r="DK13" s="68">
        <v>18094.2</v>
      </c>
      <c r="DL13" s="68">
        <v>16322</v>
      </c>
      <c r="DM13" s="68">
        <v>16635</v>
      </c>
      <c r="DN13" s="68">
        <v>15300</v>
      </c>
      <c r="DO13" s="68">
        <v>15831</v>
      </c>
      <c r="DP13" s="68">
        <v>18990</v>
      </c>
      <c r="DQ13" s="3">
        <v>16395</v>
      </c>
      <c r="DR13" s="68">
        <v>18175</v>
      </c>
      <c r="DS13" s="68">
        <v>15816</v>
      </c>
      <c r="DT13" s="68">
        <v>17657</v>
      </c>
      <c r="DU13" s="68">
        <v>16551</v>
      </c>
      <c r="DV13" s="68">
        <v>17050</v>
      </c>
      <c r="DW13" s="68">
        <v>16710</v>
      </c>
      <c r="DX13" s="69">
        <v>17011.157142857144</v>
      </c>
    </row>
    <row r="14" spans="1:128" x14ac:dyDescent="0.25">
      <c r="A14" s="63" t="s">
        <v>48</v>
      </c>
      <c r="B14" s="68">
        <v>23891.894374282434</v>
      </c>
      <c r="C14" s="68">
        <v>22859.687687514284</v>
      </c>
      <c r="D14" s="68">
        <v>17529.460394678361</v>
      </c>
      <c r="E14" s="68">
        <v>17857.275352600154</v>
      </c>
      <c r="F14" s="68" t="s">
        <v>53</v>
      </c>
      <c r="G14" s="68">
        <v>17545.910736166406</v>
      </c>
      <c r="H14" s="68">
        <v>17909.082041654387</v>
      </c>
      <c r="I14" s="68">
        <v>19247.835683340792</v>
      </c>
      <c r="J14" s="68">
        <v>16151.908695652173</v>
      </c>
      <c r="K14" s="68">
        <v>15870.614143108729</v>
      </c>
      <c r="L14" s="68">
        <v>17638.465843925886</v>
      </c>
      <c r="M14" s="68">
        <v>17924.042003503157</v>
      </c>
      <c r="N14" s="68">
        <v>15104.510204081633</v>
      </c>
      <c r="O14" s="68">
        <v>15891.747777405362</v>
      </c>
      <c r="P14" s="69">
        <v>18109.418072147211</v>
      </c>
      <c r="R14" s="68">
        <v>0</v>
      </c>
      <c r="S14" s="68">
        <v>0</v>
      </c>
      <c r="T14" s="68" t="s">
        <v>55</v>
      </c>
      <c r="U14" s="68">
        <v>250</v>
      </c>
      <c r="V14" s="68" t="s">
        <v>54</v>
      </c>
      <c r="W14" s="68">
        <v>194</v>
      </c>
      <c r="X14" s="68">
        <v>0</v>
      </c>
      <c r="Y14" s="3">
        <v>73.099999999999994</v>
      </c>
      <c r="Z14" s="68">
        <v>65</v>
      </c>
      <c r="AA14" s="68">
        <v>90</v>
      </c>
      <c r="AB14" s="68">
        <v>0</v>
      </c>
      <c r="AC14" s="68">
        <v>0</v>
      </c>
      <c r="AD14" s="68">
        <v>0</v>
      </c>
      <c r="AE14" s="68">
        <v>325</v>
      </c>
      <c r="AF14" s="69">
        <v>166.18333333333334</v>
      </c>
      <c r="AH14" s="68">
        <v>17218.461538461539</v>
      </c>
      <c r="AI14" s="68">
        <v>16607.380114285712</v>
      </c>
      <c r="AJ14" s="68">
        <v>13223.06753237299</v>
      </c>
      <c r="AK14" s="68">
        <v>13058.717660292463</v>
      </c>
      <c r="AL14" s="68" t="s">
        <v>53</v>
      </c>
      <c r="AM14" s="68">
        <v>11437.486298867372</v>
      </c>
      <c r="AN14" s="68">
        <v>12339.627552518292</v>
      </c>
      <c r="AO14" s="68">
        <v>13957.703927492446</v>
      </c>
      <c r="AP14" s="68">
        <v>10699.408695652173</v>
      </c>
      <c r="AQ14" s="68">
        <v>11281.832711774106</v>
      </c>
      <c r="AR14" s="68">
        <v>12410.634607804493</v>
      </c>
      <c r="AS14" s="68">
        <v>12723.413566739606</v>
      </c>
      <c r="AT14" s="68">
        <v>10929</v>
      </c>
      <c r="AU14" s="68">
        <v>12185.278276481149</v>
      </c>
      <c r="AV14" s="69">
        <v>12928.616344826334</v>
      </c>
      <c r="AX14" s="68">
        <v>6673.4328358208959</v>
      </c>
      <c r="AY14" s="68">
        <v>6252.3075732285743</v>
      </c>
      <c r="AZ14" s="68">
        <v>4306.3928623053707</v>
      </c>
      <c r="BA14" s="68">
        <v>4798.5576923076924</v>
      </c>
      <c r="BB14" s="68" t="s">
        <v>53</v>
      </c>
      <c r="BC14" s="68">
        <v>6108.4244372990352</v>
      </c>
      <c r="BD14" s="68">
        <v>5569.4544891360947</v>
      </c>
      <c r="BE14" s="68">
        <v>5290.131755848347</v>
      </c>
      <c r="BF14" s="68">
        <v>5452.5</v>
      </c>
      <c r="BG14" s="68">
        <v>4588.7814313346225</v>
      </c>
      <c r="BH14" s="68">
        <v>5227.8312361213912</v>
      </c>
      <c r="BI14" s="68">
        <v>5200.6284367635508</v>
      </c>
      <c r="BJ14" s="68">
        <v>4175.5102040816328</v>
      </c>
      <c r="BK14" s="68">
        <v>3706.4695009242141</v>
      </c>
      <c r="BL14" s="69">
        <v>5180.8017273208789</v>
      </c>
      <c r="BN14" s="70">
        <v>19.5</v>
      </c>
      <c r="BO14" s="73">
        <v>19.986295111923255</v>
      </c>
      <c r="BP14" s="70">
        <v>25.654259056720004</v>
      </c>
      <c r="BQ14" s="73">
        <v>26.67</v>
      </c>
      <c r="BR14" s="73" t="s">
        <v>54</v>
      </c>
      <c r="BS14" s="71">
        <v>27.37</v>
      </c>
      <c r="BT14" s="70">
        <v>28.561640008986615</v>
      </c>
      <c r="BU14" s="71">
        <v>23.17</v>
      </c>
      <c r="BV14" s="70">
        <v>28.75</v>
      </c>
      <c r="BW14" s="70">
        <v>28.155000000000001</v>
      </c>
      <c r="BX14" s="70">
        <v>25.976109215017065</v>
      </c>
      <c r="BY14" s="70">
        <v>27.42</v>
      </c>
      <c r="BZ14" s="70">
        <v>28</v>
      </c>
      <c r="CA14" s="70">
        <v>27.85</v>
      </c>
      <c r="CB14" s="71">
        <v>25.927946414818997</v>
      </c>
      <c r="CD14" s="68">
        <v>27980</v>
      </c>
      <c r="CE14" s="68">
        <v>27660</v>
      </c>
      <c r="CF14" s="68">
        <v>28269</v>
      </c>
      <c r="CG14" s="68">
        <v>29023</v>
      </c>
      <c r="CH14" s="68" t="s">
        <v>54</v>
      </c>
      <c r="CI14" s="68">
        <v>26087</v>
      </c>
      <c r="CJ14" s="68">
        <v>29370</v>
      </c>
      <c r="CK14" s="3">
        <v>26950</v>
      </c>
      <c r="CL14" s="68">
        <v>25634</v>
      </c>
      <c r="CM14" s="68">
        <v>26470</v>
      </c>
      <c r="CN14" s="68">
        <v>26865</v>
      </c>
      <c r="CO14" s="68">
        <v>29073</v>
      </c>
      <c r="CP14" s="68">
        <v>25501</v>
      </c>
      <c r="CQ14" s="68">
        <v>28280</v>
      </c>
      <c r="CR14" s="69">
        <v>27474</v>
      </c>
      <c r="CT14" s="70">
        <v>33.5</v>
      </c>
      <c r="CU14" s="73">
        <v>34.728042000000002</v>
      </c>
      <c r="CV14" s="70">
        <v>45.482148578322409</v>
      </c>
      <c r="CW14" s="73">
        <v>41.6</v>
      </c>
      <c r="CX14" s="73" t="s">
        <v>54</v>
      </c>
      <c r="CY14" s="71">
        <v>31.1</v>
      </c>
      <c r="CZ14" s="70">
        <v>40.916035932155999</v>
      </c>
      <c r="DA14" s="71">
        <v>37.19</v>
      </c>
      <c r="DB14" s="70">
        <v>40</v>
      </c>
      <c r="DC14" s="70">
        <v>41.36</v>
      </c>
      <c r="DD14" s="70">
        <v>40.53</v>
      </c>
      <c r="DE14" s="70">
        <v>38.19</v>
      </c>
      <c r="DF14" s="70">
        <v>49</v>
      </c>
      <c r="DG14" s="70">
        <v>54.1</v>
      </c>
      <c r="DH14" s="71">
        <v>40.59201742388295</v>
      </c>
      <c r="DJ14" s="68">
        <v>18630</v>
      </c>
      <c r="DK14" s="68">
        <v>18094.2</v>
      </c>
      <c r="DL14" s="68">
        <v>16322</v>
      </c>
      <c r="DM14" s="68">
        <v>16635</v>
      </c>
      <c r="DN14" s="68" t="s">
        <v>54</v>
      </c>
      <c r="DO14" s="68">
        <v>15831</v>
      </c>
      <c r="DP14" s="68">
        <v>18990</v>
      </c>
      <c r="DQ14" s="3">
        <v>16395</v>
      </c>
      <c r="DR14" s="68">
        <v>18175</v>
      </c>
      <c r="DS14" s="68">
        <v>15816</v>
      </c>
      <c r="DT14" s="68">
        <v>17657</v>
      </c>
      <c r="DU14" s="68">
        <v>16551</v>
      </c>
      <c r="DV14" s="68">
        <v>17050</v>
      </c>
      <c r="DW14" s="68">
        <v>16710</v>
      </c>
      <c r="DX14" s="69">
        <v>17142.784615384615</v>
      </c>
    </row>
    <row r="15" spans="1:128" x14ac:dyDescent="0.25">
      <c r="A15" s="63" t="s">
        <v>33</v>
      </c>
      <c r="B15" s="68">
        <v>18047.416575658295</v>
      </c>
      <c r="C15" s="68">
        <v>17283.922323228573</v>
      </c>
      <c r="D15" s="68">
        <v>21512.72224145395</v>
      </c>
      <c r="E15" s="68">
        <v>15468.778280542985</v>
      </c>
      <c r="F15" s="68">
        <v>12177.875638805506</v>
      </c>
      <c r="G15" s="68">
        <v>16669.962898837497</v>
      </c>
      <c r="H15" s="68">
        <v>26778.008377968443</v>
      </c>
      <c r="I15" s="68">
        <v>16701.564359941502</v>
      </c>
      <c r="J15" s="68">
        <v>18232.225799750726</v>
      </c>
      <c r="K15" s="68">
        <v>19794.8707606467</v>
      </c>
      <c r="L15" s="68">
        <v>15471.957609747766</v>
      </c>
      <c r="M15" s="68">
        <v>17495.417832968596</v>
      </c>
      <c r="N15" s="68">
        <v>16175.980792316926</v>
      </c>
      <c r="O15" s="68">
        <v>13993.223062609573</v>
      </c>
      <c r="P15" s="69">
        <v>17557.423325319785</v>
      </c>
      <c r="R15" s="68">
        <v>0</v>
      </c>
      <c r="S15" s="68">
        <v>0</v>
      </c>
      <c r="T15" s="68" t="s">
        <v>55</v>
      </c>
      <c r="U15" s="68">
        <v>250</v>
      </c>
      <c r="V15" s="68">
        <v>0</v>
      </c>
      <c r="W15" s="68">
        <v>190</v>
      </c>
      <c r="X15" s="68">
        <v>0</v>
      </c>
      <c r="Y15" s="3">
        <v>63.5</v>
      </c>
      <c r="Z15" s="68">
        <v>73</v>
      </c>
      <c r="AA15" s="68">
        <v>113</v>
      </c>
      <c r="AB15" s="68">
        <v>0</v>
      </c>
      <c r="AC15" s="68">
        <v>0</v>
      </c>
      <c r="AD15" s="68">
        <v>0</v>
      </c>
      <c r="AE15" s="68">
        <v>325</v>
      </c>
      <c r="AF15" s="69">
        <v>169.08333333333334</v>
      </c>
      <c r="AH15" s="68">
        <v>11373.983739837398</v>
      </c>
      <c r="AI15" s="68">
        <v>11031.614750000001</v>
      </c>
      <c r="AJ15" s="68">
        <v>17206.329379148581</v>
      </c>
      <c r="AK15" s="68">
        <v>10670.220588235294</v>
      </c>
      <c r="AL15" s="68">
        <v>10283.529786556228</v>
      </c>
      <c r="AM15" s="68">
        <v>10561.538461538461</v>
      </c>
      <c r="AN15" s="68">
        <v>21208.553888832346</v>
      </c>
      <c r="AO15" s="68">
        <v>11411.432604093154</v>
      </c>
      <c r="AP15" s="68">
        <v>12779.725799750728</v>
      </c>
      <c r="AQ15" s="68">
        <v>15206.089329312079</v>
      </c>
      <c r="AR15" s="68">
        <v>10244.126373626374</v>
      </c>
      <c r="AS15" s="68">
        <v>12428.785179907374</v>
      </c>
      <c r="AT15" s="68">
        <v>12000.470588235294</v>
      </c>
      <c r="AU15" s="68">
        <v>10286.753561685358</v>
      </c>
      <c r="AV15" s="69">
        <v>12620.939573625617</v>
      </c>
      <c r="AX15" s="68">
        <v>6673.4328358208959</v>
      </c>
      <c r="AY15" s="68">
        <v>6252.3075732285743</v>
      </c>
      <c r="AZ15" s="68">
        <v>4306.3928623053707</v>
      </c>
      <c r="BA15" s="68">
        <v>4798.5576923076924</v>
      </c>
      <c r="BB15" s="68">
        <v>1894.3458522492776</v>
      </c>
      <c r="BC15" s="68">
        <v>6108.4244372990352</v>
      </c>
      <c r="BD15" s="68">
        <v>5569.4544891360947</v>
      </c>
      <c r="BE15" s="68">
        <v>5290.131755848347</v>
      </c>
      <c r="BF15" s="68">
        <v>5452.5</v>
      </c>
      <c r="BG15" s="68">
        <v>4588.7814313346225</v>
      </c>
      <c r="BH15" s="68">
        <v>5227.8312361213912</v>
      </c>
      <c r="BI15" s="68">
        <v>5066.6326530612241</v>
      </c>
      <c r="BJ15" s="68">
        <v>4175.5102040816328</v>
      </c>
      <c r="BK15" s="68">
        <v>3706.4695009242141</v>
      </c>
      <c r="BL15" s="69">
        <v>4936.4837516941698</v>
      </c>
      <c r="BN15" s="70">
        <v>29.52</v>
      </c>
      <c r="BO15" s="73">
        <v>30.088070289075311</v>
      </c>
      <c r="BP15" s="70">
        <v>19.715303161120005</v>
      </c>
      <c r="BQ15" s="73">
        <v>32.64</v>
      </c>
      <c r="BR15" s="73">
        <v>31.39</v>
      </c>
      <c r="BS15" s="71">
        <v>29.64</v>
      </c>
      <c r="BT15" s="70">
        <v>16.617823254115507</v>
      </c>
      <c r="BU15" s="71">
        <v>28.34</v>
      </c>
      <c r="BV15" s="70">
        <v>24.07</v>
      </c>
      <c r="BW15" s="70">
        <v>20.888999999999999</v>
      </c>
      <c r="BX15" s="70">
        <v>31.469740634005763</v>
      </c>
      <c r="BY15" s="70">
        <v>28.07</v>
      </c>
      <c r="BZ15" s="70">
        <v>25.5</v>
      </c>
      <c r="CA15" s="70">
        <v>32.99</v>
      </c>
      <c r="CB15" s="71">
        <v>27.209995524165468</v>
      </c>
      <c r="CD15" s="68">
        <v>27980</v>
      </c>
      <c r="CE15" s="68">
        <v>27660</v>
      </c>
      <c r="CF15" s="68">
        <v>28269</v>
      </c>
      <c r="CG15" s="68">
        <v>29023</v>
      </c>
      <c r="CH15" s="68">
        <v>26900</v>
      </c>
      <c r="CI15" s="68">
        <v>26087</v>
      </c>
      <c r="CJ15" s="68">
        <v>29370</v>
      </c>
      <c r="CK15" s="3">
        <v>26950</v>
      </c>
      <c r="CL15" s="68">
        <v>25634</v>
      </c>
      <c r="CM15" s="68">
        <v>26470</v>
      </c>
      <c r="CN15" s="68">
        <v>26865</v>
      </c>
      <c r="CO15" s="68">
        <v>29073</v>
      </c>
      <c r="CP15" s="68">
        <v>25501</v>
      </c>
      <c r="CQ15" s="68">
        <v>28280</v>
      </c>
      <c r="CR15" s="69">
        <v>27433</v>
      </c>
      <c r="CT15" s="70">
        <v>33.5</v>
      </c>
      <c r="CU15" s="73">
        <v>34.728042000000002</v>
      </c>
      <c r="CV15" s="70">
        <v>45.482148578322409</v>
      </c>
      <c r="CW15" s="73">
        <v>41.6</v>
      </c>
      <c r="CX15" s="73">
        <v>96.92</v>
      </c>
      <c r="CY15" s="71">
        <v>31.1</v>
      </c>
      <c r="CZ15" s="70">
        <v>40.916035932155999</v>
      </c>
      <c r="DA15" s="71">
        <v>37.19</v>
      </c>
      <c r="DB15" s="70">
        <v>40</v>
      </c>
      <c r="DC15" s="70">
        <v>41.36</v>
      </c>
      <c r="DD15" s="70">
        <v>40.53</v>
      </c>
      <c r="DE15" s="70">
        <v>39.200000000000003</v>
      </c>
      <c r="DF15" s="70">
        <v>49</v>
      </c>
      <c r="DG15" s="70">
        <v>54.1</v>
      </c>
      <c r="DH15" s="71">
        <v>44.687587607891324</v>
      </c>
      <c r="DJ15" s="68">
        <v>18630</v>
      </c>
      <c r="DK15" s="68">
        <v>18094.2</v>
      </c>
      <c r="DL15" s="68">
        <v>16322</v>
      </c>
      <c r="DM15" s="68">
        <v>16635</v>
      </c>
      <c r="DN15" s="68">
        <v>15300</v>
      </c>
      <c r="DO15" s="68">
        <v>15831</v>
      </c>
      <c r="DP15" s="68">
        <v>18990</v>
      </c>
      <c r="DQ15" s="3">
        <v>16395</v>
      </c>
      <c r="DR15" s="68">
        <v>18175</v>
      </c>
      <c r="DS15" s="68">
        <v>15816</v>
      </c>
      <c r="DT15" s="68">
        <v>17657</v>
      </c>
      <c r="DU15" s="68">
        <v>16551</v>
      </c>
      <c r="DV15" s="68">
        <v>17050</v>
      </c>
      <c r="DW15" s="68">
        <v>16710</v>
      </c>
      <c r="DX15" s="69">
        <v>17011.157142857144</v>
      </c>
    </row>
    <row r="16" spans="1:128" x14ac:dyDescent="0.25">
      <c r="A16" s="63" t="s">
        <v>34</v>
      </c>
      <c r="B16" s="68">
        <v>16405.606748864375</v>
      </c>
      <c r="C16" s="68">
        <v>15116.587312782025</v>
      </c>
      <c r="D16" s="68">
        <v>13594.651719890498</v>
      </c>
      <c r="E16" s="68">
        <v>17299.490929924348</v>
      </c>
      <c r="F16" s="68">
        <v>7582.6065974070943</v>
      </c>
      <c r="G16" s="68">
        <v>13851.498637726636</v>
      </c>
      <c r="H16" s="68">
        <v>14130.825134828125</v>
      </c>
      <c r="I16" s="68">
        <v>13515.560434694788</v>
      </c>
      <c r="J16" s="68">
        <v>11002.47060755102</v>
      </c>
      <c r="K16" s="68" t="s">
        <v>53</v>
      </c>
      <c r="L16" s="68">
        <v>13715.200294525293</v>
      </c>
      <c r="M16" s="68">
        <v>12277.788835354515</v>
      </c>
      <c r="N16" s="68">
        <v>16926.010204081635</v>
      </c>
      <c r="O16" s="68">
        <v>13611.898572728067</v>
      </c>
      <c r="P16" s="69">
        <v>13771.553540796802</v>
      </c>
      <c r="R16" s="68">
        <v>0</v>
      </c>
      <c r="S16" s="68">
        <v>0</v>
      </c>
      <c r="T16" s="68" t="s">
        <v>55</v>
      </c>
      <c r="U16" s="68">
        <v>250</v>
      </c>
      <c r="V16" s="68">
        <v>0</v>
      </c>
      <c r="W16" s="68">
        <v>178</v>
      </c>
      <c r="X16" s="68">
        <v>0</v>
      </c>
      <c r="Y16" s="3">
        <v>51.4</v>
      </c>
      <c r="Z16" s="68">
        <v>44</v>
      </c>
      <c r="AA16" s="68" t="s">
        <v>54</v>
      </c>
      <c r="AB16" s="68">
        <v>0</v>
      </c>
      <c r="AC16" s="68">
        <v>0</v>
      </c>
      <c r="AD16" s="68">
        <v>0</v>
      </c>
      <c r="AE16" s="68">
        <v>325</v>
      </c>
      <c r="AF16" s="69">
        <v>169.68</v>
      </c>
      <c r="AH16" s="68">
        <v>9732.173913043478</v>
      </c>
      <c r="AI16" s="68">
        <v>9757.693636363636</v>
      </c>
      <c r="AJ16" s="68">
        <v>9903.5837742461608</v>
      </c>
      <c r="AK16" s="68">
        <v>12500.933237616655</v>
      </c>
      <c r="AL16" s="68">
        <v>4284.0079628400799</v>
      </c>
      <c r="AM16" s="68">
        <v>8567.1592775041045</v>
      </c>
      <c r="AN16" s="68">
        <v>9370.3001014542788</v>
      </c>
      <c r="AO16" s="68">
        <v>9066.4423885618162</v>
      </c>
      <c r="AP16" s="68">
        <v>8014.7993746743086</v>
      </c>
      <c r="AQ16" s="68" t="s">
        <v>53</v>
      </c>
      <c r="AR16" s="68">
        <v>8820.6749999999993</v>
      </c>
      <c r="AS16" s="68">
        <v>8870.4805491990846</v>
      </c>
      <c r="AT16" s="68">
        <v>12750.5</v>
      </c>
      <c r="AU16" s="68">
        <v>9905.4290718038537</v>
      </c>
      <c r="AV16" s="69">
        <v>9349.5521759467265</v>
      </c>
      <c r="AX16" s="68">
        <v>6673.4328358208959</v>
      </c>
      <c r="AY16" s="68">
        <v>5358.8936764183891</v>
      </c>
      <c r="AZ16" s="68">
        <v>3691.0679456443368</v>
      </c>
      <c r="BA16" s="68">
        <v>4798.5576923076924</v>
      </c>
      <c r="BB16" s="68">
        <v>3298.5986345670144</v>
      </c>
      <c r="BC16" s="68">
        <v>5284.3393602225306</v>
      </c>
      <c r="BD16" s="68">
        <v>4760.5250333738459</v>
      </c>
      <c r="BE16" s="68">
        <v>4449.1180461329714</v>
      </c>
      <c r="BF16" s="68">
        <v>2987.6712328767121</v>
      </c>
      <c r="BG16" s="68" t="s">
        <v>53</v>
      </c>
      <c r="BH16" s="68">
        <v>4894.5252945252951</v>
      </c>
      <c r="BI16" s="68">
        <v>3407.3082861554303</v>
      </c>
      <c r="BJ16" s="68">
        <v>4175.5102040816328</v>
      </c>
      <c r="BK16" s="68">
        <v>3706.4695009242141</v>
      </c>
      <c r="BL16" s="69">
        <v>4422.0013648500735</v>
      </c>
      <c r="BN16" s="70">
        <v>34.5</v>
      </c>
      <c r="BO16" s="73">
        <v>34.016235021260151</v>
      </c>
      <c r="BP16" s="70">
        <v>34.253055028640006</v>
      </c>
      <c r="BQ16" s="73">
        <v>27.86</v>
      </c>
      <c r="BR16" s="73">
        <v>75.349999999999994</v>
      </c>
      <c r="BS16" s="71">
        <v>36.54</v>
      </c>
      <c r="BT16" s="70">
        <v>37.612455970892654</v>
      </c>
      <c r="BU16" s="71">
        <v>35.67</v>
      </c>
      <c r="BV16" s="70">
        <v>38.380000000000003</v>
      </c>
      <c r="BW16" s="70" t="s">
        <v>54</v>
      </c>
      <c r="BX16" s="70">
        <v>36.548223350253807</v>
      </c>
      <c r="BY16" s="70">
        <v>39.33</v>
      </c>
      <c r="BZ16" s="70">
        <v>24</v>
      </c>
      <c r="CA16" s="70">
        <v>34.26</v>
      </c>
      <c r="CB16" s="71">
        <v>37.563074567003582</v>
      </c>
      <c r="CD16" s="68">
        <v>27980</v>
      </c>
      <c r="CE16" s="68">
        <v>27660</v>
      </c>
      <c r="CF16" s="68">
        <v>28269</v>
      </c>
      <c r="CG16" s="68">
        <v>29023</v>
      </c>
      <c r="CH16" s="68">
        <v>26900</v>
      </c>
      <c r="CI16" s="68">
        <v>26087</v>
      </c>
      <c r="CJ16" s="68">
        <v>29370</v>
      </c>
      <c r="CK16" s="3">
        <v>26950</v>
      </c>
      <c r="CL16" s="68">
        <v>25634</v>
      </c>
      <c r="CM16" s="68" t="s">
        <v>54</v>
      </c>
      <c r="CN16" s="68">
        <v>26865</v>
      </c>
      <c r="CO16" s="68">
        <v>29073</v>
      </c>
      <c r="CP16" s="68">
        <v>25501</v>
      </c>
      <c r="CQ16" s="68">
        <v>28280</v>
      </c>
      <c r="CR16" s="69">
        <v>27507.076923076922</v>
      </c>
      <c r="CT16" s="70">
        <v>33.5</v>
      </c>
      <c r="CU16" s="73">
        <v>40.517766000000002</v>
      </c>
      <c r="CV16" s="70">
        <v>53.064317125652018</v>
      </c>
      <c r="CW16" s="73">
        <v>41.6</v>
      </c>
      <c r="CX16" s="73">
        <v>55.66</v>
      </c>
      <c r="CY16" s="71">
        <v>35.950000000000003</v>
      </c>
      <c r="CZ16" s="70">
        <v>47.868669611532006</v>
      </c>
      <c r="DA16" s="71">
        <v>44.22</v>
      </c>
      <c r="DB16" s="70">
        <v>73</v>
      </c>
      <c r="DC16" s="70" t="s">
        <v>54</v>
      </c>
      <c r="DD16" s="70">
        <v>43.29</v>
      </c>
      <c r="DE16" s="70">
        <v>58.289999999999992</v>
      </c>
      <c r="DF16" s="70">
        <v>49</v>
      </c>
      <c r="DG16" s="70">
        <v>54.1</v>
      </c>
      <c r="DH16" s="71">
        <v>48.466211749014164</v>
      </c>
      <c r="DJ16" s="68">
        <v>18630</v>
      </c>
      <c r="DK16" s="68">
        <v>18094.2</v>
      </c>
      <c r="DL16" s="68">
        <v>16322</v>
      </c>
      <c r="DM16" s="68">
        <v>16635</v>
      </c>
      <c r="DN16" s="68">
        <v>15300</v>
      </c>
      <c r="DO16" s="68">
        <v>15831</v>
      </c>
      <c r="DP16" s="68">
        <v>18990</v>
      </c>
      <c r="DQ16" s="3">
        <v>16395</v>
      </c>
      <c r="DR16" s="68">
        <v>18175</v>
      </c>
      <c r="DS16" s="68" t="s">
        <v>54</v>
      </c>
      <c r="DT16" s="68">
        <v>17657</v>
      </c>
      <c r="DU16" s="68">
        <v>16551</v>
      </c>
      <c r="DV16" s="68">
        <v>17050</v>
      </c>
      <c r="DW16" s="68">
        <v>16710</v>
      </c>
      <c r="DX16" s="69">
        <v>17103.09230769231</v>
      </c>
    </row>
    <row r="17" spans="1:128" x14ac:dyDescent="0.25">
      <c r="A17" s="63" t="s">
        <v>35</v>
      </c>
      <c r="B17" s="68">
        <v>16972.819338888381</v>
      </c>
      <c r="C17" s="68">
        <v>14692.33976337491</v>
      </c>
      <c r="D17" s="68">
        <v>13594.651719890498</v>
      </c>
      <c r="E17" s="68">
        <v>14173.416373330572</v>
      </c>
      <c r="F17" s="68">
        <v>12931.474127929076</v>
      </c>
      <c r="G17" s="68">
        <v>13851.498637726636</v>
      </c>
      <c r="H17" s="68">
        <v>13886.606064968542</v>
      </c>
      <c r="I17" s="68">
        <v>14402.949994424753</v>
      </c>
      <c r="J17" s="68">
        <v>11002.47060755102</v>
      </c>
      <c r="K17" s="68">
        <v>14410.038286095016</v>
      </c>
      <c r="L17" s="68">
        <v>15023.530079214288</v>
      </c>
      <c r="M17" s="68">
        <v>14471.36434454277</v>
      </c>
      <c r="N17" s="68">
        <v>16926.010204081635</v>
      </c>
      <c r="O17" s="68">
        <v>17817.072411527126</v>
      </c>
      <c r="P17" s="69">
        <v>14582.588710967513</v>
      </c>
      <c r="R17" s="68">
        <v>0</v>
      </c>
      <c r="S17" s="68">
        <v>0</v>
      </c>
      <c r="T17" s="68" t="s">
        <v>55</v>
      </c>
      <c r="U17" s="68">
        <v>250</v>
      </c>
      <c r="V17" s="68">
        <v>0</v>
      </c>
      <c r="W17" s="68">
        <v>178</v>
      </c>
      <c r="X17" s="68">
        <v>0</v>
      </c>
      <c r="Y17" s="3">
        <v>54.7</v>
      </c>
      <c r="Z17" s="68">
        <v>44</v>
      </c>
      <c r="AA17" s="68">
        <v>82</v>
      </c>
      <c r="AB17" s="68">
        <v>0</v>
      </c>
      <c r="AC17" s="68">
        <v>0</v>
      </c>
      <c r="AD17" s="68">
        <v>0</v>
      </c>
      <c r="AE17" s="68">
        <v>325</v>
      </c>
      <c r="AF17" s="69">
        <v>155.61666666666667</v>
      </c>
      <c r="AH17" s="68">
        <v>10299.386503067484</v>
      </c>
      <c r="AI17" s="68">
        <v>9333.446086956521</v>
      </c>
      <c r="AJ17" s="68">
        <v>9903.5837742461608</v>
      </c>
      <c r="AK17" s="68">
        <v>9374.8586810228808</v>
      </c>
      <c r="AL17" s="68">
        <v>9057.2390572390577</v>
      </c>
      <c r="AM17" s="68">
        <v>8567.1592775041045</v>
      </c>
      <c r="AN17" s="68">
        <v>9126.0810315946965</v>
      </c>
      <c r="AO17" s="68">
        <v>9953.8319482917814</v>
      </c>
      <c r="AP17" s="68">
        <v>8014.7993746743086</v>
      </c>
      <c r="AQ17" s="68">
        <v>10326.733638934946</v>
      </c>
      <c r="AR17" s="68">
        <v>10129.004784688994</v>
      </c>
      <c r="AS17" s="68">
        <v>10080.20803236059</v>
      </c>
      <c r="AT17" s="68">
        <v>12750.5</v>
      </c>
      <c r="AU17" s="68">
        <v>14110.602910602911</v>
      </c>
      <c r="AV17" s="69">
        <v>10073.388221513176</v>
      </c>
      <c r="AX17" s="68">
        <v>6673.4328358208959</v>
      </c>
      <c r="AY17" s="68">
        <v>5358.8936764183891</v>
      </c>
      <c r="AZ17" s="68">
        <v>3691.0679456443368</v>
      </c>
      <c r="BA17" s="68">
        <v>4798.5576923076924</v>
      </c>
      <c r="BB17" s="68">
        <v>3874.2350706900188</v>
      </c>
      <c r="BC17" s="68">
        <v>5284.3393602225306</v>
      </c>
      <c r="BD17" s="68">
        <v>4760.5250333738459</v>
      </c>
      <c r="BE17" s="68">
        <v>4449.1180461329714</v>
      </c>
      <c r="BF17" s="68">
        <v>2987.6712328767121</v>
      </c>
      <c r="BG17" s="68">
        <v>4083.3046471600692</v>
      </c>
      <c r="BH17" s="68">
        <v>4894.5252945252951</v>
      </c>
      <c r="BI17" s="68">
        <v>4391.15631218218</v>
      </c>
      <c r="BJ17" s="68">
        <v>4175.5102040816328</v>
      </c>
      <c r="BK17" s="68">
        <v>3706.4695009242141</v>
      </c>
      <c r="BL17" s="69">
        <v>4509.2004894543416</v>
      </c>
      <c r="BN17" s="70">
        <v>32.6</v>
      </c>
      <c r="BO17" s="73">
        <v>35.562427522226521</v>
      </c>
      <c r="BP17" s="70">
        <v>34.253055028640006</v>
      </c>
      <c r="BQ17" s="73">
        <v>37.15</v>
      </c>
      <c r="BR17" s="73">
        <v>35.64</v>
      </c>
      <c r="BS17" s="71">
        <v>36.54</v>
      </c>
      <c r="BT17" s="70">
        <v>38.618986482789801</v>
      </c>
      <c r="BU17" s="71">
        <v>32.49</v>
      </c>
      <c r="BV17" s="70">
        <v>38.380000000000003</v>
      </c>
      <c r="BW17" s="70">
        <v>30.759</v>
      </c>
      <c r="BX17" s="70">
        <v>31.827411167512693</v>
      </c>
      <c r="BY17" s="70">
        <v>34.61</v>
      </c>
      <c r="BZ17" s="70">
        <v>24</v>
      </c>
      <c r="CA17" s="70">
        <v>24.05</v>
      </c>
      <c r="CB17" s="71">
        <v>33.320062871512071</v>
      </c>
      <c r="CD17" s="68">
        <v>27980</v>
      </c>
      <c r="CE17" s="68">
        <v>27660</v>
      </c>
      <c r="CF17" s="68">
        <v>28269</v>
      </c>
      <c r="CG17" s="68">
        <v>29023</v>
      </c>
      <c r="CH17" s="68">
        <v>26900</v>
      </c>
      <c r="CI17" s="68">
        <v>26087</v>
      </c>
      <c r="CJ17" s="68">
        <v>29370</v>
      </c>
      <c r="CK17" s="3">
        <v>26950</v>
      </c>
      <c r="CL17" s="68">
        <v>25634</v>
      </c>
      <c r="CM17" s="68">
        <v>26470</v>
      </c>
      <c r="CN17" s="68">
        <v>26865</v>
      </c>
      <c r="CO17" s="68">
        <v>29073</v>
      </c>
      <c r="CP17" s="68">
        <v>25501</v>
      </c>
      <c r="CQ17" s="68">
        <v>28280</v>
      </c>
      <c r="CR17" s="69">
        <v>27433</v>
      </c>
      <c r="CT17" s="70">
        <v>33.5</v>
      </c>
      <c r="CU17" s="73">
        <v>40.517766000000002</v>
      </c>
      <c r="CV17" s="70">
        <v>53.064317125652018</v>
      </c>
      <c r="CW17" s="73">
        <v>41.6</v>
      </c>
      <c r="CX17" s="73">
        <v>47.39</v>
      </c>
      <c r="CY17" s="71">
        <v>35.950000000000003</v>
      </c>
      <c r="CZ17" s="70">
        <v>47.868669611532006</v>
      </c>
      <c r="DA17" s="71">
        <v>44.22</v>
      </c>
      <c r="DB17" s="70">
        <v>73</v>
      </c>
      <c r="DC17" s="70">
        <v>46.48</v>
      </c>
      <c r="DD17" s="70">
        <v>43.29</v>
      </c>
      <c r="DE17" s="70">
        <v>45.23</v>
      </c>
      <c r="DF17" s="70">
        <v>49</v>
      </c>
      <c r="DG17" s="70">
        <v>54.1</v>
      </c>
      <c r="DH17" s="71">
        <v>46.800768052656004</v>
      </c>
      <c r="DJ17" s="68">
        <v>18630</v>
      </c>
      <c r="DK17" s="68">
        <v>18094.2</v>
      </c>
      <c r="DL17" s="68">
        <v>16322</v>
      </c>
      <c r="DM17" s="68">
        <v>16635</v>
      </c>
      <c r="DN17" s="68">
        <v>15300</v>
      </c>
      <c r="DO17" s="68">
        <v>15831</v>
      </c>
      <c r="DP17" s="68">
        <v>18990</v>
      </c>
      <c r="DQ17" s="3">
        <v>16395</v>
      </c>
      <c r="DR17" s="68">
        <v>18175</v>
      </c>
      <c r="DS17" s="68">
        <v>15816</v>
      </c>
      <c r="DT17" s="68">
        <v>17657</v>
      </c>
      <c r="DU17" s="68">
        <v>16551</v>
      </c>
      <c r="DV17" s="68">
        <v>17050</v>
      </c>
      <c r="DW17" s="68">
        <v>16710</v>
      </c>
      <c r="DX17" s="69">
        <v>17011.157142857144</v>
      </c>
    </row>
    <row r="18" spans="1:128" x14ac:dyDescent="0.25">
      <c r="CD18" s="62">
        <f>$CR$17</f>
        <v>27433</v>
      </c>
      <c r="CE18" s="62">
        <f t="shared" ref="CE18:CQ18" si="2">$CR$17</f>
        <v>27433</v>
      </c>
      <c r="CF18" s="62">
        <f t="shared" si="2"/>
        <v>27433</v>
      </c>
      <c r="CG18" s="62">
        <f t="shared" si="2"/>
        <v>27433</v>
      </c>
      <c r="CH18" s="62">
        <f t="shared" si="2"/>
        <v>27433</v>
      </c>
      <c r="CI18" s="62">
        <f t="shared" si="2"/>
        <v>27433</v>
      </c>
      <c r="CJ18" s="62">
        <f t="shared" si="2"/>
        <v>27433</v>
      </c>
      <c r="CK18" s="62">
        <f t="shared" si="2"/>
        <v>27433</v>
      </c>
      <c r="CL18" s="62">
        <f t="shared" si="2"/>
        <v>27433</v>
      </c>
      <c r="CM18" s="62">
        <f t="shared" si="2"/>
        <v>27433</v>
      </c>
      <c r="CN18" s="62">
        <f t="shared" si="2"/>
        <v>27433</v>
      </c>
      <c r="CO18" s="62">
        <f t="shared" si="2"/>
        <v>27433</v>
      </c>
      <c r="CP18" s="62">
        <f t="shared" si="2"/>
        <v>27433</v>
      </c>
      <c r="CQ18" s="62">
        <f t="shared" si="2"/>
        <v>27433</v>
      </c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2">
        <f>$DX$17</f>
        <v>17011.157142857144</v>
      </c>
      <c r="DK18" s="62">
        <f t="shared" ref="DK18:DW18" si="3">$DX$17</f>
        <v>17011.157142857144</v>
      </c>
      <c r="DL18" s="62">
        <f t="shared" si="3"/>
        <v>17011.157142857144</v>
      </c>
      <c r="DM18" s="62">
        <f t="shared" si="3"/>
        <v>17011.157142857144</v>
      </c>
      <c r="DN18" s="62">
        <f t="shared" si="3"/>
        <v>17011.157142857144</v>
      </c>
      <c r="DO18" s="62">
        <f t="shared" si="3"/>
        <v>17011.157142857144</v>
      </c>
      <c r="DP18" s="62">
        <f t="shared" si="3"/>
        <v>17011.157142857144</v>
      </c>
      <c r="DQ18" s="62">
        <f t="shared" si="3"/>
        <v>17011.157142857144</v>
      </c>
      <c r="DR18" s="62">
        <f t="shared" si="3"/>
        <v>17011.157142857144</v>
      </c>
      <c r="DS18" s="62">
        <f t="shared" si="3"/>
        <v>17011.157142857144</v>
      </c>
      <c r="DT18" s="62">
        <f t="shared" si="3"/>
        <v>17011.157142857144</v>
      </c>
      <c r="DU18" s="62">
        <f t="shared" si="3"/>
        <v>17011.157142857144</v>
      </c>
      <c r="DV18" s="62">
        <f t="shared" si="3"/>
        <v>17011.157142857144</v>
      </c>
      <c r="DW18" s="62">
        <f t="shared" si="3"/>
        <v>17011.157142857144</v>
      </c>
    </row>
  </sheetData>
  <mergeCells count="23">
    <mergeCell ref="AH1:AV1"/>
    <mergeCell ref="AX1:BL1"/>
    <mergeCell ref="BN1:CB1"/>
    <mergeCell ref="AH2:AV2"/>
    <mergeCell ref="BN2:CB2"/>
    <mergeCell ref="AH4:AU4"/>
    <mergeCell ref="CD4:CQ4"/>
    <mergeCell ref="AX4:BK4"/>
    <mergeCell ref="BN4:CA4"/>
    <mergeCell ref="AW2:BL2"/>
    <mergeCell ref="B4:O4"/>
    <mergeCell ref="R4:AE4"/>
    <mergeCell ref="B1:P1"/>
    <mergeCell ref="R1:AF1"/>
    <mergeCell ref="B2:P2"/>
    <mergeCell ref="R2:AF2"/>
    <mergeCell ref="CT4:DG4"/>
    <mergeCell ref="DJ4:DW4"/>
    <mergeCell ref="CT1:DH1"/>
    <mergeCell ref="DJ1:DX1"/>
    <mergeCell ref="CD2:CR2"/>
    <mergeCell ref="DJ2:DX2"/>
    <mergeCell ref="CD1:CR1"/>
  </mergeCells>
  <pageMargins left="0.7" right="0.7" top="0.78740157499999996" bottom="0.78740157499999996" header="0.3" footer="0.3"/>
  <pageSetup paperSize="9" orientation="portrait" r:id="rId1"/>
  <ignoredErrors>
    <ignoredError sqref="T13:T17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0"/>
  <sheetViews>
    <sheetView zoomScaleNormal="100" workbookViewId="0">
      <selection activeCell="U33" sqref="U33"/>
    </sheetView>
  </sheetViews>
  <sheetFormatPr defaultRowHeight="15" x14ac:dyDescent="0.25"/>
  <cols>
    <col min="1" max="1" width="18.42578125" style="45" customWidth="1"/>
    <col min="2" max="16" width="7.140625" style="1" customWidth="1"/>
    <col min="17" max="16384" width="9.140625" style="1"/>
  </cols>
  <sheetData>
    <row r="1" spans="1:31" ht="21" x14ac:dyDescent="0.35">
      <c r="A1" s="93" t="s">
        <v>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1" ht="21" x14ac:dyDescent="0.35">
      <c r="A2" s="94" t="s">
        <v>44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21" x14ac:dyDescent="0.35">
      <c r="A3" s="94" t="s">
        <v>38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9.5" thickBot="1" x14ac:dyDescent="0.3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</row>
    <row r="5" spans="1:31" ht="84.75" customHeight="1" thickBot="1" x14ac:dyDescent="0.3">
      <c r="A5" s="53"/>
      <c r="B5" s="55" t="s">
        <v>2</v>
      </c>
      <c r="C5" s="56" t="s">
        <v>3</v>
      </c>
      <c r="D5" s="56" t="s">
        <v>0</v>
      </c>
      <c r="E5" s="56" t="s">
        <v>1</v>
      </c>
      <c r="F5" s="56" t="s">
        <v>4</v>
      </c>
      <c r="G5" s="56" t="s">
        <v>5</v>
      </c>
      <c r="H5" s="56" t="s">
        <v>6</v>
      </c>
      <c r="I5" s="56" t="s">
        <v>7</v>
      </c>
      <c r="J5" s="56" t="s">
        <v>8</v>
      </c>
      <c r="K5" s="56" t="s">
        <v>9</v>
      </c>
      <c r="L5" s="56" t="s">
        <v>10</v>
      </c>
      <c r="M5" s="56" t="s">
        <v>11</v>
      </c>
      <c r="N5" s="56" t="s">
        <v>12</v>
      </c>
      <c r="O5" s="57" t="s">
        <v>13</v>
      </c>
      <c r="P5" s="58" t="s">
        <v>14</v>
      </c>
    </row>
    <row r="6" spans="1:31" s="41" customFormat="1" ht="19.5" thickBot="1" x14ac:dyDescent="0.35">
      <c r="A6" s="95" t="s">
        <v>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31" s="39" customFormat="1" x14ac:dyDescent="0.25">
      <c r="A7" s="51" t="s">
        <v>40</v>
      </c>
      <c r="B7" s="52">
        <v>25820.101201771031</v>
      </c>
      <c r="C7" s="52">
        <v>27520.233187363152</v>
      </c>
      <c r="D7" s="52">
        <v>23826.380769625277</v>
      </c>
      <c r="E7" s="52">
        <v>24708.218088816553</v>
      </c>
      <c r="F7" s="52">
        <v>40411.050823142868</v>
      </c>
      <c r="G7" s="52">
        <v>22740.550714998339</v>
      </c>
      <c r="H7" s="52">
        <v>24350.250476392299</v>
      </c>
      <c r="I7" s="52">
        <v>26178.798589980372</v>
      </c>
      <c r="J7" s="52">
        <v>23315.572567783092</v>
      </c>
      <c r="K7" s="52">
        <v>25805.267734213372</v>
      </c>
      <c r="L7" s="52">
        <v>25535.898182585785</v>
      </c>
      <c r="M7" s="52">
        <v>27770.989620460332</v>
      </c>
      <c r="N7" s="52">
        <v>24891.836734693876</v>
      </c>
      <c r="O7" s="52">
        <v>25502.03851665866</v>
      </c>
      <c r="P7" s="46">
        <v>26312.656229177494</v>
      </c>
    </row>
    <row r="8" spans="1:31" s="39" customFormat="1" x14ac:dyDescent="0.25">
      <c r="A8" s="42" t="s">
        <v>41</v>
      </c>
      <c r="B8" s="38">
        <v>1890</v>
      </c>
      <c r="C8" s="38">
        <v>610.78499999999997</v>
      </c>
      <c r="D8" s="38">
        <v>715</v>
      </c>
      <c r="E8" s="38">
        <v>517</v>
      </c>
      <c r="F8" s="38">
        <v>770</v>
      </c>
      <c r="G8" s="38">
        <v>426</v>
      </c>
      <c r="H8" s="38">
        <v>700</v>
      </c>
      <c r="I8" s="38">
        <v>754.7</v>
      </c>
      <c r="J8" s="38">
        <v>711</v>
      </c>
      <c r="K8" s="38">
        <v>646</v>
      </c>
      <c r="L8" s="38">
        <v>427</v>
      </c>
      <c r="M8" s="38">
        <v>715</v>
      </c>
      <c r="N8" s="38">
        <v>550</v>
      </c>
      <c r="O8" s="38">
        <v>325</v>
      </c>
      <c r="P8" s="47">
        <v>696.96321428571434</v>
      </c>
    </row>
    <row r="9" spans="1:31" x14ac:dyDescent="0.25">
      <c r="A9" s="43" t="s">
        <v>25</v>
      </c>
      <c r="B9" s="37">
        <v>15.3</v>
      </c>
      <c r="C9" s="37">
        <v>14.603174603174603</v>
      </c>
      <c r="D9" s="37">
        <v>15.806759537520003</v>
      </c>
      <c r="E9" s="37">
        <v>15.64</v>
      </c>
      <c r="F9" s="37">
        <v>9.36</v>
      </c>
      <c r="G9" s="37">
        <v>15.5</v>
      </c>
      <c r="H9" s="37">
        <v>16.234901513849653</v>
      </c>
      <c r="I9" s="37">
        <v>14.41</v>
      </c>
      <c r="J9" s="37">
        <v>17.100000000000001</v>
      </c>
      <c r="K9" s="37">
        <v>14.667</v>
      </c>
      <c r="L9" s="37">
        <v>15.307593669250645</v>
      </c>
      <c r="M9" s="37">
        <v>14.15</v>
      </c>
      <c r="N9" s="37">
        <v>15</v>
      </c>
      <c r="O9" s="37">
        <v>14.92</v>
      </c>
      <c r="P9" s="48">
        <v>14.857102094556778</v>
      </c>
    </row>
    <row r="10" spans="1:31" s="39" customFormat="1" x14ac:dyDescent="0.25">
      <c r="A10" s="42" t="s">
        <v>26</v>
      </c>
      <c r="B10" s="3">
        <v>28570</v>
      </c>
      <c r="C10" s="3">
        <v>29505</v>
      </c>
      <c r="D10" s="3">
        <v>27846</v>
      </c>
      <c r="E10" s="3">
        <v>28553</v>
      </c>
      <c r="F10" s="3">
        <v>26400</v>
      </c>
      <c r="G10" s="3">
        <v>26964</v>
      </c>
      <c r="H10" s="3">
        <v>28540</v>
      </c>
      <c r="I10" s="3">
        <v>27929</v>
      </c>
      <c r="J10" s="3">
        <v>27790</v>
      </c>
      <c r="K10" s="3">
        <v>27902</v>
      </c>
      <c r="L10" s="3">
        <v>28374</v>
      </c>
      <c r="M10" s="3">
        <v>29167</v>
      </c>
      <c r="N10" s="3">
        <v>26140</v>
      </c>
      <c r="O10" s="3">
        <v>28370</v>
      </c>
      <c r="P10" s="49">
        <v>28003.571428571428</v>
      </c>
    </row>
    <row r="11" spans="1:31" x14ac:dyDescent="0.25">
      <c r="A11" s="43" t="s">
        <v>27</v>
      </c>
      <c r="B11" s="37">
        <v>62</v>
      </c>
      <c r="C11" s="37">
        <v>62.55</v>
      </c>
      <c r="D11" s="37">
        <v>69.434414548038419</v>
      </c>
      <c r="E11" s="37">
        <v>66</v>
      </c>
      <c r="F11" s="37">
        <v>26.596</v>
      </c>
      <c r="G11" s="37">
        <v>97</v>
      </c>
      <c r="H11" s="37">
        <v>64.627567199999987</v>
      </c>
      <c r="I11" s="37">
        <v>63.32</v>
      </c>
      <c r="J11" s="37">
        <v>55</v>
      </c>
      <c r="K11" s="37">
        <v>60.72</v>
      </c>
      <c r="L11" s="37">
        <v>61.84</v>
      </c>
      <c r="M11" s="37">
        <v>62.309999999999995</v>
      </c>
      <c r="N11" s="37">
        <v>49</v>
      </c>
      <c r="O11" s="37">
        <v>70.900000000000006</v>
      </c>
      <c r="P11" s="48">
        <v>62.235570124859883</v>
      </c>
    </row>
    <row r="12" spans="1:31" s="39" customFormat="1" ht="15.75" thickBot="1" x14ac:dyDescent="0.3">
      <c r="A12" s="44" t="s">
        <v>28</v>
      </c>
      <c r="B12" s="40">
        <v>17630</v>
      </c>
      <c r="C12" s="40">
        <v>17070</v>
      </c>
      <c r="D12" s="40">
        <v>15545</v>
      </c>
      <c r="E12" s="40">
        <v>15403</v>
      </c>
      <c r="F12" s="40">
        <v>14550</v>
      </c>
      <c r="G12" s="40">
        <v>15077</v>
      </c>
      <c r="H12" s="40">
        <v>17530</v>
      </c>
      <c r="I12" s="40">
        <v>15412</v>
      </c>
      <c r="J12" s="40">
        <v>17480</v>
      </c>
      <c r="K12" s="40">
        <v>15063</v>
      </c>
      <c r="L12" s="40">
        <v>16969</v>
      </c>
      <c r="M12" s="40">
        <v>15763</v>
      </c>
      <c r="N12" s="40">
        <v>16251</v>
      </c>
      <c r="O12" s="40">
        <v>15860</v>
      </c>
      <c r="P12" s="50">
        <v>16114.5</v>
      </c>
    </row>
    <row r="13" spans="1:31" s="41" customFormat="1" ht="19.5" thickBot="1" x14ac:dyDescent="0.35">
      <c r="A13" s="95" t="s">
        <v>46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</row>
    <row r="14" spans="1:31" s="39" customFormat="1" x14ac:dyDescent="0.25">
      <c r="A14" s="51" t="s">
        <v>40</v>
      </c>
      <c r="B14" s="52">
        <v>25820.101201771031</v>
      </c>
      <c r="C14" s="52">
        <v>25479.440143884891</v>
      </c>
      <c r="D14" s="52">
        <v>23451.827364865821</v>
      </c>
      <c r="E14" s="52">
        <v>21974.356310729003</v>
      </c>
      <c r="F14" s="52" t="s">
        <v>53</v>
      </c>
      <c r="G14" s="52">
        <v>20135.551607513957</v>
      </c>
      <c r="H14" s="52">
        <v>19360.721252921328</v>
      </c>
      <c r="I14" s="52">
        <v>26178.798589980372</v>
      </c>
      <c r="J14" s="52">
        <v>20201.041769041767</v>
      </c>
      <c r="K14" s="52">
        <v>25026.531734432123</v>
      </c>
      <c r="L14" s="52">
        <v>23560.552216512246</v>
      </c>
      <c r="M14" s="52">
        <v>22754.259814060093</v>
      </c>
      <c r="N14" s="52">
        <v>20935.512410369556</v>
      </c>
      <c r="O14" s="52">
        <v>24203.939595484459</v>
      </c>
      <c r="P14" s="46">
        <v>23006.356462428204</v>
      </c>
    </row>
    <row r="15" spans="1:31" s="39" customFormat="1" x14ac:dyDescent="0.25">
      <c r="A15" s="42" t="s">
        <v>41</v>
      </c>
      <c r="B15" s="38">
        <v>790</v>
      </c>
      <c r="C15" s="38">
        <v>610.78499999999997</v>
      </c>
      <c r="D15" s="38">
        <v>715</v>
      </c>
      <c r="E15" s="38">
        <v>517</v>
      </c>
      <c r="F15" s="75" t="s">
        <v>54</v>
      </c>
      <c r="G15" s="38">
        <v>415</v>
      </c>
      <c r="H15" s="38">
        <v>700</v>
      </c>
      <c r="I15" s="38">
        <v>754.7</v>
      </c>
      <c r="J15" s="38">
        <v>696</v>
      </c>
      <c r="K15" s="38">
        <v>641</v>
      </c>
      <c r="L15" s="38">
        <v>427</v>
      </c>
      <c r="M15" s="38">
        <v>715</v>
      </c>
      <c r="N15" s="38">
        <v>550</v>
      </c>
      <c r="O15" s="38">
        <v>325</v>
      </c>
      <c r="P15" s="47">
        <v>604.34500000000003</v>
      </c>
    </row>
    <row r="16" spans="1:31" x14ac:dyDescent="0.25">
      <c r="A16" s="43" t="s">
        <v>25</v>
      </c>
      <c r="B16" s="37">
        <v>15.3</v>
      </c>
      <c r="C16" s="37">
        <v>15.945330296127564</v>
      </c>
      <c r="D16" s="37">
        <v>16.426035280480001</v>
      </c>
      <c r="E16" s="37">
        <v>17.87</v>
      </c>
      <c r="F16" s="37" t="s">
        <v>54</v>
      </c>
      <c r="G16" s="37">
        <v>17.71</v>
      </c>
      <c r="H16" s="37">
        <v>21.264437398484997</v>
      </c>
      <c r="I16" s="37">
        <v>14.41</v>
      </c>
      <c r="J16" s="37">
        <v>20.350000000000001</v>
      </c>
      <c r="K16" s="37">
        <v>15.185</v>
      </c>
      <c r="L16" s="37">
        <v>16.799511627906977</v>
      </c>
      <c r="M16" s="37">
        <v>17.75</v>
      </c>
      <c r="N16" s="37">
        <v>18.5</v>
      </c>
      <c r="O16" s="37">
        <v>15.82</v>
      </c>
      <c r="P16" s="48">
        <v>17.179254969461503</v>
      </c>
    </row>
    <row r="17" spans="1:16" s="39" customFormat="1" x14ac:dyDescent="0.25">
      <c r="A17" s="42" t="s">
        <v>26</v>
      </c>
      <c r="B17" s="3">
        <v>28570</v>
      </c>
      <c r="C17" s="3">
        <v>29505</v>
      </c>
      <c r="D17" s="3">
        <v>27846</v>
      </c>
      <c r="E17" s="3">
        <v>28553</v>
      </c>
      <c r="F17" s="3" t="s">
        <v>54</v>
      </c>
      <c r="G17" s="3">
        <v>26964</v>
      </c>
      <c r="H17" s="3">
        <v>28540</v>
      </c>
      <c r="I17" s="3">
        <v>27929</v>
      </c>
      <c r="J17" s="3">
        <v>27790</v>
      </c>
      <c r="K17" s="3">
        <v>27902</v>
      </c>
      <c r="L17" s="3">
        <v>28374</v>
      </c>
      <c r="M17" s="3">
        <v>29167</v>
      </c>
      <c r="N17" s="3">
        <v>26140</v>
      </c>
      <c r="O17" s="3">
        <v>28370</v>
      </c>
      <c r="P17" s="49">
        <v>28126.923076923078</v>
      </c>
    </row>
    <row r="18" spans="1:16" x14ac:dyDescent="0.25">
      <c r="A18" s="43" t="s">
        <v>27</v>
      </c>
      <c r="B18" s="37">
        <v>62</v>
      </c>
      <c r="C18" s="37">
        <v>62.55</v>
      </c>
      <c r="D18" s="37">
        <v>60</v>
      </c>
      <c r="E18" s="37">
        <v>66</v>
      </c>
      <c r="F18" s="37" t="s">
        <v>54</v>
      </c>
      <c r="G18" s="37">
        <v>97</v>
      </c>
      <c r="H18" s="37">
        <v>64.627567199999987</v>
      </c>
      <c r="I18" s="37">
        <v>63.32</v>
      </c>
      <c r="J18" s="37">
        <v>55</v>
      </c>
      <c r="K18" s="37">
        <v>60.72</v>
      </c>
      <c r="L18" s="37">
        <v>61.84</v>
      </c>
      <c r="M18" s="37">
        <v>62.309999999999995</v>
      </c>
      <c r="N18" s="37">
        <v>49</v>
      </c>
      <c r="O18" s="37">
        <v>70.900000000000006</v>
      </c>
      <c r="P18" s="48">
        <v>64.251351323076932</v>
      </c>
    </row>
    <row r="19" spans="1:16" s="39" customFormat="1" ht="15.75" thickBot="1" x14ac:dyDescent="0.3">
      <c r="A19" s="44" t="s">
        <v>28</v>
      </c>
      <c r="B19" s="40">
        <v>17630</v>
      </c>
      <c r="C19" s="40">
        <v>17070</v>
      </c>
      <c r="D19" s="40">
        <v>15545</v>
      </c>
      <c r="E19" s="40">
        <v>15403</v>
      </c>
      <c r="F19" s="40" t="s">
        <v>54</v>
      </c>
      <c r="G19" s="40">
        <v>15077</v>
      </c>
      <c r="H19" s="40">
        <v>17530</v>
      </c>
      <c r="I19" s="40">
        <v>15412</v>
      </c>
      <c r="J19" s="40">
        <v>17480</v>
      </c>
      <c r="K19" s="40">
        <v>15063</v>
      </c>
      <c r="L19" s="40">
        <v>16969</v>
      </c>
      <c r="M19" s="40">
        <v>15763</v>
      </c>
      <c r="N19" s="40">
        <v>16251</v>
      </c>
      <c r="O19" s="40">
        <v>15860</v>
      </c>
      <c r="P19" s="50">
        <v>16234.846153846154</v>
      </c>
    </row>
    <row r="20" spans="1:16" s="41" customFormat="1" ht="19.5" thickBot="1" x14ac:dyDescent="0.35">
      <c r="A20" s="95" t="s">
        <v>33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7"/>
    </row>
    <row r="21" spans="1:16" s="39" customFormat="1" x14ac:dyDescent="0.25">
      <c r="A21" s="51" t="s">
        <v>40</v>
      </c>
      <c r="B21" s="52">
        <v>28255.736325385693</v>
      </c>
      <c r="C21" s="52">
        <v>24865.103893884891</v>
      </c>
      <c r="D21" s="52">
        <v>24248.816747818171</v>
      </c>
      <c r="E21" s="52">
        <v>20498.685950413226</v>
      </c>
      <c r="F21" s="52">
        <v>23488.680170522268</v>
      </c>
      <c r="G21" s="52">
        <v>22646.698766462072</v>
      </c>
      <c r="H21" s="52">
        <v>29367.065356022136</v>
      </c>
      <c r="I21" s="52">
        <v>24295.018016682352</v>
      </c>
      <c r="J21" s="52">
        <v>23315.572567783092</v>
      </c>
      <c r="K21" s="52">
        <v>24515.89323105049</v>
      </c>
      <c r="L21" s="52">
        <v>20863.379290978897</v>
      </c>
      <c r="M21" s="52">
        <v>23782.849676888516</v>
      </c>
      <c r="N21" s="52">
        <v>22431.601440576233</v>
      </c>
      <c r="O21" s="52">
        <v>25687.046849388174</v>
      </c>
      <c r="P21" s="46">
        <v>24161.582020275444</v>
      </c>
    </row>
    <row r="22" spans="1:16" s="39" customFormat="1" x14ac:dyDescent="0.25">
      <c r="A22" s="42" t="s">
        <v>41</v>
      </c>
      <c r="B22" s="38">
        <v>2800</v>
      </c>
      <c r="C22" s="38">
        <v>1993.32</v>
      </c>
      <c r="D22" s="38">
        <v>715</v>
      </c>
      <c r="E22" s="38">
        <v>517</v>
      </c>
      <c r="F22" s="38">
        <v>770</v>
      </c>
      <c r="G22" s="38">
        <v>425</v>
      </c>
      <c r="H22" s="38">
        <v>700</v>
      </c>
      <c r="I22" s="38">
        <v>747.2</v>
      </c>
      <c r="J22" s="38">
        <v>711</v>
      </c>
      <c r="K22" s="38">
        <v>638</v>
      </c>
      <c r="L22" s="38">
        <v>427</v>
      </c>
      <c r="M22" s="38">
        <v>715</v>
      </c>
      <c r="N22" s="38">
        <v>1500</v>
      </c>
      <c r="O22" s="38">
        <v>325</v>
      </c>
      <c r="P22" s="47">
        <v>927.39428571428573</v>
      </c>
    </row>
    <row r="23" spans="1:16" x14ac:dyDescent="0.25">
      <c r="A23" s="43" t="s">
        <v>25</v>
      </c>
      <c r="B23" s="37">
        <v>13.8</v>
      </c>
      <c r="C23" s="37">
        <v>16.399043389135635</v>
      </c>
      <c r="D23" s="37">
        <v>15.806759537520003</v>
      </c>
      <c r="E23" s="37">
        <v>19.36</v>
      </c>
      <c r="F23" s="37">
        <v>14.98</v>
      </c>
      <c r="G23" s="37">
        <v>15.57</v>
      </c>
      <c r="H23" s="37">
        <v>13.115754768666577</v>
      </c>
      <c r="I23" s="37">
        <v>15.68</v>
      </c>
      <c r="J23" s="37">
        <v>17.100000000000001</v>
      </c>
      <c r="K23" s="37">
        <v>15.545</v>
      </c>
      <c r="L23" s="37">
        <v>19.378324723247232</v>
      </c>
      <c r="M23" s="37">
        <v>16.87</v>
      </c>
      <c r="N23" s="37">
        <v>17</v>
      </c>
      <c r="O23" s="37">
        <v>14.8</v>
      </c>
      <c r="P23" s="48">
        <v>16.100348744183531</v>
      </c>
    </row>
    <row r="24" spans="1:16" s="39" customFormat="1" x14ac:dyDescent="0.25">
      <c r="A24" s="42" t="s">
        <v>26</v>
      </c>
      <c r="B24" s="3">
        <v>28570</v>
      </c>
      <c r="C24" s="3">
        <v>29505</v>
      </c>
      <c r="D24" s="3">
        <v>27846</v>
      </c>
      <c r="E24" s="3">
        <v>28553</v>
      </c>
      <c r="F24" s="3">
        <v>26400</v>
      </c>
      <c r="G24" s="3">
        <v>26964</v>
      </c>
      <c r="H24" s="3">
        <v>28540</v>
      </c>
      <c r="I24" s="3">
        <v>27929</v>
      </c>
      <c r="J24" s="3">
        <v>27790</v>
      </c>
      <c r="K24" s="3">
        <v>27902</v>
      </c>
      <c r="L24" s="3">
        <v>28374</v>
      </c>
      <c r="M24" s="3">
        <v>29167</v>
      </c>
      <c r="N24" s="3">
        <v>26140</v>
      </c>
      <c r="O24" s="3">
        <v>28370</v>
      </c>
      <c r="P24" s="49">
        <v>28003.571428571428</v>
      </c>
    </row>
    <row r="25" spans="1:16" x14ac:dyDescent="0.25">
      <c r="A25" s="43" t="s">
        <v>27</v>
      </c>
      <c r="B25" s="37">
        <v>62</v>
      </c>
      <c r="C25" s="37">
        <v>62.55</v>
      </c>
      <c r="D25" s="37">
        <v>60</v>
      </c>
      <c r="E25" s="37">
        <v>66</v>
      </c>
      <c r="F25" s="37">
        <v>74.599999999999994</v>
      </c>
      <c r="G25" s="37">
        <v>97</v>
      </c>
      <c r="H25" s="37">
        <v>64.627567199999987</v>
      </c>
      <c r="I25" s="37">
        <v>63.32</v>
      </c>
      <c r="J25" s="37">
        <v>55</v>
      </c>
      <c r="K25" s="37">
        <v>60.72</v>
      </c>
      <c r="L25" s="37">
        <v>61.84</v>
      </c>
      <c r="M25" s="37">
        <v>62.309999999999995</v>
      </c>
      <c r="N25" s="37">
        <v>49</v>
      </c>
      <c r="O25" s="37">
        <v>70.900000000000006</v>
      </c>
      <c r="P25" s="48">
        <v>64.990540514285712</v>
      </c>
    </row>
    <row r="26" spans="1:16" s="39" customFormat="1" ht="15.75" thickBot="1" x14ac:dyDescent="0.3">
      <c r="A26" s="44" t="s">
        <v>28</v>
      </c>
      <c r="B26" s="40">
        <v>17630</v>
      </c>
      <c r="C26" s="40">
        <v>17070</v>
      </c>
      <c r="D26" s="40">
        <v>15545</v>
      </c>
      <c r="E26" s="40">
        <v>15403</v>
      </c>
      <c r="F26" s="40">
        <v>14550</v>
      </c>
      <c r="G26" s="40">
        <v>15077</v>
      </c>
      <c r="H26" s="40">
        <v>17530</v>
      </c>
      <c r="I26" s="40">
        <v>15412</v>
      </c>
      <c r="J26" s="40">
        <v>17480</v>
      </c>
      <c r="K26" s="40">
        <v>15063</v>
      </c>
      <c r="L26" s="40">
        <v>16969</v>
      </c>
      <c r="M26" s="40">
        <v>15763</v>
      </c>
      <c r="N26" s="40">
        <v>16251</v>
      </c>
      <c r="O26" s="40">
        <v>15860</v>
      </c>
      <c r="P26" s="50">
        <v>16114.5</v>
      </c>
    </row>
    <row r="27" spans="1:16" s="41" customFormat="1" ht="19.5" thickBot="1" x14ac:dyDescent="0.35">
      <c r="A27" s="95" t="s">
        <v>34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</row>
    <row r="28" spans="1:16" s="39" customFormat="1" x14ac:dyDescent="0.25">
      <c r="A28" s="51" t="s">
        <v>40</v>
      </c>
      <c r="B28" s="52">
        <v>23229.599104978555</v>
      </c>
      <c r="C28" s="52">
        <v>24864.433325703074</v>
      </c>
      <c r="D28" s="52">
        <v>21054.081286794088</v>
      </c>
      <c r="E28" s="52">
        <v>28370.396200814113</v>
      </c>
      <c r="F28" s="52">
        <v>25077.346287816057</v>
      </c>
      <c r="G28" s="52">
        <v>20135.551607513957</v>
      </c>
      <c r="H28" s="52">
        <v>24806.621124377249</v>
      </c>
      <c r="I28" s="52">
        <v>22881.950684329517</v>
      </c>
      <c r="J28" s="52">
        <v>20201.041769041767</v>
      </c>
      <c r="K28" s="52" t="s">
        <v>53</v>
      </c>
      <c r="L28" s="52">
        <v>21664.596786388807</v>
      </c>
      <c r="M28" s="52">
        <v>21389.369070542882</v>
      </c>
      <c r="N28" s="52">
        <v>29074.236734693877</v>
      </c>
      <c r="O28" s="52">
        <v>25749.384797091974</v>
      </c>
      <c r="P28" s="46">
        <v>23730.662213852764</v>
      </c>
    </row>
    <row r="29" spans="1:16" s="39" customFormat="1" x14ac:dyDescent="0.25">
      <c r="A29" s="42" t="s">
        <v>41</v>
      </c>
      <c r="B29" s="38">
        <v>790</v>
      </c>
      <c r="C29" s="38">
        <v>610.78499999999997</v>
      </c>
      <c r="D29" s="38">
        <v>715</v>
      </c>
      <c r="E29" s="38">
        <v>517</v>
      </c>
      <c r="F29" s="38">
        <v>770</v>
      </c>
      <c r="G29" s="38">
        <v>415</v>
      </c>
      <c r="H29" s="38">
        <v>700</v>
      </c>
      <c r="I29" s="38">
        <v>741.5</v>
      </c>
      <c r="J29" s="38">
        <v>696</v>
      </c>
      <c r="K29" s="38" t="s">
        <v>54</v>
      </c>
      <c r="L29" s="38">
        <v>427</v>
      </c>
      <c r="M29" s="38">
        <v>715</v>
      </c>
      <c r="N29" s="38">
        <v>550</v>
      </c>
      <c r="O29" s="38">
        <v>325</v>
      </c>
      <c r="P29" s="47">
        <v>613.25269230769231</v>
      </c>
    </row>
    <row r="30" spans="1:16" x14ac:dyDescent="0.25">
      <c r="A30" s="43" t="s">
        <v>25</v>
      </c>
      <c r="B30" s="37">
        <v>17.3</v>
      </c>
      <c r="C30" s="37">
        <v>16.399552739470742</v>
      </c>
      <c r="D30" s="37">
        <v>18.070669220800003</v>
      </c>
      <c r="E30" s="37">
        <v>13.4</v>
      </c>
      <c r="F30" s="37">
        <v>14.36</v>
      </c>
      <c r="G30" s="37">
        <v>17.71</v>
      </c>
      <c r="H30" s="37">
        <v>15.891116795644596</v>
      </c>
      <c r="I30" s="37">
        <v>16.79</v>
      </c>
      <c r="J30" s="37">
        <v>20.350000000000001</v>
      </c>
      <c r="K30" s="37" t="s">
        <v>54</v>
      </c>
      <c r="L30" s="37">
        <v>18.533210332103319</v>
      </c>
      <c r="M30" s="37">
        <v>19.07</v>
      </c>
      <c r="N30" s="37">
        <v>12.5</v>
      </c>
      <c r="O30" s="37">
        <v>14.76</v>
      </c>
      <c r="P30" s="48">
        <v>16.548811468309125</v>
      </c>
    </row>
    <row r="31" spans="1:16" s="39" customFormat="1" x14ac:dyDescent="0.25">
      <c r="A31" s="42" t="s">
        <v>26</v>
      </c>
      <c r="B31" s="3">
        <v>28570</v>
      </c>
      <c r="C31" s="3">
        <v>29505</v>
      </c>
      <c r="D31" s="3">
        <v>27846</v>
      </c>
      <c r="E31" s="3">
        <v>28553</v>
      </c>
      <c r="F31" s="3">
        <v>26400</v>
      </c>
      <c r="G31" s="3">
        <v>26964</v>
      </c>
      <c r="H31" s="3">
        <v>28540</v>
      </c>
      <c r="I31" s="3">
        <v>27929</v>
      </c>
      <c r="J31" s="3">
        <v>27790</v>
      </c>
      <c r="K31" s="3" t="s">
        <v>54</v>
      </c>
      <c r="L31" s="3">
        <v>28374</v>
      </c>
      <c r="M31" s="3">
        <v>29167</v>
      </c>
      <c r="N31" s="3">
        <v>26140</v>
      </c>
      <c r="O31" s="3">
        <v>28370</v>
      </c>
      <c r="P31" s="49">
        <v>28011.384615384617</v>
      </c>
    </row>
    <row r="32" spans="1:16" x14ac:dyDescent="0.25">
      <c r="A32" s="43" t="s">
        <v>27</v>
      </c>
      <c r="B32" s="37">
        <v>62</v>
      </c>
      <c r="C32" s="37">
        <v>62.55</v>
      </c>
      <c r="D32" s="37">
        <v>72.790990595495231</v>
      </c>
      <c r="E32" s="37">
        <v>66</v>
      </c>
      <c r="F32" s="37">
        <v>57.89</v>
      </c>
      <c r="G32" s="37">
        <v>97</v>
      </c>
      <c r="H32" s="37">
        <v>64.627567199999987</v>
      </c>
      <c r="I32" s="37">
        <v>63.32</v>
      </c>
      <c r="J32" s="37">
        <v>55</v>
      </c>
      <c r="K32" s="37" t="s">
        <v>54</v>
      </c>
      <c r="L32" s="37">
        <v>61.84</v>
      </c>
      <c r="M32" s="37">
        <v>62.309999999999995</v>
      </c>
      <c r="N32" s="37">
        <v>49</v>
      </c>
      <c r="O32" s="37">
        <v>70.900000000000006</v>
      </c>
      <c r="P32" s="48">
        <v>65.017581368884237</v>
      </c>
    </row>
    <row r="33" spans="1:16" s="39" customFormat="1" ht="15.75" thickBot="1" x14ac:dyDescent="0.3">
      <c r="A33" s="44" t="s">
        <v>28</v>
      </c>
      <c r="B33" s="40">
        <v>17630</v>
      </c>
      <c r="C33" s="40">
        <v>17070</v>
      </c>
      <c r="D33" s="40">
        <v>15545</v>
      </c>
      <c r="E33" s="40">
        <v>15403</v>
      </c>
      <c r="F33" s="40">
        <v>14550</v>
      </c>
      <c r="G33" s="40">
        <v>15077</v>
      </c>
      <c r="H33" s="40">
        <v>17530</v>
      </c>
      <c r="I33" s="40">
        <v>15412</v>
      </c>
      <c r="J33" s="40">
        <v>17480</v>
      </c>
      <c r="K33" s="40" t="s">
        <v>54</v>
      </c>
      <c r="L33" s="40">
        <v>16969</v>
      </c>
      <c r="M33" s="40">
        <v>15763</v>
      </c>
      <c r="N33" s="40">
        <v>16251</v>
      </c>
      <c r="O33" s="40">
        <v>15860</v>
      </c>
      <c r="P33" s="50">
        <v>16195.384615384615</v>
      </c>
    </row>
    <row r="34" spans="1:16" s="41" customFormat="1" ht="19.5" thickBot="1" x14ac:dyDescent="0.35">
      <c r="A34" s="95" t="s">
        <v>35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  <row r="35" spans="1:16" s="39" customFormat="1" x14ac:dyDescent="0.25">
      <c r="A35" s="51" t="s">
        <v>40</v>
      </c>
      <c r="B35" s="52">
        <v>18717.615207373274</v>
      </c>
      <c r="C35" s="52">
        <v>23925.754491710977</v>
      </c>
      <c r="D35" s="52">
        <v>21054.081286794088</v>
      </c>
      <c r="E35" s="52">
        <v>21974.356310729003</v>
      </c>
      <c r="F35" s="52">
        <v>25132.86004056795</v>
      </c>
      <c r="G35" s="52">
        <v>20135.551607513957</v>
      </c>
      <c r="H35" s="52">
        <v>20275.225323646308</v>
      </c>
      <c r="I35" s="52">
        <v>22881.950684329517</v>
      </c>
      <c r="J35" s="52">
        <v>20201.041769041767</v>
      </c>
      <c r="K35" s="52">
        <v>22834.774392246483</v>
      </c>
      <c r="L35" s="52">
        <v>24351.711292158234</v>
      </c>
      <c r="M35" s="52">
        <v>23894.127463340759</v>
      </c>
      <c r="N35" s="52">
        <v>24891.836734693876</v>
      </c>
      <c r="O35" s="52">
        <v>21027.016560478576</v>
      </c>
      <c r="P35" s="46">
        <v>22235.564511758916</v>
      </c>
    </row>
    <row r="36" spans="1:16" s="39" customFormat="1" x14ac:dyDescent="0.25">
      <c r="A36" s="42" t="s">
        <v>41</v>
      </c>
      <c r="B36" s="38">
        <v>790</v>
      </c>
      <c r="C36" s="38">
        <v>610.78499999999997</v>
      </c>
      <c r="D36" s="38">
        <v>715</v>
      </c>
      <c r="E36" s="38">
        <v>517</v>
      </c>
      <c r="F36" s="38">
        <v>770</v>
      </c>
      <c r="G36" s="38">
        <v>415</v>
      </c>
      <c r="H36" s="38">
        <v>700</v>
      </c>
      <c r="I36" s="38">
        <v>741.5</v>
      </c>
      <c r="J36" s="38">
        <v>696</v>
      </c>
      <c r="K36" s="38">
        <v>628</v>
      </c>
      <c r="L36" s="38">
        <v>427</v>
      </c>
      <c r="M36" s="38">
        <v>715</v>
      </c>
      <c r="N36" s="38">
        <v>550</v>
      </c>
      <c r="O36" s="38">
        <v>325</v>
      </c>
      <c r="P36" s="47">
        <v>614.30607142857139</v>
      </c>
    </row>
    <row r="37" spans="1:16" x14ac:dyDescent="0.25">
      <c r="A37" s="43" t="s">
        <v>25</v>
      </c>
      <c r="B37" s="37">
        <v>22.4</v>
      </c>
      <c r="C37" s="37">
        <v>17.144986954901231</v>
      </c>
      <c r="D37" s="37">
        <v>18.070669220800003</v>
      </c>
      <c r="E37" s="37">
        <v>17.87</v>
      </c>
      <c r="F37" s="37">
        <v>15.3</v>
      </c>
      <c r="G37" s="37">
        <v>17.71</v>
      </c>
      <c r="H37" s="37">
        <v>20.121892813583774</v>
      </c>
      <c r="I37" s="37">
        <v>16.79</v>
      </c>
      <c r="J37" s="37">
        <v>20.350000000000001</v>
      </c>
      <c r="K37" s="37">
        <v>16.861000000000001</v>
      </c>
      <c r="L37" s="37">
        <v>16.168372693726937</v>
      </c>
      <c r="M37" s="37">
        <v>16.78</v>
      </c>
      <c r="N37" s="37">
        <v>15</v>
      </c>
      <c r="O37" s="37">
        <v>18.559999999999999</v>
      </c>
      <c r="P37" s="48">
        <v>17.79478012021514</v>
      </c>
    </row>
    <row r="38" spans="1:16" s="39" customFormat="1" x14ac:dyDescent="0.25">
      <c r="A38" s="42" t="s">
        <v>26</v>
      </c>
      <c r="B38" s="3">
        <v>28570</v>
      </c>
      <c r="C38" s="3">
        <v>29505</v>
      </c>
      <c r="D38" s="3">
        <v>27846</v>
      </c>
      <c r="E38" s="3">
        <v>28553</v>
      </c>
      <c r="F38" s="3">
        <v>26400</v>
      </c>
      <c r="G38" s="3">
        <v>26964</v>
      </c>
      <c r="H38" s="3">
        <v>28540</v>
      </c>
      <c r="I38" s="3">
        <v>27929</v>
      </c>
      <c r="J38" s="3">
        <v>27790</v>
      </c>
      <c r="K38" s="3">
        <v>27902</v>
      </c>
      <c r="L38" s="3">
        <v>28374</v>
      </c>
      <c r="M38" s="3">
        <v>29167</v>
      </c>
      <c r="N38" s="3">
        <v>26140</v>
      </c>
      <c r="O38" s="3">
        <v>28370</v>
      </c>
      <c r="P38" s="49">
        <v>28003.571428571428</v>
      </c>
    </row>
    <row r="39" spans="1:16" x14ac:dyDescent="0.25">
      <c r="A39" s="43" t="s">
        <v>27</v>
      </c>
      <c r="B39" s="37">
        <v>62</v>
      </c>
      <c r="C39" s="37">
        <v>62.55</v>
      </c>
      <c r="D39" s="37">
        <v>72.790990595495231</v>
      </c>
      <c r="E39" s="37">
        <v>66</v>
      </c>
      <c r="F39" s="37">
        <v>39.44</v>
      </c>
      <c r="G39" s="37">
        <v>97</v>
      </c>
      <c r="H39" s="37">
        <v>64.627567199999987</v>
      </c>
      <c r="I39" s="37">
        <v>63.32</v>
      </c>
      <c r="J39" s="37">
        <v>55</v>
      </c>
      <c r="K39" s="37">
        <v>60.72</v>
      </c>
      <c r="L39" s="37">
        <v>61.84</v>
      </c>
      <c r="M39" s="37">
        <v>62.309999999999995</v>
      </c>
      <c r="N39" s="37">
        <v>49</v>
      </c>
      <c r="O39" s="37">
        <v>70.900000000000006</v>
      </c>
      <c r="P39" s="48">
        <v>63.392754128249656</v>
      </c>
    </row>
    <row r="40" spans="1:16" s="39" customFormat="1" ht="15.75" thickBot="1" x14ac:dyDescent="0.3">
      <c r="A40" s="44" t="s">
        <v>28</v>
      </c>
      <c r="B40" s="40">
        <v>17630</v>
      </c>
      <c r="C40" s="40">
        <v>17070</v>
      </c>
      <c r="D40" s="40">
        <v>15545</v>
      </c>
      <c r="E40" s="40">
        <v>15403</v>
      </c>
      <c r="F40" s="40">
        <v>14550</v>
      </c>
      <c r="G40" s="40">
        <v>15077</v>
      </c>
      <c r="H40" s="40">
        <v>17530</v>
      </c>
      <c r="I40" s="40">
        <v>15412</v>
      </c>
      <c r="J40" s="40">
        <v>17480</v>
      </c>
      <c r="K40" s="40">
        <v>15063</v>
      </c>
      <c r="L40" s="40">
        <v>16969</v>
      </c>
      <c r="M40" s="40">
        <v>15763</v>
      </c>
      <c r="N40" s="40">
        <v>16251</v>
      </c>
      <c r="O40" s="40">
        <v>15860</v>
      </c>
      <c r="P40" s="50">
        <v>16114.5</v>
      </c>
    </row>
  </sheetData>
  <mergeCells count="8">
    <mergeCell ref="A20:P20"/>
    <mergeCell ref="A27:P27"/>
    <mergeCell ref="A34:P34"/>
    <mergeCell ref="A1:P1"/>
    <mergeCell ref="A2:P2"/>
    <mergeCell ref="A3:P3"/>
    <mergeCell ref="A6:P6"/>
    <mergeCell ref="A13:P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Header>&amp;RPříloha č. 8d
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0"/>
  <sheetViews>
    <sheetView topLeftCell="A7" zoomScaleNormal="100" workbookViewId="0">
      <selection activeCell="S60" sqref="S60"/>
    </sheetView>
  </sheetViews>
  <sheetFormatPr defaultRowHeight="15" x14ac:dyDescent="0.25"/>
  <cols>
    <col min="1" max="1" width="18.42578125" style="45" customWidth="1"/>
    <col min="2" max="16" width="7.140625" style="1" customWidth="1"/>
    <col min="17" max="16384" width="9.140625" style="1"/>
  </cols>
  <sheetData>
    <row r="1" spans="1:31" ht="21" x14ac:dyDescent="0.35">
      <c r="A1" s="93" t="str">
        <f>'KN 2016 TV'!A1:P1</f>
        <v>Krajské normativy a ukazatele pro stanovení krajských normativů v roce 2016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1" ht="21" x14ac:dyDescent="0.35">
      <c r="A2" s="94" t="s">
        <v>44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21" x14ac:dyDescent="0.35">
      <c r="A3" s="94" t="s">
        <v>39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9.5" thickBot="1" x14ac:dyDescent="0.3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</row>
    <row r="5" spans="1:31" ht="84.75" customHeight="1" thickBot="1" x14ac:dyDescent="0.3">
      <c r="A5" s="53"/>
      <c r="B5" s="55" t="s">
        <v>2</v>
      </c>
      <c r="C5" s="56" t="s">
        <v>3</v>
      </c>
      <c r="D5" s="56" t="s">
        <v>0</v>
      </c>
      <c r="E5" s="56" t="s">
        <v>1</v>
      </c>
      <c r="F5" s="56" t="s">
        <v>4</v>
      </c>
      <c r="G5" s="56" t="s">
        <v>5</v>
      </c>
      <c r="H5" s="56" t="s">
        <v>6</v>
      </c>
      <c r="I5" s="56" t="s">
        <v>7</v>
      </c>
      <c r="J5" s="56" t="s">
        <v>8</v>
      </c>
      <c r="K5" s="56" t="s">
        <v>9</v>
      </c>
      <c r="L5" s="56" t="s">
        <v>10</v>
      </c>
      <c r="M5" s="56" t="s">
        <v>11</v>
      </c>
      <c r="N5" s="56" t="s">
        <v>12</v>
      </c>
      <c r="O5" s="57" t="s">
        <v>13</v>
      </c>
      <c r="P5" s="58" t="s">
        <v>14</v>
      </c>
    </row>
    <row r="6" spans="1:31" s="41" customFormat="1" ht="19.5" thickBot="1" x14ac:dyDescent="0.35">
      <c r="A6" s="95" t="s">
        <v>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31" s="39" customFormat="1" x14ac:dyDescent="0.25">
      <c r="A7" s="51" t="s">
        <v>40</v>
      </c>
      <c r="B7" s="52">
        <v>19318.58522513483</v>
      </c>
      <c r="C7" s="52">
        <v>20214.194675318176</v>
      </c>
      <c r="D7" s="52">
        <v>22995.13022695293</v>
      </c>
      <c r="E7" s="52">
        <v>16694.860193487497</v>
      </c>
      <c r="F7" s="52">
        <v>15790.789895889309</v>
      </c>
      <c r="G7" s="52">
        <v>17326.45532852313</v>
      </c>
      <c r="H7" s="52">
        <v>18030.543834290213</v>
      </c>
      <c r="I7" s="52">
        <v>18120.562711306578</v>
      </c>
      <c r="J7" s="52">
        <v>16019.055679287305</v>
      </c>
      <c r="K7" s="52">
        <v>16605.94620446927</v>
      </c>
      <c r="L7" s="52">
        <v>17071.731121688077</v>
      </c>
      <c r="M7" s="52">
        <v>16785.880000494733</v>
      </c>
      <c r="N7" s="52">
        <v>14021.265306122448</v>
      </c>
      <c r="O7" s="52">
        <v>14056.675147158126</v>
      </c>
      <c r="P7" s="46">
        <v>17360.833967865903</v>
      </c>
    </row>
    <row r="8" spans="1:31" s="39" customFormat="1" x14ac:dyDescent="0.25">
      <c r="A8" s="42" t="s">
        <v>41</v>
      </c>
      <c r="B8" s="38">
        <v>0</v>
      </c>
      <c r="C8" s="38">
        <v>0</v>
      </c>
      <c r="D8" s="38">
        <v>0</v>
      </c>
      <c r="E8" s="38">
        <v>250</v>
      </c>
      <c r="F8" s="38">
        <v>0</v>
      </c>
      <c r="G8" s="38">
        <v>120</v>
      </c>
      <c r="H8" s="38">
        <v>0</v>
      </c>
      <c r="I8" s="38">
        <v>72.5</v>
      </c>
      <c r="J8" s="38">
        <v>75</v>
      </c>
      <c r="K8" s="38">
        <v>103</v>
      </c>
      <c r="L8" s="38">
        <v>0</v>
      </c>
      <c r="M8" s="38">
        <v>0</v>
      </c>
      <c r="N8" s="38">
        <v>0</v>
      </c>
      <c r="O8" s="38">
        <v>325</v>
      </c>
      <c r="P8" s="47">
        <v>157.58333333333334</v>
      </c>
    </row>
    <row r="9" spans="1:31" x14ac:dyDescent="0.25">
      <c r="A9" s="43" t="s">
        <v>25</v>
      </c>
      <c r="B9" s="37">
        <v>23.8</v>
      </c>
      <c r="C9" s="37">
        <v>21.904761904761905</v>
      </c>
      <c r="D9" s="37">
        <v>17.035158962080004</v>
      </c>
      <c r="E9" s="37">
        <v>26.08</v>
      </c>
      <c r="F9" s="37">
        <v>23.68</v>
      </c>
      <c r="G9" s="37">
        <v>25.66</v>
      </c>
      <c r="H9" s="37">
        <v>25.213481711065256</v>
      </c>
      <c r="I9" s="37">
        <v>23.17</v>
      </c>
      <c r="J9" s="37">
        <v>26.94</v>
      </c>
      <c r="K9" s="37">
        <v>24.036999999999999</v>
      </c>
      <c r="L9" s="37">
        <v>25.220955096222383</v>
      </c>
      <c r="M9" s="37">
        <v>27.61</v>
      </c>
      <c r="N9" s="37">
        <v>28</v>
      </c>
      <c r="O9" s="37">
        <v>29.81</v>
      </c>
      <c r="P9" s="48">
        <v>24.868668405294965</v>
      </c>
    </row>
    <row r="10" spans="1:31" s="39" customFormat="1" x14ac:dyDescent="0.25">
      <c r="A10" s="42" t="s">
        <v>26</v>
      </c>
      <c r="B10" s="3">
        <v>25790</v>
      </c>
      <c r="C10" s="3">
        <v>26132</v>
      </c>
      <c r="D10" s="3">
        <v>26198</v>
      </c>
      <c r="E10" s="3">
        <v>26627</v>
      </c>
      <c r="F10" s="3">
        <v>25000</v>
      </c>
      <c r="G10" s="3">
        <v>24610</v>
      </c>
      <c r="H10" s="3">
        <v>27190</v>
      </c>
      <c r="I10" s="3">
        <v>25260</v>
      </c>
      <c r="J10" s="3">
        <v>24190</v>
      </c>
      <c r="K10" s="3">
        <v>24509</v>
      </c>
      <c r="L10" s="3">
        <v>25321</v>
      </c>
      <c r="M10" s="3">
        <v>26919</v>
      </c>
      <c r="N10" s="3">
        <v>23430</v>
      </c>
      <c r="O10" s="3">
        <v>26180</v>
      </c>
      <c r="P10" s="49">
        <v>25525.428571428572</v>
      </c>
    </row>
    <row r="11" spans="1:31" x14ac:dyDescent="0.25">
      <c r="A11" s="43" t="s">
        <v>27</v>
      </c>
      <c r="B11" s="37">
        <v>33.5</v>
      </c>
      <c r="C11" s="37">
        <v>34.728042000000002</v>
      </c>
      <c r="D11" s="37">
        <v>41.082752787966413</v>
      </c>
      <c r="E11" s="37">
        <v>41.6</v>
      </c>
      <c r="F11" s="37">
        <v>55.927999999999997</v>
      </c>
      <c r="G11" s="37">
        <v>31.1</v>
      </c>
      <c r="H11" s="37">
        <v>41.329329224399999</v>
      </c>
      <c r="I11" s="37">
        <v>37.19</v>
      </c>
      <c r="J11" s="37">
        <v>40</v>
      </c>
      <c r="K11" s="37">
        <v>41.36</v>
      </c>
      <c r="L11" s="37">
        <v>40.53</v>
      </c>
      <c r="M11" s="37">
        <v>37.19</v>
      </c>
      <c r="N11" s="37">
        <v>49</v>
      </c>
      <c r="O11" s="37">
        <v>54.1</v>
      </c>
      <c r="P11" s="48">
        <v>41.331294572311883</v>
      </c>
    </row>
    <row r="12" spans="1:31" s="39" customFormat="1" ht="15.75" thickBot="1" x14ac:dyDescent="0.3">
      <c r="A12" s="44" t="s">
        <v>28</v>
      </c>
      <c r="B12" s="40">
        <v>17630</v>
      </c>
      <c r="C12" s="40">
        <v>17070</v>
      </c>
      <c r="D12" s="40">
        <v>15545</v>
      </c>
      <c r="E12" s="40">
        <v>15403</v>
      </c>
      <c r="F12" s="40">
        <v>14550</v>
      </c>
      <c r="G12" s="40">
        <v>15077</v>
      </c>
      <c r="H12" s="40">
        <v>17530</v>
      </c>
      <c r="I12" s="40">
        <v>15614</v>
      </c>
      <c r="J12" s="40">
        <v>17480</v>
      </c>
      <c r="K12" s="40">
        <v>15063</v>
      </c>
      <c r="L12" s="40">
        <v>16969</v>
      </c>
      <c r="M12" s="40">
        <v>15763</v>
      </c>
      <c r="N12" s="40">
        <v>16251</v>
      </c>
      <c r="O12" s="40">
        <v>15860</v>
      </c>
      <c r="P12" s="50">
        <v>16128.928571428571</v>
      </c>
    </row>
    <row r="13" spans="1:31" s="41" customFormat="1" ht="19.5" thickBot="1" x14ac:dyDescent="0.35">
      <c r="A13" s="95" t="s">
        <v>46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</row>
    <row r="14" spans="1:31" s="39" customFormat="1" x14ac:dyDescent="0.25">
      <c r="A14" s="51" t="s">
        <v>40</v>
      </c>
      <c r="B14" s="52">
        <v>22185.993111366246</v>
      </c>
      <c r="C14" s="52">
        <v>21667.19879954178</v>
      </c>
      <c r="D14" s="52">
        <v>16355.728850547952</v>
      </c>
      <c r="E14" s="52">
        <v>15924.452272036266</v>
      </c>
      <c r="F14" s="52" t="s">
        <v>53</v>
      </c>
      <c r="G14" s="52">
        <v>16607.407927801345</v>
      </c>
      <c r="H14" s="52">
        <v>15669.055444721967</v>
      </c>
      <c r="I14" s="52">
        <v>18120.562711306578</v>
      </c>
      <c r="J14" s="52">
        <v>15340.695652173914</v>
      </c>
      <c r="K14" s="52">
        <v>14816.340378129222</v>
      </c>
      <c r="L14" s="52">
        <v>16814.44096119739</v>
      </c>
      <c r="M14" s="52">
        <v>16733.768334419117</v>
      </c>
      <c r="N14" s="52">
        <v>14021.265306122448</v>
      </c>
      <c r="O14" s="52">
        <v>14798.360639416998</v>
      </c>
      <c r="P14" s="46">
        <v>16850.405414521632</v>
      </c>
    </row>
    <row r="15" spans="1:31" s="39" customFormat="1" x14ac:dyDescent="0.25">
      <c r="A15" s="42" t="s">
        <v>41</v>
      </c>
      <c r="B15" s="38">
        <v>0</v>
      </c>
      <c r="C15" s="38">
        <v>0</v>
      </c>
      <c r="D15" s="38">
        <v>0</v>
      </c>
      <c r="E15" s="38">
        <v>250</v>
      </c>
      <c r="F15" s="38" t="s">
        <v>54</v>
      </c>
      <c r="G15" s="38">
        <v>120</v>
      </c>
      <c r="H15" s="38">
        <v>0</v>
      </c>
      <c r="I15" s="38">
        <v>72.5</v>
      </c>
      <c r="J15" s="38">
        <v>71</v>
      </c>
      <c r="K15" s="38">
        <v>92</v>
      </c>
      <c r="L15" s="38">
        <v>0</v>
      </c>
      <c r="M15" s="38">
        <v>0</v>
      </c>
      <c r="N15" s="38">
        <v>0</v>
      </c>
      <c r="O15" s="38">
        <v>325</v>
      </c>
      <c r="P15" s="47">
        <v>155.08333333333334</v>
      </c>
    </row>
    <row r="16" spans="1:31" x14ac:dyDescent="0.25">
      <c r="A16" s="43" t="s">
        <v>25</v>
      </c>
      <c r="B16" s="37">
        <v>19.5</v>
      </c>
      <c r="C16" s="37">
        <v>19.886363636363637</v>
      </c>
      <c r="D16" s="37">
        <v>25.654259056720004</v>
      </c>
      <c r="E16" s="37">
        <v>27.83</v>
      </c>
      <c r="F16" s="37" t="s">
        <v>54</v>
      </c>
      <c r="G16" s="37">
        <v>27.37</v>
      </c>
      <c r="H16" s="37">
        <v>30.841629578409957</v>
      </c>
      <c r="I16" s="37">
        <v>23.17</v>
      </c>
      <c r="J16" s="37">
        <v>28.75</v>
      </c>
      <c r="K16" s="37">
        <v>28.155000000000001</v>
      </c>
      <c r="L16" s="37">
        <v>25.771331058020479</v>
      </c>
      <c r="M16" s="37">
        <v>27.42</v>
      </c>
      <c r="N16" s="37">
        <v>28</v>
      </c>
      <c r="O16" s="37">
        <v>27.85</v>
      </c>
      <c r="P16" s="48">
        <v>26.169121794578011</v>
      </c>
    </row>
    <row r="17" spans="1:16" s="39" customFormat="1" x14ac:dyDescent="0.25">
      <c r="A17" s="42" t="s">
        <v>26</v>
      </c>
      <c r="B17" s="3">
        <v>25790</v>
      </c>
      <c r="C17" s="3">
        <v>26132</v>
      </c>
      <c r="D17" s="3">
        <v>26198</v>
      </c>
      <c r="E17" s="3">
        <v>26627</v>
      </c>
      <c r="F17" s="3" t="s">
        <v>54</v>
      </c>
      <c r="G17" s="3">
        <v>24610</v>
      </c>
      <c r="H17" s="3">
        <v>27190</v>
      </c>
      <c r="I17" s="3">
        <v>25260</v>
      </c>
      <c r="J17" s="3">
        <v>24190</v>
      </c>
      <c r="K17" s="3">
        <v>24509</v>
      </c>
      <c r="L17" s="3">
        <v>25321</v>
      </c>
      <c r="M17" s="3">
        <v>26919</v>
      </c>
      <c r="N17" s="3">
        <v>23430</v>
      </c>
      <c r="O17" s="3">
        <v>26180</v>
      </c>
      <c r="P17" s="49">
        <v>25565.846153846152</v>
      </c>
    </row>
    <row r="18" spans="1:16" x14ac:dyDescent="0.25">
      <c r="A18" s="43" t="s">
        <v>27</v>
      </c>
      <c r="B18" s="37">
        <v>33.5</v>
      </c>
      <c r="C18" s="37">
        <v>34.728042000000002</v>
      </c>
      <c r="D18" s="37">
        <v>45.482148578322409</v>
      </c>
      <c r="E18" s="37">
        <v>41.6</v>
      </c>
      <c r="F18" s="37" t="s">
        <v>54</v>
      </c>
      <c r="G18" s="37">
        <v>31.1</v>
      </c>
      <c r="H18" s="37">
        <v>41.329329224399999</v>
      </c>
      <c r="I18" s="37">
        <v>37.19</v>
      </c>
      <c r="J18" s="37">
        <v>40</v>
      </c>
      <c r="K18" s="37">
        <v>41.36</v>
      </c>
      <c r="L18" s="37">
        <v>40.53</v>
      </c>
      <c r="M18" s="37">
        <v>38.19</v>
      </c>
      <c r="N18" s="37">
        <v>49</v>
      </c>
      <c r="O18" s="37">
        <v>54.1</v>
      </c>
      <c r="P18" s="48">
        <v>40.623809215594029</v>
      </c>
    </row>
    <row r="19" spans="1:16" s="39" customFormat="1" ht="15.75" thickBot="1" x14ac:dyDescent="0.3">
      <c r="A19" s="44" t="s">
        <v>28</v>
      </c>
      <c r="B19" s="40">
        <v>17630</v>
      </c>
      <c r="C19" s="40">
        <v>17070</v>
      </c>
      <c r="D19" s="40">
        <v>15545</v>
      </c>
      <c r="E19" s="40">
        <v>15403</v>
      </c>
      <c r="F19" s="40" t="s">
        <v>54</v>
      </c>
      <c r="G19" s="40">
        <v>15077</v>
      </c>
      <c r="H19" s="40">
        <v>17530</v>
      </c>
      <c r="I19" s="40">
        <v>15614</v>
      </c>
      <c r="J19" s="40">
        <v>17480</v>
      </c>
      <c r="K19" s="40">
        <v>15063</v>
      </c>
      <c r="L19" s="40">
        <v>16969</v>
      </c>
      <c r="M19" s="40">
        <v>15763</v>
      </c>
      <c r="N19" s="40">
        <v>16251</v>
      </c>
      <c r="O19" s="40">
        <v>15860</v>
      </c>
      <c r="P19" s="50">
        <v>16250.384615384615</v>
      </c>
    </row>
    <row r="20" spans="1:16" s="41" customFormat="1" ht="19.5" thickBot="1" x14ac:dyDescent="0.35">
      <c r="A20" s="95" t="s">
        <v>33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7"/>
    </row>
    <row r="21" spans="1:16" s="39" customFormat="1" x14ac:dyDescent="0.25">
      <c r="A21" s="51" t="s">
        <v>40</v>
      </c>
      <c r="B21" s="52">
        <v>16798.96371799539</v>
      </c>
      <c r="C21" s="52">
        <v>16372.98003763702</v>
      </c>
      <c r="D21" s="52">
        <v>20047.17509420096</v>
      </c>
      <c r="E21" s="52">
        <v>14232.511312217193</v>
      </c>
      <c r="F21" s="52">
        <v>11270.625301743932</v>
      </c>
      <c r="G21" s="52">
        <v>15781.054714451227</v>
      </c>
      <c r="H21" s="52">
        <v>23545.65858306687</v>
      </c>
      <c r="I21" s="52">
        <v>15733.964802992436</v>
      </c>
      <c r="J21" s="52">
        <v>17303.825508932281</v>
      </c>
      <c r="K21" s="52">
        <v>18449.872884333912</v>
      </c>
      <c r="L21" s="52">
        <v>14435.715430718948</v>
      </c>
      <c r="M21" s="52">
        <v>16333.352587917962</v>
      </c>
      <c r="N21" s="52">
        <v>15005.719087635054</v>
      </c>
      <c r="O21" s="52">
        <v>13040.815482650598</v>
      </c>
      <c r="P21" s="46">
        <v>16310.873896178131</v>
      </c>
    </row>
    <row r="22" spans="1:16" s="39" customFormat="1" x14ac:dyDescent="0.25">
      <c r="A22" s="42" t="s">
        <v>41</v>
      </c>
      <c r="B22" s="38">
        <v>0</v>
      </c>
      <c r="C22" s="38">
        <v>0</v>
      </c>
      <c r="D22" s="38">
        <v>0</v>
      </c>
      <c r="E22" s="38">
        <v>250</v>
      </c>
      <c r="F22" s="38">
        <v>0</v>
      </c>
      <c r="G22" s="38">
        <v>120</v>
      </c>
      <c r="H22" s="38">
        <v>0</v>
      </c>
      <c r="I22" s="38">
        <v>62.9</v>
      </c>
      <c r="J22" s="38">
        <v>81</v>
      </c>
      <c r="K22" s="38">
        <v>115</v>
      </c>
      <c r="L22" s="38">
        <v>0</v>
      </c>
      <c r="M22" s="38">
        <v>0</v>
      </c>
      <c r="N22" s="38">
        <v>0</v>
      </c>
      <c r="O22" s="38">
        <v>325</v>
      </c>
      <c r="P22" s="47">
        <v>158.98333333333332</v>
      </c>
    </row>
    <row r="23" spans="1:16" x14ac:dyDescent="0.25">
      <c r="A23" s="43" t="s">
        <v>25</v>
      </c>
      <c r="B23" s="37">
        <v>29.52</v>
      </c>
      <c r="C23" s="37">
        <v>29.937629937629936</v>
      </c>
      <c r="D23" s="37">
        <v>19.715303161120005</v>
      </c>
      <c r="E23" s="37">
        <v>32.64</v>
      </c>
      <c r="F23" s="37">
        <v>31.26</v>
      </c>
      <c r="G23" s="37">
        <v>29.64</v>
      </c>
      <c r="H23" s="37">
        <v>17.678984997773746</v>
      </c>
      <c r="I23" s="37">
        <v>28.34</v>
      </c>
      <c r="J23" s="37">
        <v>24.07</v>
      </c>
      <c r="K23" s="37">
        <v>20.888999999999999</v>
      </c>
      <c r="L23" s="37">
        <v>32.2848909016056</v>
      </c>
      <c r="M23" s="37">
        <v>28.07</v>
      </c>
      <c r="N23" s="37">
        <v>25.5</v>
      </c>
      <c r="O23" s="37">
        <v>32.99</v>
      </c>
      <c r="P23" s="48">
        <v>27.323986357009233</v>
      </c>
    </row>
    <row r="24" spans="1:16" s="39" customFormat="1" x14ac:dyDescent="0.25">
      <c r="A24" s="42" t="s">
        <v>26</v>
      </c>
      <c r="B24" s="3">
        <v>25790</v>
      </c>
      <c r="C24" s="3">
        <v>26132</v>
      </c>
      <c r="D24" s="3">
        <v>26198</v>
      </c>
      <c r="E24" s="3">
        <v>26627</v>
      </c>
      <c r="F24" s="3">
        <v>25000</v>
      </c>
      <c r="G24" s="3">
        <v>24610</v>
      </c>
      <c r="H24" s="3">
        <v>27190</v>
      </c>
      <c r="I24" s="3">
        <v>25260</v>
      </c>
      <c r="J24" s="3">
        <v>24190</v>
      </c>
      <c r="K24" s="3">
        <v>24509</v>
      </c>
      <c r="L24" s="3">
        <v>25321</v>
      </c>
      <c r="M24" s="3">
        <v>26919</v>
      </c>
      <c r="N24" s="3">
        <v>23430</v>
      </c>
      <c r="O24" s="3">
        <v>26180</v>
      </c>
      <c r="P24" s="49">
        <v>25525.428571428572</v>
      </c>
    </row>
    <row r="25" spans="1:16" x14ac:dyDescent="0.25">
      <c r="A25" s="43" t="s">
        <v>27</v>
      </c>
      <c r="B25" s="37">
        <v>33.5</v>
      </c>
      <c r="C25" s="37">
        <v>34.728042000000002</v>
      </c>
      <c r="D25" s="37">
        <v>45.482148578322409</v>
      </c>
      <c r="E25" s="37">
        <v>41.6</v>
      </c>
      <c r="F25" s="37">
        <v>104.32</v>
      </c>
      <c r="G25" s="37">
        <v>31.1</v>
      </c>
      <c r="H25" s="37">
        <v>41.329329224399999</v>
      </c>
      <c r="I25" s="37">
        <v>37.19</v>
      </c>
      <c r="J25" s="37">
        <v>40</v>
      </c>
      <c r="K25" s="37">
        <v>41.36</v>
      </c>
      <c r="L25" s="37">
        <v>40.53</v>
      </c>
      <c r="M25" s="37">
        <v>39.200000000000003</v>
      </c>
      <c r="N25" s="37">
        <v>49</v>
      </c>
      <c r="O25" s="37">
        <v>54.1</v>
      </c>
      <c r="P25" s="48">
        <v>45.245679985908751</v>
      </c>
    </row>
    <row r="26" spans="1:16" s="39" customFormat="1" ht="15.75" thickBot="1" x14ac:dyDescent="0.3">
      <c r="A26" s="44" t="s">
        <v>28</v>
      </c>
      <c r="B26" s="40">
        <v>17630</v>
      </c>
      <c r="C26" s="40">
        <v>17070</v>
      </c>
      <c r="D26" s="40">
        <v>15545</v>
      </c>
      <c r="E26" s="40">
        <v>15403</v>
      </c>
      <c r="F26" s="40">
        <v>14550</v>
      </c>
      <c r="G26" s="40">
        <v>15077</v>
      </c>
      <c r="H26" s="40">
        <v>17530</v>
      </c>
      <c r="I26" s="40">
        <v>15614</v>
      </c>
      <c r="J26" s="40">
        <v>17480</v>
      </c>
      <c r="K26" s="40">
        <v>15063</v>
      </c>
      <c r="L26" s="40">
        <v>16969</v>
      </c>
      <c r="M26" s="40">
        <v>15763</v>
      </c>
      <c r="N26" s="40">
        <v>16251</v>
      </c>
      <c r="O26" s="40">
        <v>15860</v>
      </c>
      <c r="P26" s="50">
        <v>16128.928571428571</v>
      </c>
    </row>
    <row r="27" spans="1:16" s="41" customFormat="1" ht="19.5" thickBot="1" x14ac:dyDescent="0.35">
      <c r="A27" s="95" t="s">
        <v>34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</row>
    <row r="28" spans="1:16" s="39" customFormat="1" x14ac:dyDescent="0.25">
      <c r="A28" s="51" t="s">
        <v>40</v>
      </c>
      <c r="B28" s="52">
        <v>15285.658663205711</v>
      </c>
      <c r="C28" s="52">
        <v>14320.541890274637</v>
      </c>
      <c r="D28" s="52">
        <v>12693.399299977778</v>
      </c>
      <c r="E28" s="52">
        <v>15912.08908553758</v>
      </c>
      <c r="F28" s="52">
        <v>7621.2075558040569</v>
      </c>
      <c r="G28" s="52">
        <v>13114.758273555453</v>
      </c>
      <c r="H28" s="52">
        <v>14954.416584912127</v>
      </c>
      <c r="I28" s="52">
        <v>12735.075140392539</v>
      </c>
      <c r="J28" s="52">
        <v>10436.738883693704</v>
      </c>
      <c r="K28" s="52" t="s">
        <v>53</v>
      </c>
      <c r="L28" s="52">
        <v>12684.990703811503</v>
      </c>
      <c r="M28" s="52">
        <v>11458.35723143927</v>
      </c>
      <c r="N28" s="52">
        <v>15226.236734693877</v>
      </c>
      <c r="O28" s="52">
        <v>12687.807167760295</v>
      </c>
      <c r="P28" s="46">
        <v>13010.098247312195</v>
      </c>
    </row>
    <row r="29" spans="1:16" s="39" customFormat="1" x14ac:dyDescent="0.25">
      <c r="A29" s="42" t="s">
        <v>41</v>
      </c>
      <c r="B29" s="38">
        <v>0</v>
      </c>
      <c r="C29" s="38">
        <v>0</v>
      </c>
      <c r="D29" s="38">
        <v>0</v>
      </c>
      <c r="E29" s="38">
        <v>250</v>
      </c>
      <c r="F29" s="38">
        <v>0</v>
      </c>
      <c r="G29" s="38">
        <v>120</v>
      </c>
      <c r="H29" s="38">
        <v>0</v>
      </c>
      <c r="I29" s="38">
        <v>50.9</v>
      </c>
      <c r="J29" s="38">
        <v>49</v>
      </c>
      <c r="K29" s="38" t="s">
        <v>54</v>
      </c>
      <c r="L29" s="38">
        <v>0</v>
      </c>
      <c r="M29" s="38">
        <v>0</v>
      </c>
      <c r="N29" s="38">
        <v>0</v>
      </c>
      <c r="O29" s="38">
        <v>325</v>
      </c>
      <c r="P29" s="47">
        <v>158.97999999999999</v>
      </c>
    </row>
    <row r="30" spans="1:16" x14ac:dyDescent="0.25">
      <c r="A30" s="43" t="s">
        <v>25</v>
      </c>
      <c r="B30" s="37">
        <v>34.5</v>
      </c>
      <c r="C30" s="37">
        <v>33.846153846153847</v>
      </c>
      <c r="D30" s="37">
        <v>34.253055028640006</v>
      </c>
      <c r="E30" s="37">
        <v>27.86</v>
      </c>
      <c r="F30" s="37">
        <v>66.900000000000006</v>
      </c>
      <c r="G30" s="37">
        <v>36.54</v>
      </c>
      <c r="H30" s="37">
        <v>30.769990476936005</v>
      </c>
      <c r="I30" s="37">
        <v>35.67</v>
      </c>
      <c r="J30" s="37">
        <v>38.380000000000003</v>
      </c>
      <c r="K30" s="37" t="s">
        <v>54</v>
      </c>
      <c r="L30" s="37">
        <v>38.071065989847718</v>
      </c>
      <c r="M30" s="37">
        <v>39.33</v>
      </c>
      <c r="N30" s="37">
        <v>25</v>
      </c>
      <c r="O30" s="37">
        <v>34.26</v>
      </c>
      <c r="P30" s="48">
        <v>36.567712718582889</v>
      </c>
    </row>
    <row r="31" spans="1:16" s="39" customFormat="1" x14ac:dyDescent="0.25">
      <c r="A31" s="42" t="s">
        <v>26</v>
      </c>
      <c r="B31" s="3">
        <v>25790</v>
      </c>
      <c r="C31" s="3">
        <v>26132</v>
      </c>
      <c r="D31" s="3">
        <v>26198</v>
      </c>
      <c r="E31" s="3">
        <v>26627</v>
      </c>
      <c r="F31" s="3">
        <v>25000</v>
      </c>
      <c r="G31" s="3">
        <v>24610</v>
      </c>
      <c r="H31" s="3">
        <v>27190</v>
      </c>
      <c r="I31" s="3">
        <v>25260</v>
      </c>
      <c r="J31" s="3">
        <v>24190</v>
      </c>
      <c r="K31" s="3" t="s">
        <v>54</v>
      </c>
      <c r="L31" s="3">
        <v>25321</v>
      </c>
      <c r="M31" s="3">
        <v>26919</v>
      </c>
      <c r="N31" s="3">
        <v>23430</v>
      </c>
      <c r="O31" s="3">
        <v>26180</v>
      </c>
      <c r="P31" s="49">
        <v>25603.615384615383</v>
      </c>
    </row>
    <row r="32" spans="1:16" x14ac:dyDescent="0.25">
      <c r="A32" s="43" t="s">
        <v>27</v>
      </c>
      <c r="B32" s="37">
        <v>33.5</v>
      </c>
      <c r="C32" s="37">
        <v>40.517766000000002</v>
      </c>
      <c r="D32" s="37">
        <v>53.064317125652018</v>
      </c>
      <c r="E32" s="37">
        <v>41.6</v>
      </c>
      <c r="F32" s="37">
        <v>55.66</v>
      </c>
      <c r="G32" s="37">
        <v>35.950000000000003</v>
      </c>
      <c r="H32" s="37">
        <v>48.352191526800006</v>
      </c>
      <c r="I32" s="37">
        <v>44.22</v>
      </c>
      <c r="J32" s="37">
        <v>73</v>
      </c>
      <c r="K32" s="37" t="s">
        <v>54</v>
      </c>
      <c r="L32" s="37">
        <v>43.29</v>
      </c>
      <c r="M32" s="37">
        <v>58.289999999999992</v>
      </c>
      <c r="N32" s="37">
        <v>49</v>
      </c>
      <c r="O32" s="37">
        <v>54.1</v>
      </c>
      <c r="P32" s="48">
        <v>48.503405742496319</v>
      </c>
    </row>
    <row r="33" spans="1:16" s="39" customFormat="1" ht="15.75" thickBot="1" x14ac:dyDescent="0.3">
      <c r="A33" s="44" t="s">
        <v>28</v>
      </c>
      <c r="B33" s="40">
        <v>17630</v>
      </c>
      <c r="C33" s="40">
        <v>17070</v>
      </c>
      <c r="D33" s="40">
        <v>15545</v>
      </c>
      <c r="E33" s="40">
        <v>15403</v>
      </c>
      <c r="F33" s="40">
        <v>14550</v>
      </c>
      <c r="G33" s="40">
        <v>15077</v>
      </c>
      <c r="H33" s="40">
        <v>17530</v>
      </c>
      <c r="I33" s="40">
        <v>15614</v>
      </c>
      <c r="J33" s="40">
        <v>17480</v>
      </c>
      <c r="K33" s="40" t="s">
        <v>54</v>
      </c>
      <c r="L33" s="40">
        <v>16969</v>
      </c>
      <c r="M33" s="40">
        <v>15763</v>
      </c>
      <c r="N33" s="40">
        <v>16251</v>
      </c>
      <c r="O33" s="40">
        <v>15860</v>
      </c>
      <c r="P33" s="50">
        <v>16210.923076923076</v>
      </c>
    </row>
    <row r="34" spans="1:16" s="41" customFormat="1" ht="19.5" thickBot="1" x14ac:dyDescent="0.35">
      <c r="A34" s="95" t="s">
        <v>35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  <row r="35" spans="1:16" s="39" customFormat="1" x14ac:dyDescent="0.25">
      <c r="A35" s="51" t="s">
        <v>40</v>
      </c>
      <c r="B35" s="52">
        <v>15808.475414339344</v>
      </c>
      <c r="C35" s="52">
        <v>13917.71659383195</v>
      </c>
      <c r="D35" s="52">
        <v>12693.399299977778</v>
      </c>
      <c r="E35" s="52">
        <v>13044.088285536807</v>
      </c>
      <c r="F35" s="52">
        <v>11570.271147735937</v>
      </c>
      <c r="G35" s="52">
        <v>13114.758273555453</v>
      </c>
      <c r="H35" s="52">
        <v>12724.881584862338</v>
      </c>
      <c r="I35" s="52">
        <v>13566.817636822183</v>
      </c>
      <c r="J35" s="52">
        <v>10436.738883693704</v>
      </c>
      <c r="K35" s="52">
        <v>13450.587712626153</v>
      </c>
      <c r="L35" s="52">
        <v>13852.343369927963</v>
      </c>
      <c r="M35" s="52">
        <v>13515.463390013469</v>
      </c>
      <c r="N35" s="52">
        <v>15694.836734693878</v>
      </c>
      <c r="O35" s="52">
        <v>16580.715622490112</v>
      </c>
      <c r="P35" s="46">
        <v>13569.363853579076</v>
      </c>
    </row>
    <row r="36" spans="1:16" s="39" customFormat="1" x14ac:dyDescent="0.25">
      <c r="A36" s="42" t="s">
        <v>41</v>
      </c>
      <c r="B36" s="38">
        <v>0</v>
      </c>
      <c r="C36" s="38">
        <v>0</v>
      </c>
      <c r="D36" s="38">
        <v>0</v>
      </c>
      <c r="E36" s="38">
        <v>250</v>
      </c>
      <c r="F36" s="38">
        <v>0</v>
      </c>
      <c r="G36" s="38">
        <v>120</v>
      </c>
      <c r="H36" s="38">
        <v>0</v>
      </c>
      <c r="I36" s="38">
        <v>54.3</v>
      </c>
      <c r="J36" s="38">
        <v>49</v>
      </c>
      <c r="K36" s="38">
        <v>84</v>
      </c>
      <c r="L36" s="38">
        <v>0</v>
      </c>
      <c r="M36" s="38">
        <v>0</v>
      </c>
      <c r="N36" s="38">
        <v>0</v>
      </c>
      <c r="O36" s="38">
        <v>325</v>
      </c>
      <c r="P36" s="47">
        <v>147.04999999999998</v>
      </c>
    </row>
    <row r="37" spans="1:16" x14ac:dyDescent="0.25">
      <c r="A37" s="43" t="s">
        <v>25</v>
      </c>
      <c r="B37" s="37">
        <v>32.6</v>
      </c>
      <c r="C37" s="37">
        <v>35.384615384615387</v>
      </c>
      <c r="D37" s="37">
        <v>34.253055028640006</v>
      </c>
      <c r="E37" s="37">
        <v>37.15</v>
      </c>
      <c r="F37" s="37">
        <v>35.64</v>
      </c>
      <c r="G37" s="37">
        <v>36.54</v>
      </c>
      <c r="H37" s="37">
        <v>38.962047678209451</v>
      </c>
      <c r="I37" s="37">
        <v>32.49</v>
      </c>
      <c r="J37" s="37">
        <v>38.380000000000003</v>
      </c>
      <c r="K37" s="37">
        <v>30.759</v>
      </c>
      <c r="L37" s="37">
        <v>33.213197969543145</v>
      </c>
      <c r="M37" s="37">
        <v>34.61</v>
      </c>
      <c r="N37" s="37">
        <v>24</v>
      </c>
      <c r="O37" s="37">
        <v>24.05</v>
      </c>
      <c r="P37" s="48">
        <v>33.43085114721486</v>
      </c>
    </row>
    <row r="38" spans="1:16" s="39" customFormat="1" x14ac:dyDescent="0.25">
      <c r="A38" s="42" t="s">
        <v>26</v>
      </c>
      <c r="B38" s="3">
        <v>25790</v>
      </c>
      <c r="C38" s="3">
        <v>26132</v>
      </c>
      <c r="D38" s="3">
        <v>26198</v>
      </c>
      <c r="E38" s="3">
        <v>26627</v>
      </c>
      <c r="F38" s="3">
        <v>25000</v>
      </c>
      <c r="G38" s="3">
        <v>24610</v>
      </c>
      <c r="H38" s="3">
        <v>27190</v>
      </c>
      <c r="I38" s="3">
        <v>25260</v>
      </c>
      <c r="J38" s="3">
        <v>24190</v>
      </c>
      <c r="K38" s="3">
        <v>24509</v>
      </c>
      <c r="L38" s="3">
        <v>25321</v>
      </c>
      <c r="M38" s="3">
        <v>26919</v>
      </c>
      <c r="N38" s="3">
        <v>23430</v>
      </c>
      <c r="O38" s="3">
        <v>26180</v>
      </c>
      <c r="P38" s="49">
        <v>25525.428571428572</v>
      </c>
    </row>
    <row r="39" spans="1:16" x14ac:dyDescent="0.25">
      <c r="A39" s="43" t="s">
        <v>27</v>
      </c>
      <c r="B39" s="37">
        <v>33.5</v>
      </c>
      <c r="C39" s="37">
        <v>40.517766000000002</v>
      </c>
      <c r="D39" s="37">
        <v>53.064317125652018</v>
      </c>
      <c r="E39" s="37">
        <v>41.6</v>
      </c>
      <c r="F39" s="37">
        <v>55.38</v>
      </c>
      <c r="G39" s="37">
        <v>35.950000000000003</v>
      </c>
      <c r="H39" s="37">
        <v>48.352191526800006</v>
      </c>
      <c r="I39" s="37">
        <v>44.22</v>
      </c>
      <c r="J39" s="37">
        <v>73</v>
      </c>
      <c r="K39" s="37">
        <v>46.48</v>
      </c>
      <c r="L39" s="37">
        <v>43.29</v>
      </c>
      <c r="M39" s="37">
        <v>45.23</v>
      </c>
      <c r="N39" s="37">
        <v>49</v>
      </c>
      <c r="O39" s="37">
        <v>54.1</v>
      </c>
      <c r="P39" s="48">
        <v>47.406019618032289</v>
      </c>
    </row>
    <row r="40" spans="1:16" s="39" customFormat="1" ht="15.75" thickBot="1" x14ac:dyDescent="0.3">
      <c r="A40" s="44" t="s">
        <v>28</v>
      </c>
      <c r="B40" s="40">
        <v>17630</v>
      </c>
      <c r="C40" s="40">
        <v>17070</v>
      </c>
      <c r="D40" s="40">
        <v>15545</v>
      </c>
      <c r="E40" s="40">
        <v>15403</v>
      </c>
      <c r="F40" s="40">
        <v>14550</v>
      </c>
      <c r="G40" s="40">
        <v>15077</v>
      </c>
      <c r="H40" s="40">
        <v>17530</v>
      </c>
      <c r="I40" s="40">
        <v>15614</v>
      </c>
      <c r="J40" s="40">
        <v>17480</v>
      </c>
      <c r="K40" s="40">
        <v>15063</v>
      </c>
      <c r="L40" s="40">
        <v>16969</v>
      </c>
      <c r="M40" s="40">
        <v>15763</v>
      </c>
      <c r="N40" s="40">
        <v>16251</v>
      </c>
      <c r="O40" s="40">
        <v>15860</v>
      </c>
      <c r="P40" s="50">
        <v>16128.928571428571</v>
      </c>
    </row>
  </sheetData>
  <mergeCells count="8">
    <mergeCell ref="A20:P20"/>
    <mergeCell ref="A27:P27"/>
    <mergeCell ref="A34:P34"/>
    <mergeCell ref="A1:P1"/>
    <mergeCell ref="A2:P2"/>
    <mergeCell ref="A3:P3"/>
    <mergeCell ref="A6:P6"/>
    <mergeCell ref="A13:P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Header>&amp;RPříloha č. 8d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T14" sqref="T14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8d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S14" sqref="S14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8d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T15" sqref="T15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8d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4"/>
  <sheetViews>
    <sheetView workbookViewId="0">
      <selection activeCell="Q9" sqref="Q9"/>
    </sheetView>
  </sheetViews>
  <sheetFormatPr defaultRowHeight="15" x14ac:dyDescent="0.25"/>
  <sheetData>
    <row r="34" spans="1:1" x14ac:dyDescent="0.25">
      <c r="A34" s="54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8d
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4"/>
  <sheetViews>
    <sheetView workbookViewId="0">
      <selection activeCell="P9" sqref="P9"/>
    </sheetView>
  </sheetViews>
  <sheetFormatPr defaultRowHeight="15" x14ac:dyDescent="0.25"/>
  <sheetData>
    <row r="34" spans="1:1" x14ac:dyDescent="0.25">
      <c r="A34" s="54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8d
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T11" sqref="T11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8d
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T12" sqref="T12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8d
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P3" sqref="P3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8d
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titul</vt:lpstr>
      <vt:lpstr>Graf č. 1</vt:lpstr>
      <vt:lpstr>Graf č. 2</vt:lpstr>
      <vt:lpstr>Graf č. 3</vt:lpstr>
      <vt:lpstr>Graf č. 4</vt:lpstr>
      <vt:lpstr>Graf č. 5</vt:lpstr>
      <vt:lpstr>Graf č. 6</vt:lpstr>
      <vt:lpstr>Graf č. 7</vt:lpstr>
      <vt:lpstr>Graf č. 8</vt:lpstr>
      <vt:lpstr>Graf č. 9</vt:lpstr>
      <vt:lpstr>Graf č. 10</vt:lpstr>
      <vt:lpstr>Tabulka č. 1</vt:lpstr>
      <vt:lpstr>Tabulka č. 2</vt:lpstr>
      <vt:lpstr>Tabulka č. 3</vt:lpstr>
      <vt:lpstr>Tabulka č. 4</vt:lpstr>
      <vt:lpstr>KN 2017</vt:lpstr>
      <vt:lpstr>KN 2016 TV</vt:lpstr>
      <vt:lpstr>KN 2016 OV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Šafránková Eva</cp:lastModifiedBy>
  <cp:lastPrinted>2015-03-24T09:28:52Z</cp:lastPrinted>
  <dcterms:created xsi:type="dcterms:W3CDTF">2013-04-19T07:05:39Z</dcterms:created>
  <dcterms:modified xsi:type="dcterms:W3CDTF">2017-06-08T09:51:34Z</dcterms:modified>
</cp:coreProperties>
</file>