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 activeTab="1"/>
  </bookViews>
  <sheets>
    <sheet name="T1" sheetId="1" r:id="rId1"/>
    <sheet name="T1a" sheetId="2" r:id="rId2"/>
  </sheets>
  <calcPr calcId="145621"/>
</workbook>
</file>

<file path=xl/calcChain.xml><?xml version="1.0" encoding="utf-8"?>
<calcChain xmlns="http://schemas.openxmlformats.org/spreadsheetml/2006/main">
  <c r="O41" i="2" l="1"/>
  <c r="K41" i="2"/>
  <c r="C41" i="2"/>
  <c r="V39" i="2"/>
  <c r="T39" i="2"/>
  <c r="S39" i="2"/>
  <c r="R39" i="2"/>
  <c r="Q39" i="2"/>
  <c r="P39" i="2"/>
  <c r="U39" i="2" s="1"/>
  <c r="N39" i="2"/>
  <c r="G39" i="2"/>
  <c r="Q38" i="2"/>
  <c r="O38" i="2"/>
  <c r="V38" i="2" s="1"/>
  <c r="M38" i="2"/>
  <c r="T38" i="2" s="1"/>
  <c r="L38" i="2"/>
  <c r="S38" i="2" s="1"/>
  <c r="K38" i="2"/>
  <c r="R38" i="2" s="1"/>
  <c r="J38" i="2"/>
  <c r="J41" i="2" s="1"/>
  <c r="Q41" i="2" s="1"/>
  <c r="I38" i="2"/>
  <c r="P38" i="2" s="1"/>
  <c r="H38" i="2"/>
  <c r="H41" i="2" s="1"/>
  <c r="F38" i="2"/>
  <c r="F41" i="2" s="1"/>
  <c r="E38" i="2"/>
  <c r="E41" i="2" s="1"/>
  <c r="D38" i="2"/>
  <c r="D41" i="2" s="1"/>
  <c r="C38" i="2"/>
  <c r="B38" i="2"/>
  <c r="B41" i="2" s="1"/>
  <c r="G41" i="2" s="1"/>
  <c r="V37" i="2"/>
  <c r="T37" i="2"/>
  <c r="S37" i="2"/>
  <c r="R37" i="2"/>
  <c r="Q37" i="2"/>
  <c r="P37" i="2"/>
  <c r="U37" i="2" s="1"/>
  <c r="N37" i="2"/>
  <c r="G37" i="2"/>
  <c r="V36" i="2"/>
  <c r="T36" i="2"/>
  <c r="S36" i="2"/>
  <c r="R36" i="2"/>
  <c r="Q36" i="2"/>
  <c r="U36" i="2" s="1"/>
  <c r="P36" i="2"/>
  <c r="N36" i="2"/>
  <c r="G36" i="2"/>
  <c r="V35" i="2"/>
  <c r="T35" i="2"/>
  <c r="S35" i="2"/>
  <c r="R35" i="2"/>
  <c r="Q35" i="2"/>
  <c r="P35" i="2"/>
  <c r="U35" i="2" s="1"/>
  <c r="N35" i="2"/>
  <c r="V34" i="2"/>
  <c r="T34" i="2"/>
  <c r="S34" i="2"/>
  <c r="R34" i="2"/>
  <c r="Q34" i="2"/>
  <c r="P34" i="2"/>
  <c r="U34" i="2" s="1"/>
  <c r="N34" i="2"/>
  <c r="N38" i="2" s="1"/>
  <c r="G34" i="2"/>
  <c r="G38" i="2" s="1"/>
  <c r="O25" i="2"/>
  <c r="M25" i="2"/>
  <c r="L25" i="2"/>
  <c r="K25" i="2"/>
  <c r="J25" i="2"/>
  <c r="I25" i="2"/>
  <c r="H25" i="2"/>
  <c r="F25" i="2"/>
  <c r="E25" i="2"/>
  <c r="D25" i="2"/>
  <c r="C25" i="2"/>
  <c r="B25" i="2"/>
  <c r="V24" i="2"/>
  <c r="T24" i="2"/>
  <c r="S24" i="2"/>
  <c r="R24" i="2"/>
  <c r="Q24" i="2"/>
  <c r="U24" i="2" s="1"/>
  <c r="P24" i="2"/>
  <c r="N24" i="2"/>
  <c r="N25" i="2" s="1"/>
  <c r="G24" i="2"/>
  <c r="V23" i="2"/>
  <c r="T23" i="2"/>
  <c r="S23" i="2"/>
  <c r="R23" i="2"/>
  <c r="Q23" i="2"/>
  <c r="P23" i="2"/>
  <c r="U23" i="2" s="1"/>
  <c r="N23" i="2"/>
  <c r="G23" i="2"/>
  <c r="V22" i="2"/>
  <c r="T22" i="2"/>
  <c r="S22" i="2"/>
  <c r="R22" i="2"/>
  <c r="Q22" i="2"/>
  <c r="U22" i="2" s="1"/>
  <c r="P22" i="2"/>
  <c r="N22" i="2"/>
  <c r="G22" i="2"/>
  <c r="T21" i="2"/>
  <c r="S21" i="2"/>
  <c r="R21" i="2"/>
  <c r="Q21" i="2"/>
  <c r="U21" i="2" s="1"/>
  <c r="P21" i="2"/>
  <c r="N21" i="2"/>
  <c r="G21" i="2"/>
  <c r="T20" i="2"/>
  <c r="S20" i="2"/>
  <c r="R20" i="2"/>
  <c r="Q20" i="2"/>
  <c r="U20" i="2" s="1"/>
  <c r="P20" i="2"/>
  <c r="N20" i="2"/>
  <c r="G20" i="2"/>
  <c r="V19" i="2"/>
  <c r="V25" i="2" s="1"/>
  <c r="T19" i="2"/>
  <c r="T25" i="2" s="1"/>
  <c r="S19" i="2"/>
  <c r="S25" i="2" s="1"/>
  <c r="R19" i="2"/>
  <c r="R25" i="2" s="1"/>
  <c r="Q19" i="2"/>
  <c r="Q25" i="2" s="1"/>
  <c r="P19" i="2"/>
  <c r="U19" i="2" s="1"/>
  <c r="U25" i="2" s="1"/>
  <c r="N19" i="2"/>
  <c r="G19" i="2"/>
  <c r="G25" i="2" s="1"/>
  <c r="G26" i="2" s="1"/>
  <c r="O16" i="2"/>
  <c r="K16" i="2"/>
  <c r="C16" i="2"/>
  <c r="O15" i="2"/>
  <c r="M15" i="2"/>
  <c r="L15" i="2"/>
  <c r="K15" i="2"/>
  <c r="J15" i="2"/>
  <c r="I15" i="2"/>
  <c r="H15" i="2"/>
  <c r="F15" i="2"/>
  <c r="E15" i="2"/>
  <c r="D15" i="2"/>
  <c r="C15" i="2"/>
  <c r="B15" i="2"/>
  <c r="V14" i="2"/>
  <c r="T14" i="2"/>
  <c r="S14" i="2"/>
  <c r="R14" i="2"/>
  <c r="Q14" i="2"/>
  <c r="U14" i="2" s="1"/>
  <c r="P14" i="2"/>
  <c r="N14" i="2"/>
  <c r="G14" i="2"/>
  <c r="V13" i="2"/>
  <c r="T13" i="2"/>
  <c r="S13" i="2"/>
  <c r="R13" i="2"/>
  <c r="Q13" i="2"/>
  <c r="P13" i="2"/>
  <c r="U13" i="2" s="1"/>
  <c r="N13" i="2"/>
  <c r="G13" i="2"/>
  <c r="V12" i="2"/>
  <c r="T12" i="2"/>
  <c r="S12" i="2"/>
  <c r="R12" i="2"/>
  <c r="Q12" i="2"/>
  <c r="U12" i="2" s="1"/>
  <c r="P12" i="2"/>
  <c r="N12" i="2"/>
  <c r="G12" i="2"/>
  <c r="V11" i="2"/>
  <c r="V15" i="2" s="1"/>
  <c r="T11" i="2"/>
  <c r="T15" i="2" s="1"/>
  <c r="S11" i="2"/>
  <c r="S15" i="2" s="1"/>
  <c r="S16" i="2" s="1"/>
  <c r="R11" i="2"/>
  <c r="R15" i="2" s="1"/>
  <c r="Q11" i="2"/>
  <c r="Q15" i="2" s="1"/>
  <c r="P11" i="2"/>
  <c r="P15" i="2" s="1"/>
  <c r="N11" i="2"/>
  <c r="N15" i="2" s="1"/>
  <c r="G11" i="2"/>
  <c r="G15" i="2" s="1"/>
  <c r="S9" i="2"/>
  <c r="Q9" i="2"/>
  <c r="Q16" i="2" s="1"/>
  <c r="O9" i="2"/>
  <c r="M9" i="2"/>
  <c r="M16" i="2" s="1"/>
  <c r="L9" i="2"/>
  <c r="L16" i="2" s="1"/>
  <c r="K9" i="2"/>
  <c r="J9" i="2"/>
  <c r="J16" i="2" s="1"/>
  <c r="I9" i="2"/>
  <c r="I16" i="2" s="1"/>
  <c r="H9" i="2"/>
  <c r="H16" i="2" s="1"/>
  <c r="F9" i="2"/>
  <c r="F16" i="2" s="1"/>
  <c r="E9" i="2"/>
  <c r="E16" i="2" s="1"/>
  <c r="D9" i="2"/>
  <c r="D16" i="2" s="1"/>
  <c r="C9" i="2"/>
  <c r="B9" i="2"/>
  <c r="B16" i="2" s="1"/>
  <c r="V8" i="2"/>
  <c r="V9" i="2" s="1"/>
  <c r="V16" i="2" s="1"/>
  <c r="T8" i="2"/>
  <c r="T9" i="2" s="1"/>
  <c r="T16" i="2" s="1"/>
  <c r="S8" i="2"/>
  <c r="R8" i="2"/>
  <c r="R9" i="2" s="1"/>
  <c r="R16" i="2" s="1"/>
  <c r="Q8" i="2"/>
  <c r="P8" i="2"/>
  <c r="P9" i="2" s="1"/>
  <c r="P16" i="2" s="1"/>
  <c r="N8" i="2"/>
  <c r="N9" i="2" s="1"/>
  <c r="G8" i="2"/>
  <c r="G9" i="2" s="1"/>
  <c r="G16" i="2" s="1"/>
  <c r="U38" i="2" l="1"/>
  <c r="R41" i="2"/>
  <c r="N16" i="2"/>
  <c r="V41" i="2"/>
  <c r="U11" i="2"/>
  <c r="U15" i="2" s="1"/>
  <c r="L41" i="2"/>
  <c r="S41" i="2" s="1"/>
  <c r="P25" i="2"/>
  <c r="I41" i="2"/>
  <c r="M41" i="2"/>
  <c r="T41" i="2" s="1"/>
  <c r="U8" i="2"/>
  <c r="U9" i="2" s="1"/>
  <c r="U16" i="2" s="1"/>
  <c r="N41" i="2" l="1"/>
  <c r="P41" i="2"/>
  <c r="U41" i="2" s="1"/>
</calcChain>
</file>

<file path=xl/sharedStrings.xml><?xml version="1.0" encoding="utf-8"?>
<sst xmlns="http://schemas.openxmlformats.org/spreadsheetml/2006/main" count="191" uniqueCount="119">
  <si>
    <t>(údaje v Kč mimo počtu zaměstnanců)</t>
  </si>
  <si>
    <t>Kapitola 333 - MŠMT</t>
  </si>
  <si>
    <t>odečet podílu EU/FM</t>
  </si>
  <si>
    <t>převod OPLZZ do OP VK</t>
  </si>
  <si>
    <t>vrácení 100 mil. Kč z r. 2014 z OP VK  do RgŠ</t>
  </si>
  <si>
    <t>přesun na komunitární program</t>
  </si>
  <si>
    <t>vnitřní přesuny</t>
  </si>
  <si>
    <t>snížení transferů a služeb podle vlády</t>
  </si>
  <si>
    <t>přesuny ve prospěch komunitárních programů</t>
  </si>
  <si>
    <t>přesun na služební zákon</t>
  </si>
  <si>
    <t>změna v přeshraniční spolupráci dle MF</t>
  </si>
  <si>
    <t>promítnutí podílu EU/FM</t>
  </si>
  <si>
    <t>Schv. rozpočet</t>
  </si>
  <si>
    <t>Vlivy</t>
  </si>
  <si>
    <t>Srovnatelná</t>
  </si>
  <si>
    <t>CELKEM</t>
  </si>
  <si>
    <t>k 1.1.2014</t>
  </si>
  <si>
    <t xml:space="preserve">pro </t>
  </si>
  <si>
    <t>základna</t>
  </si>
  <si>
    <t>roku</t>
  </si>
  <si>
    <t>vlivy</t>
  </si>
  <si>
    <t>základnu</t>
  </si>
  <si>
    <t>oproti r. 2014</t>
  </si>
  <si>
    <t>S O U H R N N É    U K A Z A T E L E</t>
  </si>
  <si>
    <t xml:space="preserve">  Výdaje celkem</t>
  </si>
  <si>
    <t>SPECIFICKÉ UKAZATELE -  VÝDAJE CELKEM</t>
  </si>
  <si>
    <t xml:space="preserve">  Výdaje na programy spolufinancované z rozpočtu EU mimo výzkum vývoj a inovace</t>
  </si>
  <si>
    <t>PRŮŘEZOVÉ UKAZATELE</t>
  </si>
  <si>
    <t xml:space="preserve">  Platy zaměstnanců a ostatní platby za provedenou práci OSS</t>
  </si>
  <si>
    <t xml:space="preserve">        v tom: platy zaměstnanců v pracovním poměru OSS</t>
  </si>
  <si>
    <t xml:space="preserve">                   ostatní platby za provedenou práci OSS</t>
  </si>
  <si>
    <t xml:space="preserve">  Povinné pojistné placené zaměstnavatelem OSS</t>
  </si>
  <si>
    <t xml:space="preserve">  Převod fondu kulturních a sociálních potřeb OSS</t>
  </si>
  <si>
    <t xml:space="preserve">  Ostatní běžné výdaje OSS</t>
  </si>
  <si>
    <t xml:space="preserve">  Limit počtu zaměstnanců OSS</t>
  </si>
  <si>
    <t xml:space="preserve">  Platy zaměstnanců ve státní správě</t>
  </si>
  <si>
    <t xml:space="preserve">                   ústřední orgán - spolufinancované projekty s EU a finanční mechanismy</t>
  </si>
  <si>
    <t xml:space="preserve">                   ČŠI - spolufinancované projekty s EU a finanční mechanismy</t>
  </si>
  <si>
    <t xml:space="preserve">                   Platy státních úředníků</t>
  </si>
  <si>
    <t xml:space="preserve">                       v tom: platy státních úředníků MŠMT</t>
  </si>
  <si>
    <t xml:space="preserve">                                 platy státních úředníků ČŠI</t>
  </si>
  <si>
    <t xml:space="preserve">   Ostatní platby za provedenou práci ve státní správě</t>
  </si>
  <si>
    <t xml:space="preserve">                   ČŠI</t>
  </si>
  <si>
    <t xml:space="preserve">    Limit počtu zaměstnanců ve státní správě</t>
  </si>
  <si>
    <t xml:space="preserve">    Limit mzdových nákladů PO (vč. RGŠ ÚSC)</t>
  </si>
  <si>
    <t xml:space="preserve">        v tom: prostředky na platy (vč. RGŠ ÚSC)</t>
  </si>
  <si>
    <t xml:space="preserve">                   ostatní osobní náklady (vč. RGŠ ÚSC)</t>
  </si>
  <si>
    <t xml:space="preserve">    Zákonné odvody pojistného PO (vč. RGŠ ÚSC)</t>
  </si>
  <si>
    <t xml:space="preserve">    Příděl FKSP PO (vč. RGŠ ÚSC)</t>
  </si>
  <si>
    <t xml:space="preserve">    Ostatní běžné výdaje PO (vč. RGŠ ÚSC)</t>
  </si>
  <si>
    <t xml:space="preserve">    Počet zaměstnanců PO (vč. RGŠ ÚSC)</t>
  </si>
  <si>
    <t xml:space="preserve">    Ostatní běžné výdaje PO - RGŠ ÚSC</t>
  </si>
  <si>
    <t xml:space="preserve">    Ostatní běžné výdaje mimo ost.běžné výdaje OSS a PO</t>
  </si>
  <si>
    <t>Výdaje na programy spolufinancované z prostředků EU bez SZP - programovací období 2007 až 2013 celkem</t>
  </si>
  <si>
    <t xml:space="preserve">      v tom: ESF OP VpK ze státního rozpočtu</t>
  </si>
  <si>
    <t xml:space="preserve">                 ESF OP VpK kryté příjmem z prostředků EU</t>
  </si>
  <si>
    <t xml:space="preserve">                 ESF OP LZaZ ze státního rozpočtu</t>
  </si>
  <si>
    <t xml:space="preserve">                 ESF OP LZaZ kryté příjmem z prostředků EU</t>
  </si>
  <si>
    <t xml:space="preserve">                 ERDF přeshraniční spolupráce  pro cíl EUS ze státního rozpočtu</t>
  </si>
  <si>
    <t xml:space="preserve">                 komunitární programy</t>
  </si>
  <si>
    <t xml:space="preserve">                           mládež v akci</t>
  </si>
  <si>
    <t xml:space="preserve">                           Eurodesk</t>
  </si>
  <si>
    <t xml:space="preserve">                           Erasmus Mundus</t>
  </si>
  <si>
    <t xml:space="preserve">                           LLP</t>
  </si>
  <si>
    <t xml:space="preserve">                           Bologna Experts</t>
  </si>
  <si>
    <t xml:space="preserve">                           Euroguidance</t>
  </si>
  <si>
    <t xml:space="preserve">                           Tempus</t>
  </si>
  <si>
    <t xml:space="preserve">                 Twinning out ze státního rozpočtu</t>
  </si>
  <si>
    <t>Výdaje na společné projekty, které jsou zčásti financovány  z prostředků finančních mechanismů celkem</t>
  </si>
  <si>
    <t xml:space="preserve">      v tom: EHP/Norsko ze státního rozpočtu</t>
  </si>
  <si>
    <t xml:space="preserve">                 EHP/Norsko kryté příjmem z prostředků finančních mechanismů</t>
  </si>
  <si>
    <t xml:space="preserve">                 EHP/Švýcarsko ze státního rozpočtu</t>
  </si>
  <si>
    <t xml:space="preserve">                 EHP/Švýcarsko kryté příjmem z prostředků finančních mechanismů</t>
  </si>
  <si>
    <t>Schválený</t>
  </si>
  <si>
    <t>rozpočet</t>
  </si>
  <si>
    <t>v Kč</t>
  </si>
  <si>
    <t>Požadavek na závazné ukazatele ze SR</t>
  </si>
  <si>
    <t>Podíl EU</t>
  </si>
  <si>
    <t>Celkový rozpočet</t>
  </si>
  <si>
    <t xml:space="preserve"> PLATY </t>
  </si>
  <si>
    <t xml:space="preserve">OON </t>
  </si>
  <si>
    <t>POJISTNÉ</t>
  </si>
  <si>
    <t>FKSP</t>
  </si>
  <si>
    <t xml:space="preserve">ONIV </t>
  </si>
  <si>
    <t>CELKEM VÝDAJE</t>
  </si>
  <si>
    <t>Počet zaměstnanců</t>
  </si>
  <si>
    <t>Popis</t>
  </si>
  <si>
    <t>5331                    01</t>
  </si>
  <si>
    <t>5331                    02</t>
  </si>
  <si>
    <t>5331                    03</t>
  </si>
  <si>
    <t>5331                    04</t>
  </si>
  <si>
    <t>5331                    05</t>
  </si>
  <si>
    <t xml:space="preserve">DZS NAEP komunit. program Erasmus plus </t>
  </si>
  <si>
    <t>DZS NAEP komunit. program Study in</t>
  </si>
  <si>
    <t>Komunitární programy</t>
  </si>
  <si>
    <t>Celkem</t>
  </si>
  <si>
    <t>Další programy bez podílu SR</t>
  </si>
  <si>
    <t>Ecvet</t>
  </si>
  <si>
    <t>Projekt SCIENTIX ukončen 31.12.2015)</t>
  </si>
  <si>
    <t>EPALLE  National support services</t>
  </si>
  <si>
    <t>Další programy celkem</t>
  </si>
  <si>
    <t>Porovnání podílu ze státního rozpočtu mezi ukazateli a požadavky</t>
  </si>
  <si>
    <t>Závazné ukazatele</t>
  </si>
  <si>
    <t>Požadavek</t>
  </si>
  <si>
    <t xml:space="preserve"> ze SR</t>
  </si>
  <si>
    <t>Rozpočet pro oblast programů spolufinancovaných z rozpočtu EU a FM (mimo VVI) na rok 2015</t>
  </si>
  <si>
    <t>Rozpis rozpočtu běžných výdajů programů spolufinancovaných z EU bez SZP - Národní agentura pro evropské vzdělávací programy na r. 2015</t>
  </si>
  <si>
    <t>(Komunitární programy a Twinning out)</t>
  </si>
  <si>
    <r>
      <t xml:space="preserve">DZS NAEP komunit. program </t>
    </r>
    <r>
      <rPr>
        <b/>
        <sz val="11"/>
        <color indexed="8"/>
        <rFont val="Arial"/>
        <family val="2"/>
        <charset val="238"/>
      </rPr>
      <t xml:space="preserve">Eurodesk </t>
    </r>
    <r>
      <rPr>
        <sz val="11"/>
        <color indexed="8"/>
        <rFont val="Arial"/>
        <family val="2"/>
        <charset val="238"/>
      </rPr>
      <t>ze SR</t>
    </r>
  </si>
  <si>
    <r>
      <t xml:space="preserve">Dofinancování </t>
    </r>
    <r>
      <rPr>
        <b/>
        <sz val="12"/>
        <rFont val="Arial"/>
        <family val="2"/>
        <charset val="238"/>
      </rPr>
      <t>*)</t>
    </r>
  </si>
  <si>
    <r>
      <t xml:space="preserve">DZS NAEP komunit. program </t>
    </r>
    <r>
      <rPr>
        <sz val="11"/>
        <color indexed="8"/>
        <rFont val="Arial"/>
        <family val="2"/>
        <charset val="238"/>
      </rPr>
      <t>Eurodesk ze SR</t>
    </r>
  </si>
  <si>
    <t>Twinning out ze SR</t>
  </si>
  <si>
    <t>DZS - NAEP twinning out ze SR</t>
  </si>
  <si>
    <r>
      <t xml:space="preserve">DZS NAEP komunit. program </t>
    </r>
    <r>
      <rPr>
        <b/>
        <sz val="11"/>
        <color indexed="8"/>
        <rFont val="Arial"/>
        <family val="2"/>
        <charset val="238"/>
      </rPr>
      <t>Euroguidance</t>
    </r>
  </si>
  <si>
    <t>Eurydice</t>
  </si>
  <si>
    <t>WBL - work based learning</t>
  </si>
  <si>
    <t>Projekt Creative Classrooms Labs. (ukončen 31.3.2015)</t>
  </si>
  <si>
    <r>
      <t xml:space="preserve">DZS NAEP komunit. program </t>
    </r>
    <r>
      <rPr>
        <sz val="11"/>
        <color indexed="8"/>
        <rFont val="Arial"/>
        <family val="2"/>
        <charset val="238"/>
      </rPr>
      <t>Euroguidance</t>
    </r>
  </si>
  <si>
    <t>*) Dofinancování na požadovaný objem bude zajištěno přesunem z OP VK.  Vnitřní přesuny mezi dílčími ukazateli budou řešeny kompenzací a přesunem v rámci rozpočtu OPŘO.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</si>
</sst>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5" fillId="0" borderId="0" xfId="0" applyFont="1"/>
    <xf numFmtId="3" fontId="4" fillId="0" borderId="0" xfId="5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6"/>
    <xf numFmtId="0" fontId="1" fillId="0" borderId="0" xfId="7"/>
    <xf numFmtId="0" fontId="7" fillId="0" borderId="0" xfId="2" applyFont="1"/>
    <xf numFmtId="0" fontId="1" fillId="0" borderId="0" xfId="2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6" applyFont="1" applyFill="1"/>
    <xf numFmtId="0" fontId="10" fillId="0" borderId="0" xfId="7" applyFont="1" applyAlignment="1">
      <alignment horizontal="right"/>
    </xf>
    <xf numFmtId="0" fontId="11" fillId="0" borderId="0" xfId="7" applyFont="1" applyAlignment="1">
      <alignment horizontal="right"/>
    </xf>
    <xf numFmtId="3" fontId="0" fillId="0" borderId="0" xfId="0" applyNumberFormat="1"/>
    <xf numFmtId="0" fontId="12" fillId="0" borderId="0" xfId="0" applyFont="1"/>
    <xf numFmtId="0" fontId="6" fillId="0" borderId="42" xfId="0" applyFont="1" applyBorder="1" applyAlignment="1">
      <alignment horizontal="center" vertical="center"/>
    </xf>
    <xf numFmtId="0" fontId="12" fillId="2" borderId="43" xfId="0" applyFont="1" applyFill="1" applyBorder="1" applyAlignment="1">
      <alignment horizontal="center" textRotation="90" wrapText="1"/>
    </xf>
    <xf numFmtId="0" fontId="12" fillId="0" borderId="44" xfId="0" applyFont="1" applyBorder="1" applyAlignment="1">
      <alignment horizontal="center" textRotation="90" wrapText="1"/>
    </xf>
    <xf numFmtId="0" fontId="12" fillId="0" borderId="45" xfId="0" applyFont="1" applyBorder="1" applyAlignment="1">
      <alignment horizontal="center" textRotation="90" wrapText="1"/>
    </xf>
    <xf numFmtId="0" fontId="12" fillId="0" borderId="45" xfId="0" applyFont="1" applyFill="1" applyBorder="1" applyAlignment="1">
      <alignment horizontal="center" textRotation="90" wrapText="1"/>
    </xf>
    <xf numFmtId="0" fontId="12" fillId="3" borderId="41" xfId="0" applyFont="1" applyFill="1" applyBorder="1" applyAlignment="1">
      <alignment horizontal="center" textRotation="90" wrapText="1"/>
    </xf>
    <xf numFmtId="0" fontId="12" fillId="2" borderId="41" xfId="0" applyFont="1" applyFill="1" applyBorder="1" applyAlignment="1">
      <alignment horizontal="center" textRotation="90" wrapText="1"/>
    </xf>
    <xf numFmtId="0" fontId="12" fillId="0" borderId="46" xfId="0" applyFont="1" applyBorder="1"/>
    <xf numFmtId="0" fontId="12" fillId="2" borderId="12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4" fontId="9" fillId="2" borderId="47" xfId="0" applyNumberFormat="1" applyFont="1" applyFill="1" applyBorder="1"/>
    <xf numFmtId="3" fontId="9" fillId="2" borderId="3" xfId="0" applyNumberFormat="1" applyFont="1" applyFill="1" applyBorder="1"/>
    <xf numFmtId="3" fontId="9" fillId="2" borderId="10" xfId="0" applyNumberFormat="1" applyFont="1" applyFill="1" applyBorder="1"/>
    <xf numFmtId="3" fontId="9" fillId="2" borderId="4" xfId="0" applyNumberFormat="1" applyFont="1" applyFill="1" applyBorder="1"/>
    <xf numFmtId="3" fontId="9" fillId="3" borderId="1" xfId="0" applyNumberFormat="1" applyFont="1" applyFill="1" applyBorder="1"/>
    <xf numFmtId="3" fontId="9" fillId="2" borderId="1" xfId="0" applyNumberFormat="1" applyFont="1" applyFill="1" applyBorder="1"/>
    <xf numFmtId="4" fontId="9" fillId="3" borderId="48" xfId="0" applyNumberFormat="1" applyFont="1" applyFill="1" applyBorder="1"/>
    <xf numFmtId="3" fontId="9" fillId="2" borderId="5" xfId="0" applyNumberFormat="1" applyFont="1" applyFill="1" applyBorder="1"/>
    <xf numFmtId="3" fontId="9" fillId="3" borderId="9" xfId="0" applyNumberFormat="1" applyFont="1" applyFill="1" applyBorder="1"/>
    <xf numFmtId="3" fontId="9" fillId="3" borderId="6" xfId="0" applyNumberFormat="1" applyFont="1" applyFill="1" applyBorder="1"/>
    <xf numFmtId="3" fontId="9" fillId="3" borderId="2" xfId="0" applyNumberFormat="1" applyFont="1" applyFill="1" applyBorder="1"/>
    <xf numFmtId="3" fontId="9" fillId="2" borderId="2" xfId="0" applyNumberFormat="1" applyFont="1" applyFill="1" applyBorder="1"/>
    <xf numFmtId="4" fontId="12" fillId="0" borderId="48" xfId="0" applyNumberFormat="1" applyFont="1" applyBorder="1"/>
    <xf numFmtId="3" fontId="12" fillId="2" borderId="5" xfId="0" applyNumberFormat="1" applyFont="1" applyFill="1" applyBorder="1"/>
    <xf numFmtId="3" fontId="12" fillId="0" borderId="9" xfId="0" applyNumberFormat="1" applyFont="1" applyBorder="1"/>
    <xf numFmtId="3" fontId="12" fillId="0" borderId="6" xfId="0" applyNumberFormat="1" applyFont="1" applyBorder="1"/>
    <xf numFmtId="3" fontId="12" fillId="3" borderId="2" xfId="0" applyNumberFormat="1" applyFont="1" applyFill="1" applyBorder="1"/>
    <xf numFmtId="3" fontId="12" fillId="2" borderId="2" xfId="0" applyNumberFormat="1" applyFont="1" applyFill="1" applyBorder="1"/>
    <xf numFmtId="4" fontId="9" fillId="2" borderId="48" xfId="0" applyNumberFormat="1" applyFont="1" applyFill="1" applyBorder="1"/>
    <xf numFmtId="3" fontId="9" fillId="2" borderId="9" xfId="0" applyNumberFormat="1" applyFont="1" applyFill="1" applyBorder="1"/>
    <xf numFmtId="3" fontId="9" fillId="2" borderId="6" xfId="0" applyNumberFormat="1" applyFont="1" applyFill="1" applyBorder="1"/>
    <xf numFmtId="4" fontId="12" fillId="2" borderId="5" xfId="0" applyNumberFormat="1" applyFont="1" applyFill="1" applyBorder="1"/>
    <xf numFmtId="4" fontId="12" fillId="0" borderId="9" xfId="0" applyNumberFormat="1" applyFont="1" applyBorder="1"/>
    <xf numFmtId="4" fontId="12" fillId="0" borderId="6" xfId="0" applyNumberFormat="1" applyFont="1" applyBorder="1"/>
    <xf numFmtId="4" fontId="12" fillId="3" borderId="2" xfId="0" applyNumberFormat="1" applyFont="1" applyFill="1" applyBorder="1"/>
    <xf numFmtId="4" fontId="12" fillId="2" borderId="2" xfId="0" applyNumberFormat="1" applyFont="1" applyFill="1" applyBorder="1"/>
    <xf numFmtId="4" fontId="9" fillId="0" borderId="48" xfId="0" applyNumberFormat="1" applyFont="1" applyBorder="1"/>
    <xf numFmtId="3" fontId="9" fillId="0" borderId="9" xfId="0" applyNumberFormat="1" applyFont="1" applyBorder="1"/>
    <xf numFmtId="3" fontId="9" fillId="0" borderId="6" xfId="0" applyNumberFormat="1" applyFont="1" applyBorder="1"/>
    <xf numFmtId="4" fontId="12" fillId="0" borderId="49" xfId="0" applyNumberFormat="1" applyFont="1" applyBorder="1"/>
    <xf numFmtId="3" fontId="12" fillId="2" borderId="14" xfId="0" applyNumberFormat="1" applyFont="1" applyFill="1" applyBorder="1"/>
    <xf numFmtId="3" fontId="12" fillId="0" borderId="15" xfId="0" applyNumberFormat="1" applyFont="1" applyBorder="1"/>
    <xf numFmtId="3" fontId="12" fillId="0" borderId="16" xfId="0" applyNumberFormat="1" applyFont="1" applyBorder="1"/>
    <xf numFmtId="3" fontId="12" fillId="3" borderId="13" xfId="0" applyNumberFormat="1" applyFont="1" applyFill="1" applyBorder="1"/>
    <xf numFmtId="3" fontId="12" fillId="2" borderId="13" xfId="0" applyNumberFormat="1" applyFont="1" applyFill="1" applyBorder="1"/>
    <xf numFmtId="0" fontId="2" fillId="0" borderId="0" xfId="6" applyFont="1"/>
    <xf numFmtId="0" fontId="14" fillId="0" borderId="0" xfId="6" applyFont="1"/>
    <xf numFmtId="0" fontId="2" fillId="0" borderId="50" xfId="2" applyFont="1" applyBorder="1"/>
    <xf numFmtId="0" fontId="15" fillId="0" borderId="51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textRotation="90" wrapText="1"/>
    </xf>
    <xf numFmtId="0" fontId="2" fillId="0" borderId="4" xfId="2" applyFont="1" applyBorder="1" applyAlignment="1">
      <alignment horizontal="center" textRotation="90" wrapText="1"/>
    </xf>
    <xf numFmtId="0" fontId="2" fillId="5" borderId="10" xfId="2" applyFont="1" applyFill="1" applyBorder="1" applyAlignment="1">
      <alignment horizontal="center" textRotation="90" wrapText="1"/>
    </xf>
    <xf numFmtId="0" fontId="2" fillId="0" borderId="21" xfId="2" applyFont="1" applyBorder="1" applyAlignment="1">
      <alignment horizontal="center" textRotation="90" wrapText="1"/>
    </xf>
    <xf numFmtId="0" fontId="2" fillId="0" borderId="51" xfId="2" applyFont="1" applyBorder="1" applyAlignment="1">
      <alignment horizontal="center" vertical="top" wrapText="1"/>
    </xf>
    <xf numFmtId="0" fontId="2" fillId="0" borderId="22" xfId="2" applyFont="1" applyBorder="1" applyAlignment="1">
      <alignment horizontal="center" vertical="top" wrapText="1"/>
    </xf>
    <xf numFmtId="0" fontId="2" fillId="0" borderId="16" xfId="2" applyFont="1" applyBorder="1" applyAlignment="1">
      <alignment horizontal="center" vertical="top" wrapText="1"/>
    </xf>
    <xf numFmtId="0" fontId="2" fillId="5" borderId="15" xfId="2" applyFont="1" applyFill="1" applyBorder="1" applyAlignment="1">
      <alignment horizontal="center" vertical="top" wrapText="1"/>
    </xf>
    <xf numFmtId="0" fontId="2" fillId="0" borderId="23" xfId="2" applyFont="1" applyBorder="1" applyAlignment="1">
      <alignment horizontal="center" vertical="top" wrapText="1"/>
    </xf>
    <xf numFmtId="0" fontId="2" fillId="0" borderId="52" xfId="2" applyFont="1" applyBorder="1" applyAlignment="1">
      <alignment horizontal="left"/>
    </xf>
    <xf numFmtId="3" fontId="2" fillId="0" borderId="24" xfId="2" applyNumberFormat="1" applyFont="1" applyBorder="1"/>
    <xf numFmtId="3" fontId="2" fillId="0" borderId="25" xfId="2" applyNumberFormat="1" applyFont="1" applyBorder="1"/>
    <xf numFmtId="3" fontId="2" fillId="5" borderId="26" xfId="2" applyNumberFormat="1" applyFont="1" applyFill="1" applyBorder="1"/>
    <xf numFmtId="4" fontId="2" fillId="0" borderId="27" xfId="2" applyNumberFormat="1" applyFont="1" applyBorder="1"/>
    <xf numFmtId="0" fontId="9" fillId="0" borderId="52" xfId="2" applyFont="1" applyBorder="1" applyAlignment="1">
      <alignment horizontal="left"/>
    </xf>
    <xf numFmtId="3" fontId="9" fillId="0" borderId="24" xfId="2" applyNumberFormat="1" applyFont="1" applyBorder="1"/>
    <xf numFmtId="3" fontId="9" fillId="0" borderId="25" xfId="2" applyNumberFormat="1" applyFont="1" applyBorder="1"/>
    <xf numFmtId="3" fontId="9" fillId="5" borderId="26" xfId="2" applyNumberFormat="1" applyFont="1" applyFill="1" applyBorder="1"/>
    <xf numFmtId="4" fontId="9" fillId="0" borderId="27" xfId="2" applyNumberFormat="1" applyFont="1" applyBorder="1"/>
    <xf numFmtId="0" fontId="12" fillId="0" borderId="53" xfId="2" applyFont="1" applyFill="1" applyBorder="1" applyAlignment="1">
      <alignment horizontal="left"/>
    </xf>
    <xf numFmtId="3" fontId="2" fillId="0" borderId="28" xfId="2" applyNumberFormat="1" applyFont="1" applyBorder="1"/>
    <xf numFmtId="3" fontId="2" fillId="0" borderId="6" xfId="2" applyNumberFormat="1" applyFont="1" applyBorder="1"/>
    <xf numFmtId="3" fontId="2" fillId="5" borderId="9" xfId="2" applyNumberFormat="1" applyFont="1" applyFill="1" applyBorder="1"/>
    <xf numFmtId="4" fontId="2" fillId="0" borderId="29" xfId="2" applyNumberFormat="1" applyFont="1" applyBorder="1"/>
    <xf numFmtId="3" fontId="2" fillId="0" borderId="28" xfId="2" applyNumberFormat="1" applyFont="1" applyFill="1" applyBorder="1"/>
    <xf numFmtId="3" fontId="2" fillId="0" borderId="6" xfId="2" applyNumberFormat="1" applyFont="1" applyFill="1" applyBorder="1"/>
    <xf numFmtId="4" fontId="2" fillId="0" borderId="29" xfId="2" applyNumberFormat="1" applyFont="1" applyFill="1" applyBorder="1"/>
    <xf numFmtId="0" fontId="12" fillId="0" borderId="53" xfId="2" applyFont="1" applyBorder="1" applyAlignment="1">
      <alignment horizontal="left"/>
    </xf>
    <xf numFmtId="0" fontId="9" fillId="0" borderId="53" xfId="2" applyFont="1" applyBorder="1" applyAlignment="1">
      <alignment horizontal="left"/>
    </xf>
    <xf numFmtId="3" fontId="9" fillId="0" borderId="28" xfId="2" applyNumberFormat="1" applyFont="1" applyBorder="1"/>
    <xf numFmtId="3" fontId="9" fillId="0" borderId="6" xfId="2" applyNumberFormat="1" applyFont="1" applyBorder="1"/>
    <xf numFmtId="3" fontId="9" fillId="5" borderId="9" xfId="2" applyNumberFormat="1" applyFont="1" applyFill="1" applyBorder="1"/>
    <xf numFmtId="4" fontId="9" fillId="0" borderId="29" xfId="2" applyNumberFormat="1" applyFont="1" applyBorder="1"/>
    <xf numFmtId="3" fontId="12" fillId="0" borderId="24" xfId="2" applyNumberFormat="1" applyFont="1" applyFill="1" applyBorder="1"/>
    <xf numFmtId="0" fontId="2" fillId="0" borderId="25" xfId="1" applyFont="1" applyBorder="1"/>
    <xf numFmtId="1" fontId="2" fillId="0" borderId="26" xfId="7" applyNumberFormat="1" applyFont="1" applyBorder="1"/>
    <xf numFmtId="3" fontId="12" fillId="5" borderId="9" xfId="2" applyNumberFormat="1" applyFont="1" applyFill="1" applyBorder="1"/>
    <xf numFmtId="4" fontId="12" fillId="0" borderId="29" xfId="2" applyNumberFormat="1" applyFont="1" applyBorder="1"/>
    <xf numFmtId="3" fontId="12" fillId="0" borderId="24" xfId="2" applyNumberFormat="1" applyFont="1" applyBorder="1"/>
    <xf numFmtId="0" fontId="9" fillId="4" borderId="53" xfId="2" applyFont="1" applyFill="1" applyBorder="1" applyAlignment="1">
      <alignment horizontal="left"/>
    </xf>
    <xf numFmtId="3" fontId="9" fillId="4" borderId="28" xfId="2" applyNumberFormat="1" applyFont="1" applyFill="1" applyBorder="1"/>
    <xf numFmtId="3" fontId="9" fillId="4" borderId="6" xfId="2" applyNumberFormat="1" applyFont="1" applyFill="1" applyBorder="1"/>
    <xf numFmtId="4" fontId="9" fillId="4" borderId="29" xfId="2" applyNumberFormat="1" applyFont="1" applyFill="1" applyBorder="1"/>
    <xf numFmtId="3" fontId="12" fillId="6" borderId="24" xfId="2" applyNumberFormat="1" applyFont="1" applyFill="1" applyBorder="1"/>
    <xf numFmtId="0" fontId="2" fillId="6" borderId="25" xfId="1" applyFont="1" applyFill="1" applyBorder="1"/>
    <xf numFmtId="1" fontId="2" fillId="6" borderId="26" xfId="7" applyNumberFormat="1" applyFont="1" applyFill="1" applyBorder="1"/>
    <xf numFmtId="4" fontId="12" fillId="6" borderId="29" xfId="2" applyNumberFormat="1" applyFont="1" applyFill="1" applyBorder="1"/>
    <xf numFmtId="3" fontId="12" fillId="7" borderId="24" xfId="2" applyNumberFormat="1" applyFont="1" applyFill="1" applyBorder="1"/>
    <xf numFmtId="0" fontId="2" fillId="7" borderId="25" xfId="1" applyFont="1" applyFill="1" applyBorder="1"/>
    <xf numFmtId="1" fontId="2" fillId="7" borderId="26" xfId="7" applyNumberFormat="1" applyFont="1" applyFill="1" applyBorder="1"/>
    <xf numFmtId="4" fontId="12" fillId="7" borderId="29" xfId="2" applyNumberFormat="1" applyFont="1" applyFill="1" applyBorder="1"/>
    <xf numFmtId="3" fontId="12" fillId="0" borderId="28" xfId="2" applyNumberFormat="1" applyFont="1" applyBorder="1"/>
    <xf numFmtId="3" fontId="12" fillId="0" borderId="6" xfId="2" applyNumberFormat="1" applyFont="1" applyBorder="1"/>
    <xf numFmtId="3" fontId="12" fillId="0" borderId="25" xfId="2" applyNumberFormat="1" applyFont="1" applyBorder="1"/>
    <xf numFmtId="0" fontId="12" fillId="0" borderId="53" xfId="2" applyFont="1" applyBorder="1" applyAlignment="1">
      <alignment horizontal="left" wrapText="1"/>
    </xf>
    <xf numFmtId="0" fontId="9" fillId="0" borderId="54" xfId="2" applyFont="1" applyFill="1" applyBorder="1" applyAlignment="1">
      <alignment horizontal="left"/>
    </xf>
    <xf numFmtId="3" fontId="9" fillId="0" borderId="30" xfId="2" applyNumberFormat="1" applyFont="1" applyBorder="1"/>
    <xf numFmtId="3" fontId="9" fillId="0" borderId="31" xfId="2" applyNumberFormat="1" applyFont="1" applyBorder="1"/>
    <xf numFmtId="3" fontId="9" fillId="5" borderId="31" xfId="2" applyNumberFormat="1" applyFont="1" applyFill="1" applyBorder="1"/>
    <xf numFmtId="2" fontId="9" fillId="0" borderId="32" xfId="2" applyNumberFormat="1" applyFont="1" applyBorder="1"/>
    <xf numFmtId="3" fontId="9" fillId="0" borderId="32" xfId="2" applyNumberFormat="1" applyFont="1" applyBorder="1"/>
    <xf numFmtId="0" fontId="12" fillId="0" borderId="0" xfId="2" applyFont="1"/>
    <xf numFmtId="3" fontId="12" fillId="0" borderId="0" xfId="2" applyNumberFormat="1" applyFont="1"/>
    <xf numFmtId="0" fontId="6" fillId="0" borderId="0" xfId="2" applyFont="1"/>
    <xf numFmtId="0" fontId="12" fillId="0" borderId="50" xfId="2" applyFont="1" applyBorder="1"/>
    <xf numFmtId="0" fontId="12" fillId="0" borderId="20" xfId="2" applyFont="1" applyBorder="1" applyAlignment="1">
      <alignment horizontal="center" textRotation="90" wrapText="1"/>
    </xf>
    <xf numFmtId="0" fontId="12" fillId="0" borderId="4" xfId="2" applyFont="1" applyBorder="1" applyAlignment="1">
      <alignment horizontal="center" textRotation="90" wrapText="1"/>
    </xf>
    <xf numFmtId="0" fontId="12" fillId="5" borderId="10" xfId="2" applyFont="1" applyFill="1" applyBorder="1" applyAlignment="1">
      <alignment horizontal="center" textRotation="90" wrapText="1"/>
    </xf>
    <xf numFmtId="0" fontId="12" fillId="0" borderId="21" xfId="2" applyFont="1" applyBorder="1" applyAlignment="1">
      <alignment horizontal="center" textRotation="90" wrapText="1"/>
    </xf>
    <xf numFmtId="0" fontId="12" fillId="0" borderId="51" xfId="2" applyFont="1" applyBorder="1" applyAlignment="1">
      <alignment horizontal="center" vertical="top" wrapText="1"/>
    </xf>
    <xf numFmtId="0" fontId="12" fillId="0" borderId="22" xfId="2" applyFont="1" applyBorder="1" applyAlignment="1">
      <alignment horizontal="center" vertical="top" wrapText="1"/>
    </xf>
    <xf numFmtId="0" fontId="12" fillId="0" borderId="16" xfId="2" applyFont="1" applyBorder="1" applyAlignment="1">
      <alignment horizontal="center" vertical="top" wrapText="1"/>
    </xf>
    <xf numFmtId="0" fontId="12" fillId="5" borderId="15" xfId="2" applyFont="1" applyFill="1" applyBorder="1" applyAlignment="1">
      <alignment horizontal="center" vertical="top" wrapText="1"/>
    </xf>
    <xf numFmtId="0" fontId="12" fillId="0" borderId="23" xfId="2" applyFont="1" applyBorder="1" applyAlignment="1">
      <alignment horizontal="center" vertical="top" wrapText="1"/>
    </xf>
    <xf numFmtId="3" fontId="12" fillId="0" borderId="28" xfId="2" applyNumberFormat="1" applyFont="1" applyFill="1" applyBorder="1"/>
    <xf numFmtId="3" fontId="12" fillId="0" borderId="6" xfId="2" applyNumberFormat="1" applyFont="1" applyFill="1" applyBorder="1"/>
    <xf numFmtId="4" fontId="12" fillId="0" borderId="29" xfId="2" applyNumberFormat="1" applyFont="1" applyFill="1" applyBorder="1"/>
    <xf numFmtId="3" fontId="9" fillId="7" borderId="28" xfId="2" applyNumberFormat="1" applyFont="1" applyFill="1" applyBorder="1"/>
    <xf numFmtId="3" fontId="9" fillId="7" borderId="6" xfId="2" applyNumberFormat="1" applyFont="1" applyFill="1" applyBorder="1"/>
    <xf numFmtId="4" fontId="9" fillId="7" borderId="29" xfId="2" applyNumberFormat="1" applyFont="1" applyFill="1" applyBorder="1"/>
    <xf numFmtId="0" fontId="2" fillId="0" borderId="55" xfId="2" applyFont="1" applyBorder="1" applyAlignment="1">
      <alignment horizontal="left"/>
    </xf>
    <xf numFmtId="3" fontId="2" fillId="0" borderId="33" xfId="2" applyNumberFormat="1" applyFont="1" applyBorder="1"/>
    <xf numFmtId="3" fontId="2" fillId="0" borderId="34" xfId="2" applyNumberFormat="1" applyFont="1" applyBorder="1"/>
    <xf numFmtId="3" fontId="2" fillId="5" borderId="35" xfId="2" applyNumberFormat="1" applyFont="1" applyFill="1" applyBorder="1"/>
    <xf numFmtId="4" fontId="2" fillId="0" borderId="36" xfId="2" applyNumberFormat="1" applyFont="1" applyBorder="1"/>
    <xf numFmtId="0" fontId="9" fillId="0" borderId="56" xfId="2" applyFont="1" applyBorder="1" applyAlignment="1">
      <alignment horizontal="left"/>
    </xf>
    <xf numFmtId="3" fontId="9" fillId="0" borderId="37" xfId="2" applyNumberFormat="1" applyFont="1" applyBorder="1"/>
    <xf numFmtId="3" fontId="9" fillId="0" borderId="38" xfId="2" applyNumberFormat="1" applyFont="1" applyBorder="1"/>
    <xf numFmtId="3" fontId="9" fillId="5" borderId="39" xfId="2" applyNumberFormat="1" applyFont="1" applyFill="1" applyBorder="1"/>
    <xf numFmtId="4" fontId="9" fillId="0" borderId="40" xfId="2" applyNumberFormat="1" applyFont="1" applyBorder="1"/>
    <xf numFmtId="0" fontId="18" fillId="0" borderId="0" xfId="6" applyFont="1"/>
    <xf numFmtId="0" fontId="13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9" fillId="0" borderId="17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/>
    </xf>
    <xf numFmtId="0" fontId="9" fillId="4" borderId="17" xfId="2" applyFont="1" applyFill="1" applyBorder="1" applyAlignment="1">
      <alignment horizontal="center"/>
    </xf>
    <xf numFmtId="0" fontId="9" fillId="4" borderId="18" xfId="2" applyFont="1" applyFill="1" applyBorder="1" applyAlignment="1">
      <alignment horizontal="center"/>
    </xf>
    <xf numFmtId="0" fontId="9" fillId="4" borderId="19" xfId="2" applyFont="1" applyFill="1" applyBorder="1" applyAlignment="1">
      <alignment horizontal="center"/>
    </xf>
    <xf numFmtId="0" fontId="9" fillId="0" borderId="17" xfId="2" applyFont="1" applyBorder="1" applyAlignment="1">
      <alignment horizontal="center"/>
    </xf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11" fillId="7" borderId="17" xfId="2" applyFont="1" applyFill="1" applyBorder="1" applyAlignment="1">
      <alignment horizontal="center"/>
    </xf>
    <xf numFmtId="0" fontId="11" fillId="7" borderId="18" xfId="2" applyFont="1" applyFill="1" applyBorder="1" applyAlignment="1">
      <alignment horizontal="center"/>
    </xf>
    <xf numFmtId="0" fontId="11" fillId="7" borderId="19" xfId="2" applyFont="1" applyFill="1" applyBorder="1" applyAlignment="1">
      <alignment horizontal="center"/>
    </xf>
  </cellXfs>
  <cellStyles count="8">
    <cellStyle name="Normální" xfId="0" builtinId="0"/>
    <cellStyle name="normální 2" xfId="1"/>
    <cellStyle name="normální 2 2" xfId="2"/>
    <cellStyle name="normální 3" xfId="3"/>
    <cellStyle name="normální 4" xfId="4"/>
    <cellStyle name="normální 5" xfId="6"/>
    <cellStyle name="normální_MF-03-příloha 4 - SR 2009(19  8  2008)" xfId="5"/>
    <cellStyle name="normální_pozadORG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A28" workbookViewId="0">
      <selection activeCell="A57" sqref="A57"/>
    </sheetView>
  </sheetViews>
  <sheetFormatPr defaultRowHeight="15" x14ac:dyDescent="0.25"/>
  <cols>
    <col min="1" max="1" width="109" customWidth="1"/>
    <col min="2" max="2" width="15.42578125" customWidth="1"/>
    <col min="3" max="3" width="16.28515625" customWidth="1"/>
    <col min="4" max="5" width="13.140625" customWidth="1"/>
    <col min="6" max="6" width="9.28515625" bestFit="1" customWidth="1"/>
    <col min="7" max="7" width="15.42578125" customWidth="1"/>
    <col min="8" max="8" width="16.42578125" customWidth="1"/>
    <col min="9" max="9" width="14.5703125" customWidth="1"/>
    <col min="10" max="10" width="13.5703125" customWidth="1"/>
    <col min="11" max="11" width="10.140625" bestFit="1" customWidth="1"/>
    <col min="12" max="12" width="11.42578125" customWidth="1"/>
    <col min="13" max="13" width="9.28515625" bestFit="1" customWidth="1"/>
    <col min="14" max="14" width="14.140625" customWidth="1"/>
    <col min="15" max="15" width="11.42578125" customWidth="1"/>
    <col min="16" max="16" width="14.140625" customWidth="1"/>
    <col min="17" max="17" width="15.28515625" customWidth="1"/>
    <col min="18" max="18" width="14.28515625" customWidth="1"/>
  </cols>
  <sheetData>
    <row r="1" spans="1:18" ht="20.25" x14ac:dyDescent="0.25">
      <c r="A1" s="3" t="s">
        <v>105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8"/>
      <c r="R1" s="2"/>
    </row>
    <row r="2" spans="1:18" ht="18" x14ac:dyDescent="0.25">
      <c r="A2" s="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9"/>
      <c r="R2" s="14"/>
    </row>
    <row r="3" spans="1:18" ht="15.75" x14ac:dyDescent="0.25">
      <c r="A3" s="1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6.5" thickBot="1" x14ac:dyDescent="0.3">
      <c r="A4" s="1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91.5" thickBot="1" x14ac:dyDescent="0.3">
      <c r="A5" s="15" t="s">
        <v>1</v>
      </c>
      <c r="B5" s="16"/>
      <c r="C5" s="17" t="s">
        <v>2</v>
      </c>
      <c r="D5" s="18" t="s">
        <v>3</v>
      </c>
      <c r="E5" s="18" t="s">
        <v>4</v>
      </c>
      <c r="F5" s="18" t="s">
        <v>5</v>
      </c>
      <c r="G5" s="19" t="s">
        <v>6</v>
      </c>
      <c r="H5" s="20"/>
      <c r="I5" s="21"/>
      <c r="J5" s="18" t="s">
        <v>7</v>
      </c>
      <c r="K5" s="19" t="s">
        <v>8</v>
      </c>
      <c r="L5" s="18" t="s">
        <v>9</v>
      </c>
      <c r="M5" s="18" t="s">
        <v>10</v>
      </c>
      <c r="N5" s="18" t="s">
        <v>11</v>
      </c>
      <c r="O5" s="19" t="s">
        <v>6</v>
      </c>
      <c r="P5" s="20"/>
      <c r="Q5" s="21"/>
      <c r="R5" s="21"/>
    </row>
    <row r="6" spans="1:18" x14ac:dyDescent="0.25">
      <c r="A6" s="22"/>
      <c r="B6" s="23" t="s">
        <v>12</v>
      </c>
      <c r="C6" s="24"/>
      <c r="D6" s="25"/>
      <c r="E6" s="25"/>
      <c r="F6" s="25"/>
      <c r="G6" s="25"/>
      <c r="H6" s="26" t="s">
        <v>13</v>
      </c>
      <c r="I6" s="27" t="s">
        <v>14</v>
      </c>
      <c r="J6" s="25"/>
      <c r="K6" s="25"/>
      <c r="L6" s="25"/>
      <c r="M6" s="25"/>
      <c r="N6" s="25"/>
      <c r="O6" s="25"/>
      <c r="P6" s="26" t="s">
        <v>13</v>
      </c>
      <c r="Q6" s="27" t="s">
        <v>15</v>
      </c>
      <c r="R6" s="27" t="s">
        <v>73</v>
      </c>
    </row>
    <row r="7" spans="1:18" x14ac:dyDescent="0.25">
      <c r="A7" s="22"/>
      <c r="B7" s="23" t="s">
        <v>16</v>
      </c>
      <c r="C7" s="24"/>
      <c r="D7" s="25"/>
      <c r="E7" s="25"/>
      <c r="F7" s="25"/>
      <c r="G7" s="25"/>
      <c r="H7" s="26" t="s">
        <v>17</v>
      </c>
      <c r="I7" s="27" t="s">
        <v>18</v>
      </c>
      <c r="J7" s="25"/>
      <c r="K7" s="25"/>
      <c r="L7" s="25"/>
      <c r="M7" s="25"/>
      <c r="N7" s="25"/>
      <c r="O7" s="25"/>
      <c r="P7" s="26" t="s">
        <v>19</v>
      </c>
      <c r="Q7" s="27" t="s">
        <v>20</v>
      </c>
      <c r="R7" s="27" t="s">
        <v>74</v>
      </c>
    </row>
    <row r="8" spans="1:18" ht="15.75" thickBot="1" x14ac:dyDescent="0.3">
      <c r="A8" s="22"/>
      <c r="B8" s="23"/>
      <c r="C8" s="24"/>
      <c r="D8" s="25"/>
      <c r="E8" s="25"/>
      <c r="F8" s="25"/>
      <c r="G8" s="25"/>
      <c r="H8" s="26" t="s">
        <v>21</v>
      </c>
      <c r="I8" s="27"/>
      <c r="J8" s="25"/>
      <c r="K8" s="25"/>
      <c r="L8" s="25"/>
      <c r="M8" s="25"/>
      <c r="N8" s="25"/>
      <c r="O8" s="25"/>
      <c r="P8" s="26">
        <v>2015</v>
      </c>
      <c r="Q8" s="27" t="s">
        <v>22</v>
      </c>
      <c r="R8" s="27">
        <v>2015</v>
      </c>
    </row>
    <row r="9" spans="1:18" x14ac:dyDescent="0.25">
      <c r="A9" s="28" t="s">
        <v>23</v>
      </c>
      <c r="B9" s="29"/>
      <c r="C9" s="30"/>
      <c r="D9" s="31"/>
      <c r="E9" s="31"/>
      <c r="F9" s="31"/>
      <c r="G9" s="31"/>
      <c r="H9" s="32"/>
      <c r="I9" s="33"/>
      <c r="J9" s="31"/>
      <c r="K9" s="31"/>
      <c r="L9" s="31"/>
      <c r="M9" s="31"/>
      <c r="N9" s="31"/>
      <c r="O9" s="31"/>
      <c r="P9" s="32"/>
      <c r="Q9" s="33"/>
      <c r="R9" s="33"/>
    </row>
    <row r="10" spans="1:18" x14ac:dyDescent="0.25">
      <c r="A10" s="34" t="s">
        <v>24</v>
      </c>
      <c r="B10" s="35">
        <v>7469611917</v>
      </c>
      <c r="C10" s="36">
        <v>-6314428667</v>
      </c>
      <c r="D10" s="37">
        <v>-525459</v>
      </c>
      <c r="E10" s="37">
        <v>-100000000</v>
      </c>
      <c r="F10" s="37">
        <v>135176</v>
      </c>
      <c r="G10" s="37">
        <v>0</v>
      </c>
      <c r="H10" s="38">
        <v>-6414818950</v>
      </c>
      <c r="I10" s="39">
        <v>1054792967</v>
      </c>
      <c r="J10" s="37">
        <v>-3300000</v>
      </c>
      <c r="K10" s="37">
        <v>2120824</v>
      </c>
      <c r="L10" s="37"/>
      <c r="M10" s="37">
        <v>-210000</v>
      </c>
      <c r="N10" s="37">
        <v>1134782724</v>
      </c>
      <c r="O10" s="37">
        <v>0</v>
      </c>
      <c r="P10" s="38">
        <v>1133393548</v>
      </c>
      <c r="Q10" s="39">
        <v>-5281425402</v>
      </c>
      <c r="R10" s="39">
        <v>2188186515</v>
      </c>
    </row>
    <row r="11" spans="1:18" x14ac:dyDescent="0.25">
      <c r="A11" s="34" t="s">
        <v>25</v>
      </c>
      <c r="B11" s="35"/>
      <c r="C11" s="36"/>
      <c r="D11" s="37"/>
      <c r="E11" s="37"/>
      <c r="F11" s="37"/>
      <c r="G11" s="37"/>
      <c r="H11" s="38"/>
      <c r="I11" s="39"/>
      <c r="J11" s="37"/>
      <c r="K11" s="37"/>
      <c r="L11" s="37"/>
      <c r="M11" s="37"/>
      <c r="N11" s="37"/>
      <c r="O11" s="37"/>
      <c r="P11" s="38"/>
      <c r="Q11" s="39"/>
      <c r="R11" s="39"/>
    </row>
    <row r="12" spans="1:18" x14ac:dyDescent="0.25">
      <c r="A12" s="40" t="s">
        <v>26</v>
      </c>
      <c r="B12" s="41">
        <v>7469611917</v>
      </c>
      <c r="C12" s="42">
        <v>-6314428667</v>
      </c>
      <c r="D12" s="43">
        <v>-525459</v>
      </c>
      <c r="E12" s="43">
        <v>-100000000</v>
      </c>
      <c r="F12" s="43">
        <v>135176</v>
      </c>
      <c r="G12" s="43">
        <v>0</v>
      </c>
      <c r="H12" s="44">
        <v>-6414818950</v>
      </c>
      <c r="I12" s="45">
        <v>1054792967</v>
      </c>
      <c r="J12" s="43">
        <v>-3300000</v>
      </c>
      <c r="K12" s="43">
        <v>2120824</v>
      </c>
      <c r="L12" s="43"/>
      <c r="M12" s="43">
        <v>-210000</v>
      </c>
      <c r="N12" s="43">
        <v>1134782724</v>
      </c>
      <c r="O12" s="43">
        <v>0</v>
      </c>
      <c r="P12" s="44">
        <v>1133393548</v>
      </c>
      <c r="Q12" s="45">
        <v>-5281425402</v>
      </c>
      <c r="R12" s="45">
        <v>2188186515</v>
      </c>
    </row>
    <row r="13" spans="1:18" x14ac:dyDescent="0.25">
      <c r="A13" s="46" t="s">
        <v>27</v>
      </c>
      <c r="B13" s="35"/>
      <c r="C13" s="47"/>
      <c r="D13" s="48"/>
      <c r="E13" s="48"/>
      <c r="F13" s="48"/>
      <c r="G13" s="48"/>
      <c r="H13" s="38"/>
      <c r="I13" s="39"/>
      <c r="J13" s="48"/>
      <c r="K13" s="48"/>
      <c r="L13" s="48"/>
      <c r="M13" s="48"/>
      <c r="N13" s="48"/>
      <c r="O13" s="48"/>
      <c r="P13" s="38"/>
      <c r="Q13" s="39"/>
      <c r="R13" s="39"/>
    </row>
    <row r="14" spans="1:18" x14ac:dyDescent="0.25">
      <c r="A14" s="40" t="s">
        <v>28</v>
      </c>
      <c r="B14" s="41">
        <v>239832666</v>
      </c>
      <c r="C14" s="42">
        <v>-203857666</v>
      </c>
      <c r="D14" s="43">
        <v>-532000</v>
      </c>
      <c r="E14" s="43"/>
      <c r="F14" s="43"/>
      <c r="G14" s="43">
        <v>0</v>
      </c>
      <c r="H14" s="44">
        <v>-204389666</v>
      </c>
      <c r="I14" s="45">
        <v>35443000</v>
      </c>
      <c r="J14" s="43"/>
      <c r="K14" s="43">
        <v>0</v>
      </c>
      <c r="L14" s="43"/>
      <c r="M14" s="43"/>
      <c r="N14" s="43">
        <v>190419408</v>
      </c>
      <c r="O14" s="43">
        <v>-1839575</v>
      </c>
      <c r="P14" s="44">
        <v>188579833</v>
      </c>
      <c r="Q14" s="45">
        <v>-15809833</v>
      </c>
      <c r="R14" s="45">
        <v>224022833</v>
      </c>
    </row>
    <row r="15" spans="1:18" x14ac:dyDescent="0.25">
      <c r="A15" s="40" t="s">
        <v>29</v>
      </c>
      <c r="B15" s="41">
        <v>141066333</v>
      </c>
      <c r="C15" s="42">
        <v>-119906333</v>
      </c>
      <c r="D15" s="43">
        <v>-449000</v>
      </c>
      <c r="E15" s="43"/>
      <c r="F15" s="43"/>
      <c r="G15" s="43">
        <v>0</v>
      </c>
      <c r="H15" s="44">
        <v>-120355333</v>
      </c>
      <c r="I15" s="45">
        <v>20711000</v>
      </c>
      <c r="J15" s="43"/>
      <c r="K15" s="43">
        <v>0</v>
      </c>
      <c r="L15" s="43"/>
      <c r="M15" s="43"/>
      <c r="N15" s="43">
        <v>110871875</v>
      </c>
      <c r="O15" s="43">
        <v>-1145375</v>
      </c>
      <c r="P15" s="44">
        <v>109726500</v>
      </c>
      <c r="Q15" s="45">
        <v>-10628833</v>
      </c>
      <c r="R15" s="45">
        <v>130437500</v>
      </c>
    </row>
    <row r="16" spans="1:18" x14ac:dyDescent="0.25">
      <c r="A16" s="40" t="s">
        <v>30</v>
      </c>
      <c r="B16" s="41">
        <v>98766333</v>
      </c>
      <c r="C16" s="42">
        <v>-83951333</v>
      </c>
      <c r="D16" s="43">
        <v>-83000</v>
      </c>
      <c r="E16" s="43"/>
      <c r="F16" s="43"/>
      <c r="G16" s="43">
        <v>0</v>
      </c>
      <c r="H16" s="44">
        <v>-84034333</v>
      </c>
      <c r="I16" s="45">
        <v>14732000</v>
      </c>
      <c r="J16" s="43"/>
      <c r="K16" s="43">
        <v>0</v>
      </c>
      <c r="L16" s="43"/>
      <c r="M16" s="43"/>
      <c r="N16" s="43">
        <v>79547533</v>
      </c>
      <c r="O16" s="43">
        <v>-694200</v>
      </c>
      <c r="P16" s="44">
        <v>78853333</v>
      </c>
      <c r="Q16" s="45">
        <v>-5181000</v>
      </c>
      <c r="R16" s="45">
        <v>93585333</v>
      </c>
    </row>
    <row r="17" spans="1:18" x14ac:dyDescent="0.25">
      <c r="A17" s="40" t="s">
        <v>31</v>
      </c>
      <c r="B17" s="41">
        <v>81859806</v>
      </c>
      <c r="C17" s="42">
        <v>-69311606</v>
      </c>
      <c r="D17" s="43">
        <v>-154000</v>
      </c>
      <c r="E17" s="43"/>
      <c r="F17" s="43"/>
      <c r="G17" s="43">
        <v>1880</v>
      </c>
      <c r="H17" s="44">
        <v>-69463726</v>
      </c>
      <c r="I17" s="45">
        <v>12396080</v>
      </c>
      <c r="J17" s="43"/>
      <c r="K17" s="43">
        <v>0</v>
      </c>
      <c r="L17" s="43"/>
      <c r="M17" s="43"/>
      <c r="N17" s="43">
        <v>62988513</v>
      </c>
      <c r="O17" s="43">
        <v>-952000</v>
      </c>
      <c r="P17" s="44">
        <v>62036513</v>
      </c>
      <c r="Q17" s="45">
        <v>-7427213</v>
      </c>
      <c r="R17" s="45">
        <v>74432593</v>
      </c>
    </row>
    <row r="18" spans="1:18" x14ac:dyDescent="0.25">
      <c r="A18" s="40" t="s">
        <v>32</v>
      </c>
      <c r="B18" s="41">
        <v>1443353</v>
      </c>
      <c r="C18" s="42">
        <v>-1199063</v>
      </c>
      <c r="D18" s="43">
        <v>-5000</v>
      </c>
      <c r="E18" s="43"/>
      <c r="F18" s="43"/>
      <c r="G18" s="43">
        <v>-31820</v>
      </c>
      <c r="H18" s="44">
        <v>-1235883</v>
      </c>
      <c r="I18" s="45">
        <v>207470</v>
      </c>
      <c r="J18" s="43"/>
      <c r="K18" s="43">
        <v>0</v>
      </c>
      <c r="L18" s="43"/>
      <c r="M18" s="43"/>
      <c r="N18" s="43">
        <v>1097180</v>
      </c>
      <c r="O18" s="43">
        <v>-13850</v>
      </c>
      <c r="P18" s="44">
        <v>1083330</v>
      </c>
      <c r="Q18" s="45">
        <v>-152553</v>
      </c>
      <c r="R18" s="45">
        <v>1290800</v>
      </c>
    </row>
    <row r="19" spans="1:18" x14ac:dyDescent="0.25">
      <c r="A19" s="40" t="s">
        <v>33</v>
      </c>
      <c r="B19" s="41">
        <v>104372915</v>
      </c>
      <c r="C19" s="42">
        <v>-79182665</v>
      </c>
      <c r="D19" s="43">
        <v>-1128085</v>
      </c>
      <c r="E19" s="43"/>
      <c r="F19" s="43"/>
      <c r="G19" s="43">
        <v>-3570060</v>
      </c>
      <c r="H19" s="44">
        <v>-83880810</v>
      </c>
      <c r="I19" s="45">
        <v>20492105</v>
      </c>
      <c r="J19" s="43">
        <v>-1000000</v>
      </c>
      <c r="K19" s="43">
        <v>0</v>
      </c>
      <c r="L19" s="43"/>
      <c r="M19" s="43"/>
      <c r="N19" s="43">
        <v>50000000</v>
      </c>
      <c r="O19" s="43">
        <v>2791575</v>
      </c>
      <c r="P19" s="44">
        <v>51791575</v>
      </c>
      <c r="Q19" s="45">
        <v>-32089235</v>
      </c>
      <c r="R19" s="45">
        <v>72283680</v>
      </c>
    </row>
    <row r="20" spans="1:18" x14ac:dyDescent="0.25">
      <c r="A20" s="40" t="s">
        <v>34</v>
      </c>
      <c r="B20" s="49">
        <v>347</v>
      </c>
      <c r="C20" s="50">
        <v>-295</v>
      </c>
      <c r="D20" s="51">
        <v>-1.18</v>
      </c>
      <c r="E20" s="51"/>
      <c r="F20" s="51"/>
      <c r="G20" s="51">
        <v>0</v>
      </c>
      <c r="H20" s="52">
        <v>-296.18</v>
      </c>
      <c r="I20" s="53">
        <v>50.819999999999993</v>
      </c>
      <c r="J20" s="51"/>
      <c r="K20" s="51">
        <v>0</v>
      </c>
      <c r="L20" s="51"/>
      <c r="M20" s="51"/>
      <c r="N20" s="51">
        <v>268</v>
      </c>
      <c r="O20" s="51">
        <v>-2.82</v>
      </c>
      <c r="P20" s="52">
        <v>265.18</v>
      </c>
      <c r="Q20" s="53">
        <v>-31</v>
      </c>
      <c r="R20" s="53">
        <v>316</v>
      </c>
    </row>
    <row r="21" spans="1:18" x14ac:dyDescent="0.25">
      <c r="A21" s="40" t="s">
        <v>35</v>
      </c>
      <c r="B21" s="41">
        <v>141066333</v>
      </c>
      <c r="C21" s="42">
        <v>-119906333</v>
      </c>
      <c r="D21" s="43">
        <v>-449000</v>
      </c>
      <c r="E21" s="43"/>
      <c r="F21" s="43"/>
      <c r="G21" s="43">
        <v>0</v>
      </c>
      <c r="H21" s="44">
        <v>-120355333</v>
      </c>
      <c r="I21" s="45">
        <v>20711000</v>
      </c>
      <c r="J21" s="43"/>
      <c r="K21" s="43">
        <v>0</v>
      </c>
      <c r="L21" s="43"/>
      <c r="M21" s="43"/>
      <c r="N21" s="43">
        <v>110871875</v>
      </c>
      <c r="O21" s="43">
        <v>-1145375</v>
      </c>
      <c r="P21" s="44">
        <v>109726500</v>
      </c>
      <c r="Q21" s="45">
        <v>-10628833</v>
      </c>
      <c r="R21" s="45">
        <v>130437500</v>
      </c>
    </row>
    <row r="22" spans="1:18" x14ac:dyDescent="0.25">
      <c r="A22" s="40" t="s">
        <v>36</v>
      </c>
      <c r="B22" s="41">
        <v>132073333</v>
      </c>
      <c r="C22" s="42">
        <v>-112262333</v>
      </c>
      <c r="D22" s="43">
        <v>-449000</v>
      </c>
      <c r="E22" s="43"/>
      <c r="F22" s="43"/>
      <c r="G22" s="43">
        <v>0</v>
      </c>
      <c r="H22" s="44">
        <v>-112711333</v>
      </c>
      <c r="I22" s="45">
        <v>19362000</v>
      </c>
      <c r="J22" s="43"/>
      <c r="K22" s="43">
        <v>0</v>
      </c>
      <c r="L22" s="43"/>
      <c r="M22" s="43"/>
      <c r="N22" s="43">
        <v>109718000</v>
      </c>
      <c r="O22" s="43">
        <v>0</v>
      </c>
      <c r="P22" s="44">
        <v>109718000</v>
      </c>
      <c r="Q22" s="45">
        <v>-2993333</v>
      </c>
      <c r="R22" s="45">
        <v>129080000</v>
      </c>
    </row>
    <row r="23" spans="1:18" x14ac:dyDescent="0.25">
      <c r="A23" s="40" t="s">
        <v>37</v>
      </c>
      <c r="B23" s="41">
        <v>8993000</v>
      </c>
      <c r="C23" s="42">
        <v>-7644000</v>
      </c>
      <c r="D23" s="43"/>
      <c r="E23" s="43"/>
      <c r="F23" s="43"/>
      <c r="G23" s="43">
        <v>0</v>
      </c>
      <c r="H23" s="44">
        <v>-7644000</v>
      </c>
      <c r="I23" s="45">
        <v>1349000</v>
      </c>
      <c r="J23" s="43"/>
      <c r="K23" s="43">
        <v>0</v>
      </c>
      <c r="L23" s="43"/>
      <c r="M23" s="43"/>
      <c r="N23" s="43">
        <v>1153875</v>
      </c>
      <c r="O23" s="43">
        <v>-1145375</v>
      </c>
      <c r="P23" s="44">
        <v>8500</v>
      </c>
      <c r="Q23" s="45">
        <v>-7635500</v>
      </c>
      <c r="R23" s="45">
        <v>1357500</v>
      </c>
    </row>
    <row r="24" spans="1:18" x14ac:dyDescent="0.25">
      <c r="A24" s="40" t="s">
        <v>38</v>
      </c>
      <c r="B24" s="41"/>
      <c r="C24" s="42"/>
      <c r="D24" s="43"/>
      <c r="E24" s="43"/>
      <c r="F24" s="43"/>
      <c r="G24" s="43">
        <v>0</v>
      </c>
      <c r="H24" s="44">
        <v>0</v>
      </c>
      <c r="I24" s="45">
        <v>0</v>
      </c>
      <c r="J24" s="43"/>
      <c r="K24" s="43">
        <v>0</v>
      </c>
      <c r="L24" s="43">
        <v>19565625</v>
      </c>
      <c r="M24" s="43"/>
      <c r="N24" s="43">
        <v>110871875</v>
      </c>
      <c r="O24" s="43">
        <v>0</v>
      </c>
      <c r="P24" s="44">
        <v>130437500</v>
      </c>
      <c r="Q24" s="45">
        <v>130437500</v>
      </c>
      <c r="R24" s="45">
        <v>130437500</v>
      </c>
    </row>
    <row r="25" spans="1:18" x14ac:dyDescent="0.25">
      <c r="A25" s="40" t="s">
        <v>39</v>
      </c>
      <c r="B25" s="41"/>
      <c r="C25" s="42"/>
      <c r="D25" s="43"/>
      <c r="E25" s="43"/>
      <c r="F25" s="43"/>
      <c r="G25" s="43">
        <v>0</v>
      </c>
      <c r="H25" s="44">
        <v>0</v>
      </c>
      <c r="I25" s="45">
        <v>0</v>
      </c>
      <c r="J25" s="43"/>
      <c r="K25" s="43">
        <v>0</v>
      </c>
      <c r="L25" s="43">
        <v>19362000</v>
      </c>
      <c r="M25" s="43"/>
      <c r="N25" s="43">
        <v>109718000</v>
      </c>
      <c r="O25" s="43">
        <v>0</v>
      </c>
      <c r="P25" s="44">
        <v>129080000</v>
      </c>
      <c r="Q25" s="45">
        <v>129080000</v>
      </c>
      <c r="R25" s="45">
        <v>129080000</v>
      </c>
    </row>
    <row r="26" spans="1:18" x14ac:dyDescent="0.25">
      <c r="A26" s="40" t="s">
        <v>40</v>
      </c>
      <c r="B26" s="41"/>
      <c r="C26" s="42"/>
      <c r="D26" s="43"/>
      <c r="E26" s="43"/>
      <c r="F26" s="43"/>
      <c r="G26" s="43">
        <v>0</v>
      </c>
      <c r="H26" s="44">
        <v>0</v>
      </c>
      <c r="I26" s="45">
        <v>0</v>
      </c>
      <c r="J26" s="43"/>
      <c r="K26" s="43">
        <v>0</v>
      </c>
      <c r="L26" s="43">
        <v>203625</v>
      </c>
      <c r="M26" s="43"/>
      <c r="N26" s="43">
        <v>1153875</v>
      </c>
      <c r="O26" s="43">
        <v>0</v>
      </c>
      <c r="P26" s="44">
        <v>1357500</v>
      </c>
      <c r="Q26" s="45">
        <v>1357500</v>
      </c>
      <c r="R26" s="45">
        <v>1357500</v>
      </c>
    </row>
    <row r="27" spans="1:18" x14ac:dyDescent="0.25">
      <c r="A27" s="40" t="s">
        <v>41</v>
      </c>
      <c r="B27" s="41">
        <v>98766333</v>
      </c>
      <c r="C27" s="42">
        <v>-83951333</v>
      </c>
      <c r="D27" s="43">
        <v>-83000</v>
      </c>
      <c r="E27" s="43"/>
      <c r="F27" s="43"/>
      <c r="G27" s="43">
        <v>0</v>
      </c>
      <c r="H27" s="44">
        <v>-84034333</v>
      </c>
      <c r="I27" s="45">
        <v>14732000</v>
      </c>
      <c r="J27" s="43"/>
      <c r="K27" s="43">
        <v>0</v>
      </c>
      <c r="L27" s="43"/>
      <c r="M27" s="43"/>
      <c r="N27" s="43">
        <v>79547533</v>
      </c>
      <c r="O27" s="43">
        <v>-694200</v>
      </c>
      <c r="P27" s="44">
        <v>78853333</v>
      </c>
      <c r="Q27" s="45">
        <v>-5181000</v>
      </c>
      <c r="R27" s="45">
        <v>93585333</v>
      </c>
    </row>
    <row r="28" spans="1:18" x14ac:dyDescent="0.25">
      <c r="A28" s="40" t="s">
        <v>36</v>
      </c>
      <c r="B28" s="41">
        <v>89425333</v>
      </c>
      <c r="C28" s="42">
        <v>-76011333</v>
      </c>
      <c r="D28" s="43">
        <v>-83000</v>
      </c>
      <c r="E28" s="43"/>
      <c r="F28" s="43"/>
      <c r="G28" s="43">
        <v>0</v>
      </c>
      <c r="H28" s="44">
        <v>-76094333</v>
      </c>
      <c r="I28" s="45">
        <v>13331000</v>
      </c>
      <c r="J28" s="43"/>
      <c r="K28" s="43">
        <v>0</v>
      </c>
      <c r="L28" s="43"/>
      <c r="M28" s="43"/>
      <c r="N28" s="43">
        <v>75542333</v>
      </c>
      <c r="O28" s="43">
        <v>0</v>
      </c>
      <c r="P28" s="44">
        <v>75542333</v>
      </c>
      <c r="Q28" s="45">
        <v>-552000</v>
      </c>
      <c r="R28" s="45">
        <v>88873333</v>
      </c>
    </row>
    <row r="29" spans="1:18" x14ac:dyDescent="0.25">
      <c r="A29" s="40" t="s">
        <v>42</v>
      </c>
      <c r="B29" s="41"/>
      <c r="C29" s="42"/>
      <c r="D29" s="43"/>
      <c r="E29" s="43"/>
      <c r="F29" s="43"/>
      <c r="G29" s="43">
        <v>0</v>
      </c>
      <c r="H29" s="44">
        <v>0</v>
      </c>
      <c r="I29" s="45">
        <v>0</v>
      </c>
      <c r="J29" s="43"/>
      <c r="K29" s="43">
        <v>0</v>
      </c>
      <c r="L29" s="43"/>
      <c r="M29" s="43"/>
      <c r="N29" s="43"/>
      <c r="O29" s="43">
        <v>0</v>
      </c>
      <c r="P29" s="44">
        <v>0</v>
      </c>
      <c r="Q29" s="45">
        <v>0</v>
      </c>
      <c r="R29" s="45">
        <v>0</v>
      </c>
    </row>
    <row r="30" spans="1:18" x14ac:dyDescent="0.25">
      <c r="A30" s="40" t="s">
        <v>37</v>
      </c>
      <c r="B30" s="41">
        <v>9341000</v>
      </c>
      <c r="C30" s="42">
        <v>-7940000</v>
      </c>
      <c r="D30" s="43"/>
      <c r="E30" s="43"/>
      <c r="F30" s="43"/>
      <c r="G30" s="43">
        <v>0</v>
      </c>
      <c r="H30" s="44">
        <v>-7940000</v>
      </c>
      <c r="I30" s="45">
        <v>1401000</v>
      </c>
      <c r="J30" s="43"/>
      <c r="K30" s="43">
        <v>0</v>
      </c>
      <c r="L30" s="43"/>
      <c r="M30" s="43"/>
      <c r="N30" s="43">
        <v>4005200</v>
      </c>
      <c r="O30" s="43">
        <v>-694200</v>
      </c>
      <c r="P30" s="44">
        <v>3311000</v>
      </c>
      <c r="Q30" s="45">
        <v>-4629000</v>
      </c>
      <c r="R30" s="45">
        <v>4712000</v>
      </c>
    </row>
    <row r="31" spans="1:18" x14ac:dyDescent="0.25">
      <c r="A31" s="40" t="s">
        <v>43</v>
      </c>
      <c r="B31" s="49">
        <v>347</v>
      </c>
      <c r="C31" s="50">
        <v>-295</v>
      </c>
      <c r="D31" s="51">
        <v>-1.18</v>
      </c>
      <c r="E31" s="51"/>
      <c r="F31" s="51"/>
      <c r="G31" s="51">
        <v>0</v>
      </c>
      <c r="H31" s="52">
        <v>-296.18</v>
      </c>
      <c r="I31" s="53">
        <v>50.819999999999993</v>
      </c>
      <c r="J31" s="51"/>
      <c r="K31" s="51">
        <v>0</v>
      </c>
      <c r="L31" s="51"/>
      <c r="M31" s="51"/>
      <c r="N31" s="51">
        <v>268</v>
      </c>
      <c r="O31" s="51">
        <v>-2.82</v>
      </c>
      <c r="P31" s="52">
        <v>265.18</v>
      </c>
      <c r="Q31" s="53">
        <v>-31</v>
      </c>
      <c r="R31" s="53">
        <v>316</v>
      </c>
    </row>
    <row r="32" spans="1:18" x14ac:dyDescent="0.25">
      <c r="A32" s="40" t="s">
        <v>36</v>
      </c>
      <c r="B32" s="49">
        <v>319</v>
      </c>
      <c r="C32" s="50">
        <v>-271</v>
      </c>
      <c r="D32" s="51">
        <v>-1.18</v>
      </c>
      <c r="E32" s="51"/>
      <c r="F32" s="51"/>
      <c r="G32" s="51">
        <v>0</v>
      </c>
      <c r="H32" s="52">
        <v>-272.18</v>
      </c>
      <c r="I32" s="53">
        <v>46.819999999999993</v>
      </c>
      <c r="J32" s="51"/>
      <c r="K32" s="51">
        <v>0</v>
      </c>
      <c r="L32" s="51"/>
      <c r="M32" s="51"/>
      <c r="N32" s="51">
        <v>266</v>
      </c>
      <c r="O32" s="51">
        <v>0.18</v>
      </c>
      <c r="P32" s="52">
        <v>266.18</v>
      </c>
      <c r="Q32" s="53">
        <v>-6</v>
      </c>
      <c r="R32" s="53">
        <v>313</v>
      </c>
    </row>
    <row r="33" spans="1:18" x14ac:dyDescent="0.25">
      <c r="A33" s="40" t="s">
        <v>37</v>
      </c>
      <c r="B33" s="49">
        <v>28</v>
      </c>
      <c r="C33" s="50">
        <v>-24</v>
      </c>
      <c r="D33" s="51"/>
      <c r="E33" s="51"/>
      <c r="F33" s="51"/>
      <c r="G33" s="51">
        <v>0</v>
      </c>
      <c r="H33" s="52">
        <v>-24</v>
      </c>
      <c r="I33" s="53">
        <v>4</v>
      </c>
      <c r="J33" s="51"/>
      <c r="K33" s="51">
        <v>0</v>
      </c>
      <c r="L33" s="51"/>
      <c r="M33" s="51"/>
      <c r="N33" s="51">
        <v>2</v>
      </c>
      <c r="O33" s="51">
        <v>-3</v>
      </c>
      <c r="P33" s="52">
        <v>-1</v>
      </c>
      <c r="Q33" s="53">
        <v>-25</v>
      </c>
      <c r="R33" s="53">
        <v>3</v>
      </c>
    </row>
    <row r="34" spans="1:18" x14ac:dyDescent="0.25">
      <c r="A34" s="40" t="s">
        <v>44</v>
      </c>
      <c r="B34" s="41">
        <v>203425897</v>
      </c>
      <c r="C34" s="42">
        <v>-160305000</v>
      </c>
      <c r="D34" s="43"/>
      <c r="E34" s="43"/>
      <c r="F34" s="43"/>
      <c r="G34" s="43">
        <v>0</v>
      </c>
      <c r="H34" s="44">
        <v>-160305000</v>
      </c>
      <c r="I34" s="45">
        <v>43120897</v>
      </c>
      <c r="J34" s="43"/>
      <c r="K34" s="43">
        <v>2102000</v>
      </c>
      <c r="L34" s="43"/>
      <c r="M34" s="43"/>
      <c r="N34" s="43">
        <v>161749950</v>
      </c>
      <c r="O34" s="43">
        <v>-73913</v>
      </c>
      <c r="P34" s="44">
        <v>163778037</v>
      </c>
      <c r="Q34" s="45">
        <v>3473037</v>
      </c>
      <c r="R34" s="45">
        <v>206898934</v>
      </c>
    </row>
    <row r="35" spans="1:18" x14ac:dyDescent="0.25">
      <c r="A35" s="40" t="s">
        <v>45</v>
      </c>
      <c r="B35" s="41">
        <v>56862200</v>
      </c>
      <c r="C35" s="42">
        <v>-37610000</v>
      </c>
      <c r="D35" s="43"/>
      <c r="E35" s="43"/>
      <c r="F35" s="43"/>
      <c r="G35" s="43">
        <v>0</v>
      </c>
      <c r="H35" s="44">
        <v>-37610000</v>
      </c>
      <c r="I35" s="45">
        <v>19252200</v>
      </c>
      <c r="J35" s="43"/>
      <c r="K35" s="43">
        <v>2006000</v>
      </c>
      <c r="L35" s="43"/>
      <c r="M35" s="43"/>
      <c r="N35" s="43">
        <v>38549192</v>
      </c>
      <c r="O35" s="43">
        <v>22275</v>
      </c>
      <c r="P35" s="44">
        <v>40577467</v>
      </c>
      <c r="Q35" s="45">
        <v>2967467</v>
      </c>
      <c r="R35" s="45">
        <v>59829667</v>
      </c>
    </row>
    <row r="36" spans="1:18" x14ac:dyDescent="0.25">
      <c r="A36" s="40" t="s">
        <v>46</v>
      </c>
      <c r="B36" s="41">
        <v>146563697</v>
      </c>
      <c r="C36" s="42">
        <v>-122695000</v>
      </c>
      <c r="D36" s="43"/>
      <c r="E36" s="43"/>
      <c r="F36" s="43"/>
      <c r="G36" s="43">
        <v>0</v>
      </c>
      <c r="H36" s="44">
        <v>-122695000</v>
      </c>
      <c r="I36" s="45">
        <v>23868697</v>
      </c>
      <c r="J36" s="43"/>
      <c r="K36" s="43">
        <v>96000</v>
      </c>
      <c r="L36" s="43"/>
      <c r="M36" s="43"/>
      <c r="N36" s="43">
        <v>123200758</v>
      </c>
      <c r="O36" s="43">
        <v>-96188</v>
      </c>
      <c r="P36" s="44">
        <v>123200570</v>
      </c>
      <c r="Q36" s="45">
        <v>505570</v>
      </c>
      <c r="R36" s="45">
        <v>147069267</v>
      </c>
    </row>
    <row r="37" spans="1:18" x14ac:dyDescent="0.25">
      <c r="A37" s="40" t="s">
        <v>47</v>
      </c>
      <c r="B37" s="41">
        <v>71336700</v>
      </c>
      <c r="C37" s="42">
        <v>-54503700</v>
      </c>
      <c r="D37" s="43"/>
      <c r="E37" s="43"/>
      <c r="F37" s="43"/>
      <c r="G37" s="43">
        <v>0</v>
      </c>
      <c r="H37" s="44">
        <v>-54503700</v>
      </c>
      <c r="I37" s="45">
        <v>16833000</v>
      </c>
      <c r="J37" s="43"/>
      <c r="K37" s="43">
        <v>987200</v>
      </c>
      <c r="L37" s="43"/>
      <c r="M37" s="43"/>
      <c r="N37" s="43">
        <v>54994983</v>
      </c>
      <c r="O37" s="43">
        <v>58210</v>
      </c>
      <c r="P37" s="44">
        <v>56040393</v>
      </c>
      <c r="Q37" s="45">
        <v>1536693</v>
      </c>
      <c r="R37" s="45">
        <v>72873393</v>
      </c>
    </row>
    <row r="38" spans="1:18" x14ac:dyDescent="0.25">
      <c r="A38" s="40" t="s">
        <v>48</v>
      </c>
      <c r="B38" s="41">
        <v>583100</v>
      </c>
      <c r="C38" s="42">
        <v>-376100</v>
      </c>
      <c r="D38" s="43"/>
      <c r="E38" s="43"/>
      <c r="F38" s="43"/>
      <c r="G38" s="43">
        <v>0</v>
      </c>
      <c r="H38" s="44">
        <v>-376100</v>
      </c>
      <c r="I38" s="45">
        <v>207000</v>
      </c>
      <c r="J38" s="43"/>
      <c r="K38" s="43">
        <v>19800</v>
      </c>
      <c r="L38" s="43"/>
      <c r="M38" s="43"/>
      <c r="N38" s="43">
        <v>385491</v>
      </c>
      <c r="O38" s="43">
        <v>335</v>
      </c>
      <c r="P38" s="44">
        <v>405626</v>
      </c>
      <c r="Q38" s="45">
        <v>29526</v>
      </c>
      <c r="R38" s="45">
        <v>612626</v>
      </c>
    </row>
    <row r="39" spans="1:18" x14ac:dyDescent="0.25">
      <c r="A39" s="40" t="s">
        <v>49</v>
      </c>
      <c r="B39" s="41">
        <v>6217547480</v>
      </c>
      <c r="C39" s="42">
        <v>-5279042867</v>
      </c>
      <c r="D39" s="43">
        <v>1293626</v>
      </c>
      <c r="E39" s="43">
        <v>-100000000</v>
      </c>
      <c r="F39" s="43">
        <v>57039</v>
      </c>
      <c r="G39" s="43">
        <v>3600000</v>
      </c>
      <c r="H39" s="44">
        <v>-5374092202</v>
      </c>
      <c r="I39" s="45">
        <v>843455278</v>
      </c>
      <c r="J39" s="43">
        <v>-2300000</v>
      </c>
      <c r="K39" s="43">
        <v>-988176</v>
      </c>
      <c r="L39" s="43"/>
      <c r="M39" s="43"/>
      <c r="N39" s="43">
        <v>552497199</v>
      </c>
      <c r="O39" s="43">
        <v>107355</v>
      </c>
      <c r="P39" s="44">
        <v>549316378</v>
      </c>
      <c r="Q39" s="45">
        <v>-4824775824</v>
      </c>
      <c r="R39" s="45">
        <v>1392771656</v>
      </c>
    </row>
    <row r="40" spans="1:18" x14ac:dyDescent="0.25">
      <c r="A40" s="40" t="s">
        <v>50</v>
      </c>
      <c r="B40" s="49">
        <v>389</v>
      </c>
      <c r="C40" s="50">
        <v>-280</v>
      </c>
      <c r="D40" s="51"/>
      <c r="E40" s="51"/>
      <c r="F40" s="51"/>
      <c r="G40" s="51">
        <v>0.26</v>
      </c>
      <c r="H40" s="52">
        <v>-279.74</v>
      </c>
      <c r="I40" s="53">
        <v>109.25999999999999</v>
      </c>
      <c r="J40" s="51"/>
      <c r="K40" s="51">
        <v>2.5</v>
      </c>
      <c r="L40" s="51"/>
      <c r="M40" s="51"/>
      <c r="N40" s="51">
        <v>165</v>
      </c>
      <c r="O40" s="51">
        <v>-18.760000000000002</v>
      </c>
      <c r="P40" s="52">
        <v>148.74</v>
      </c>
      <c r="Q40" s="53">
        <v>-131</v>
      </c>
      <c r="R40" s="53">
        <v>258</v>
      </c>
    </row>
    <row r="41" spans="1:18" x14ac:dyDescent="0.25">
      <c r="A41" s="40" t="s">
        <v>51</v>
      </c>
      <c r="B41" s="41">
        <v>5295657707</v>
      </c>
      <c r="C41" s="42">
        <v>-4515286697</v>
      </c>
      <c r="D41" s="43">
        <v>1293626</v>
      </c>
      <c r="E41" s="43">
        <v>-100000000</v>
      </c>
      <c r="F41" s="43">
        <v>36500</v>
      </c>
      <c r="G41" s="43">
        <v>3600000</v>
      </c>
      <c r="H41" s="44">
        <v>-4610356571</v>
      </c>
      <c r="I41" s="45">
        <v>685301136</v>
      </c>
      <c r="J41" s="43"/>
      <c r="K41" s="43">
        <v>0</v>
      </c>
      <c r="L41" s="43"/>
      <c r="M41" s="43"/>
      <c r="N41" s="43">
        <v>379060875</v>
      </c>
      <c r="O41" s="43">
        <v>-4850310</v>
      </c>
      <c r="P41" s="44">
        <v>374210565</v>
      </c>
      <c r="Q41" s="45">
        <v>-4236146006</v>
      </c>
      <c r="R41" s="45">
        <v>1059511701</v>
      </c>
    </row>
    <row r="42" spans="1:18" x14ac:dyDescent="0.25">
      <c r="A42" s="40" t="s">
        <v>52</v>
      </c>
      <c r="B42" s="41">
        <v>210000</v>
      </c>
      <c r="C42" s="42"/>
      <c r="D42" s="43"/>
      <c r="E42" s="43"/>
      <c r="F42" s="43">
        <v>78137</v>
      </c>
      <c r="G42" s="43">
        <v>0</v>
      </c>
      <c r="H42" s="44">
        <v>78137</v>
      </c>
      <c r="I42" s="45">
        <v>288137</v>
      </c>
      <c r="J42" s="43"/>
      <c r="K42" s="43">
        <v>0</v>
      </c>
      <c r="L42" s="43"/>
      <c r="M42" s="43">
        <v>-210000</v>
      </c>
      <c r="N42" s="43"/>
      <c r="O42" s="43">
        <v>-78137</v>
      </c>
      <c r="P42" s="44">
        <v>-288137</v>
      </c>
      <c r="Q42" s="45">
        <v>-210000</v>
      </c>
      <c r="R42" s="45">
        <v>0</v>
      </c>
    </row>
    <row r="43" spans="1:18" x14ac:dyDescent="0.25">
      <c r="A43" s="54" t="s">
        <v>53</v>
      </c>
      <c r="B43" s="35">
        <v>7467841917</v>
      </c>
      <c r="C43" s="55">
        <v>-6314428667</v>
      </c>
      <c r="D43" s="56">
        <v>-525459</v>
      </c>
      <c r="E43" s="56">
        <v>-100000000</v>
      </c>
      <c r="F43" s="56">
        <v>135176</v>
      </c>
      <c r="G43" s="56">
        <v>0</v>
      </c>
      <c r="H43" s="38">
        <v>-6414818950</v>
      </c>
      <c r="I43" s="39">
        <v>1053022967</v>
      </c>
      <c r="J43" s="56">
        <v>-3300000</v>
      </c>
      <c r="K43" s="56">
        <v>2120824</v>
      </c>
      <c r="L43" s="56"/>
      <c r="M43" s="56">
        <v>-210000</v>
      </c>
      <c r="N43" s="56">
        <v>1096954000</v>
      </c>
      <c r="O43" s="56">
        <v>-4813810</v>
      </c>
      <c r="P43" s="38">
        <v>1090751014</v>
      </c>
      <c r="Q43" s="39">
        <v>-5324067936</v>
      </c>
      <c r="R43" s="39">
        <v>2143773981</v>
      </c>
    </row>
    <row r="44" spans="1:18" x14ac:dyDescent="0.25">
      <c r="A44" s="40" t="s">
        <v>54</v>
      </c>
      <c r="B44" s="41">
        <v>1110178165</v>
      </c>
      <c r="C44" s="42"/>
      <c r="D44" s="43">
        <v>1293626</v>
      </c>
      <c r="E44" s="43">
        <v>-100000000</v>
      </c>
      <c r="F44" s="43"/>
      <c r="G44" s="43">
        <v>0</v>
      </c>
      <c r="H44" s="44">
        <v>-98706374</v>
      </c>
      <c r="I44" s="45">
        <v>1011471791</v>
      </c>
      <c r="J44" s="43">
        <v>-3300000</v>
      </c>
      <c r="K44" s="43">
        <v>0</v>
      </c>
      <c r="L44" s="43"/>
      <c r="M44" s="43"/>
      <c r="N44" s="43"/>
      <c r="O44" s="43">
        <v>-4813810</v>
      </c>
      <c r="P44" s="44">
        <v>-8113810</v>
      </c>
      <c r="Q44" s="45">
        <v>-106820184</v>
      </c>
      <c r="R44" s="45">
        <v>1003357981</v>
      </c>
    </row>
    <row r="45" spans="1:18" x14ac:dyDescent="0.25">
      <c r="A45" s="40" t="s">
        <v>55</v>
      </c>
      <c r="B45" s="41">
        <v>6303888667</v>
      </c>
      <c r="C45" s="42">
        <v>-6303888667</v>
      </c>
      <c r="D45" s="43"/>
      <c r="E45" s="43"/>
      <c r="F45" s="43"/>
      <c r="G45" s="43">
        <v>0</v>
      </c>
      <c r="H45" s="44">
        <v>-6303888667</v>
      </c>
      <c r="I45" s="45">
        <v>0</v>
      </c>
      <c r="J45" s="43"/>
      <c r="K45" s="43">
        <v>0</v>
      </c>
      <c r="L45" s="43"/>
      <c r="M45" s="43"/>
      <c r="N45" s="43">
        <v>1096954000</v>
      </c>
      <c r="O45" s="43">
        <v>0</v>
      </c>
      <c r="P45" s="44">
        <v>1096954000</v>
      </c>
      <c r="Q45" s="45">
        <v>-5206934667</v>
      </c>
      <c r="R45" s="45">
        <v>1096954000</v>
      </c>
    </row>
    <row r="46" spans="1:18" x14ac:dyDescent="0.25">
      <c r="A46" s="40" t="s">
        <v>56</v>
      </c>
      <c r="B46" s="41">
        <v>1819085</v>
      </c>
      <c r="C46" s="42"/>
      <c r="D46" s="43">
        <v>-1819085</v>
      </c>
      <c r="E46" s="43"/>
      <c r="F46" s="43"/>
      <c r="G46" s="43">
        <v>0</v>
      </c>
      <c r="H46" s="44">
        <v>-1819085</v>
      </c>
      <c r="I46" s="45">
        <v>0</v>
      </c>
      <c r="J46" s="43"/>
      <c r="K46" s="43">
        <v>0</v>
      </c>
      <c r="L46" s="43"/>
      <c r="M46" s="43"/>
      <c r="N46" s="43"/>
      <c r="O46" s="43">
        <v>0</v>
      </c>
      <c r="P46" s="44">
        <v>0</v>
      </c>
      <c r="Q46" s="45">
        <v>-1819085</v>
      </c>
      <c r="R46" s="45">
        <v>0</v>
      </c>
    </row>
    <row r="47" spans="1:18" x14ac:dyDescent="0.25">
      <c r="A47" s="40" t="s">
        <v>57</v>
      </c>
      <c r="B47" s="41">
        <v>10540000</v>
      </c>
      <c r="C47" s="42">
        <v>-10540000</v>
      </c>
      <c r="D47" s="43"/>
      <c r="E47" s="43"/>
      <c r="F47" s="43"/>
      <c r="G47" s="43">
        <v>0</v>
      </c>
      <c r="H47" s="44">
        <v>-10540000</v>
      </c>
      <c r="I47" s="45">
        <v>0</v>
      </c>
      <c r="J47" s="43"/>
      <c r="K47" s="43">
        <v>0</v>
      </c>
      <c r="L47" s="43"/>
      <c r="M47" s="43"/>
      <c r="N47" s="43"/>
      <c r="O47" s="43">
        <v>0</v>
      </c>
      <c r="P47" s="44">
        <v>0</v>
      </c>
      <c r="Q47" s="45">
        <v>-10540000</v>
      </c>
      <c r="R47" s="45">
        <v>0</v>
      </c>
    </row>
    <row r="48" spans="1:18" x14ac:dyDescent="0.25">
      <c r="A48" s="40" t="s">
        <v>58</v>
      </c>
      <c r="B48" s="41">
        <v>210000</v>
      </c>
      <c r="C48" s="42"/>
      <c r="D48" s="43"/>
      <c r="E48" s="43"/>
      <c r="F48" s="43"/>
      <c r="G48" s="43">
        <v>0</v>
      </c>
      <c r="H48" s="44">
        <v>0</v>
      </c>
      <c r="I48" s="45">
        <v>210000</v>
      </c>
      <c r="J48" s="43"/>
      <c r="K48" s="43">
        <v>0</v>
      </c>
      <c r="L48" s="43"/>
      <c r="M48" s="43">
        <v>-210000</v>
      </c>
      <c r="N48" s="43"/>
      <c r="O48" s="43">
        <v>0</v>
      </c>
      <c r="P48" s="44">
        <v>-210000</v>
      </c>
      <c r="Q48" s="45">
        <v>-210000</v>
      </c>
      <c r="R48" s="45">
        <v>0</v>
      </c>
    </row>
    <row r="49" spans="1:18" x14ac:dyDescent="0.25">
      <c r="A49" s="40" t="s">
        <v>59</v>
      </c>
      <c r="B49" s="41">
        <v>39506000</v>
      </c>
      <c r="C49" s="42"/>
      <c r="D49" s="43"/>
      <c r="E49" s="43"/>
      <c r="F49" s="43">
        <v>135176</v>
      </c>
      <c r="G49" s="43">
        <v>0</v>
      </c>
      <c r="H49" s="44">
        <v>135176</v>
      </c>
      <c r="I49" s="45">
        <v>39641176</v>
      </c>
      <c r="J49" s="43"/>
      <c r="K49" s="43">
        <v>1902824</v>
      </c>
      <c r="L49" s="43"/>
      <c r="M49" s="43"/>
      <c r="N49" s="43"/>
      <c r="O49" s="43">
        <v>0</v>
      </c>
      <c r="P49" s="44">
        <v>1902824</v>
      </c>
      <c r="Q49" s="45">
        <v>2038000</v>
      </c>
      <c r="R49" s="45">
        <v>41544000</v>
      </c>
    </row>
    <row r="50" spans="1:18" x14ac:dyDescent="0.25">
      <c r="A50" s="40" t="s">
        <v>60</v>
      </c>
      <c r="B50" s="41">
        <v>6200000</v>
      </c>
      <c r="C50" s="42"/>
      <c r="D50" s="43"/>
      <c r="E50" s="43"/>
      <c r="F50" s="43"/>
      <c r="G50" s="43">
        <v>-6200000</v>
      </c>
      <c r="H50" s="44">
        <v>-6200000</v>
      </c>
      <c r="I50" s="45">
        <v>0</v>
      </c>
      <c r="J50" s="43"/>
      <c r="K50" s="43">
        <v>0</v>
      </c>
      <c r="L50" s="43"/>
      <c r="M50" s="43"/>
      <c r="N50" s="43"/>
      <c r="O50" s="43">
        <v>0</v>
      </c>
      <c r="P50" s="44">
        <v>0</v>
      </c>
      <c r="Q50" s="45">
        <v>-6200000</v>
      </c>
      <c r="R50" s="45">
        <v>0</v>
      </c>
    </row>
    <row r="51" spans="1:18" x14ac:dyDescent="0.25">
      <c r="A51" s="40" t="s">
        <v>61</v>
      </c>
      <c r="B51" s="41">
        <v>900000</v>
      </c>
      <c r="C51" s="42"/>
      <c r="D51" s="43"/>
      <c r="E51" s="43"/>
      <c r="F51" s="43"/>
      <c r="G51" s="43">
        <v>0</v>
      </c>
      <c r="H51" s="44">
        <v>0</v>
      </c>
      <c r="I51" s="45">
        <v>900000</v>
      </c>
      <c r="J51" s="43"/>
      <c r="K51" s="43">
        <v>270000</v>
      </c>
      <c r="L51" s="43"/>
      <c r="M51" s="43"/>
      <c r="N51" s="43"/>
      <c r="O51" s="43">
        <v>0</v>
      </c>
      <c r="P51" s="44">
        <v>270000</v>
      </c>
      <c r="Q51" s="45">
        <v>270000</v>
      </c>
      <c r="R51" s="45">
        <v>1170000</v>
      </c>
    </row>
    <row r="52" spans="1:18" x14ac:dyDescent="0.25">
      <c r="A52" s="40" t="s">
        <v>62</v>
      </c>
      <c r="B52" s="41">
        <v>450000</v>
      </c>
      <c r="C52" s="42"/>
      <c r="D52" s="43"/>
      <c r="E52" s="43"/>
      <c r="F52" s="43"/>
      <c r="G52" s="43">
        <v>35900000</v>
      </c>
      <c r="H52" s="44">
        <v>35900000</v>
      </c>
      <c r="I52" s="45">
        <v>36350000</v>
      </c>
      <c r="J52" s="43"/>
      <c r="K52" s="43">
        <v>638000</v>
      </c>
      <c r="L52" s="43"/>
      <c r="M52" s="43"/>
      <c r="N52" s="43"/>
      <c r="O52" s="43">
        <v>0</v>
      </c>
      <c r="P52" s="44">
        <v>638000</v>
      </c>
      <c r="Q52" s="45">
        <v>36538000</v>
      </c>
      <c r="R52" s="45">
        <v>36988000</v>
      </c>
    </row>
    <row r="53" spans="1:18" x14ac:dyDescent="0.25">
      <c r="A53" s="40" t="s">
        <v>63</v>
      </c>
      <c r="B53" s="41">
        <v>29700000</v>
      </c>
      <c r="C53" s="42"/>
      <c r="D53" s="43"/>
      <c r="E53" s="43"/>
      <c r="F53" s="43">
        <v>135176</v>
      </c>
      <c r="G53" s="43">
        <v>-29700000</v>
      </c>
      <c r="H53" s="44">
        <v>-29564824</v>
      </c>
      <c r="I53" s="45">
        <v>135176</v>
      </c>
      <c r="J53" s="43"/>
      <c r="K53" s="43">
        <v>-135176</v>
      </c>
      <c r="L53" s="43"/>
      <c r="M53" s="43"/>
      <c r="N53" s="43"/>
      <c r="O53" s="43">
        <v>0</v>
      </c>
      <c r="P53" s="44">
        <v>-135176</v>
      </c>
      <c r="Q53" s="45">
        <v>-29700000</v>
      </c>
      <c r="R53" s="45">
        <v>0</v>
      </c>
    </row>
    <row r="54" spans="1:18" x14ac:dyDescent="0.25">
      <c r="A54" s="40" t="s">
        <v>64</v>
      </c>
      <c r="B54" s="41">
        <v>76000</v>
      </c>
      <c r="C54" s="42"/>
      <c r="D54" s="43"/>
      <c r="E54" s="43"/>
      <c r="F54" s="43"/>
      <c r="G54" s="43">
        <v>150000</v>
      </c>
      <c r="H54" s="44">
        <v>150000</v>
      </c>
      <c r="I54" s="45">
        <v>226000</v>
      </c>
      <c r="J54" s="43"/>
      <c r="K54" s="43">
        <v>960000</v>
      </c>
      <c r="L54" s="43"/>
      <c r="M54" s="43"/>
      <c r="N54" s="43"/>
      <c r="O54" s="43">
        <v>0</v>
      </c>
      <c r="P54" s="44">
        <v>960000</v>
      </c>
      <c r="Q54" s="45">
        <v>1110000</v>
      </c>
      <c r="R54" s="45">
        <v>1186000</v>
      </c>
    </row>
    <row r="55" spans="1:18" x14ac:dyDescent="0.25">
      <c r="A55" s="40" t="s">
        <v>65</v>
      </c>
      <c r="B55" s="41">
        <v>2030000</v>
      </c>
      <c r="C55" s="42"/>
      <c r="D55" s="43"/>
      <c r="E55" s="43"/>
      <c r="F55" s="43"/>
      <c r="G55" s="43">
        <v>0</v>
      </c>
      <c r="H55" s="44">
        <v>0</v>
      </c>
      <c r="I55" s="45">
        <v>2030000</v>
      </c>
      <c r="J55" s="43"/>
      <c r="K55" s="43">
        <v>170000</v>
      </c>
      <c r="L55" s="43"/>
      <c r="M55" s="43"/>
      <c r="N55" s="43"/>
      <c r="O55" s="43">
        <v>0</v>
      </c>
      <c r="P55" s="44">
        <v>170000</v>
      </c>
      <c r="Q55" s="45">
        <v>170000</v>
      </c>
      <c r="R55" s="45">
        <v>2200000</v>
      </c>
    </row>
    <row r="56" spans="1:18" x14ac:dyDescent="0.25">
      <c r="A56" s="40" t="s">
        <v>66</v>
      </c>
      <c r="B56" s="41">
        <v>150000</v>
      </c>
      <c r="C56" s="42"/>
      <c r="D56" s="43"/>
      <c r="E56" s="43"/>
      <c r="F56" s="43"/>
      <c r="G56" s="43">
        <v>-150000</v>
      </c>
      <c r="H56" s="44">
        <v>-150000</v>
      </c>
      <c r="I56" s="45">
        <v>0</v>
      </c>
      <c r="J56" s="43"/>
      <c r="K56" s="43">
        <v>0</v>
      </c>
      <c r="L56" s="43"/>
      <c r="M56" s="43"/>
      <c r="N56" s="43"/>
      <c r="O56" s="43">
        <v>0</v>
      </c>
      <c r="P56" s="44">
        <v>0</v>
      </c>
      <c r="Q56" s="45">
        <v>-150000</v>
      </c>
      <c r="R56" s="45">
        <v>0</v>
      </c>
    </row>
    <row r="57" spans="1:18" x14ac:dyDescent="0.25">
      <c r="A57" s="40" t="s">
        <v>67</v>
      </c>
      <c r="B57" s="41">
        <v>1700000</v>
      </c>
      <c r="C57" s="42"/>
      <c r="D57" s="43"/>
      <c r="E57" s="43"/>
      <c r="F57" s="43"/>
      <c r="G57" s="43">
        <v>0</v>
      </c>
      <c r="H57" s="44">
        <v>0</v>
      </c>
      <c r="I57" s="45">
        <v>1700000</v>
      </c>
      <c r="J57" s="43"/>
      <c r="K57" s="43">
        <v>218000</v>
      </c>
      <c r="L57" s="43"/>
      <c r="M57" s="43"/>
      <c r="N57" s="43"/>
      <c r="O57" s="43">
        <v>0</v>
      </c>
      <c r="P57" s="44">
        <v>218000</v>
      </c>
      <c r="Q57" s="45">
        <v>218000</v>
      </c>
      <c r="R57" s="45">
        <v>1918000</v>
      </c>
    </row>
    <row r="58" spans="1:18" x14ac:dyDescent="0.25">
      <c r="A58" s="54" t="s">
        <v>68</v>
      </c>
      <c r="B58" s="35">
        <v>1770000</v>
      </c>
      <c r="C58" s="55"/>
      <c r="D58" s="56"/>
      <c r="E58" s="56"/>
      <c r="F58" s="56"/>
      <c r="G58" s="56">
        <v>0</v>
      </c>
      <c r="H58" s="38">
        <v>0</v>
      </c>
      <c r="I58" s="39">
        <v>1770000</v>
      </c>
      <c r="J58" s="56"/>
      <c r="K58" s="56">
        <v>0</v>
      </c>
      <c r="L58" s="56"/>
      <c r="M58" s="56"/>
      <c r="N58" s="56">
        <v>37828724</v>
      </c>
      <c r="O58" s="56">
        <v>4813810</v>
      </c>
      <c r="P58" s="38">
        <v>42642534</v>
      </c>
      <c r="Q58" s="39">
        <v>42642534</v>
      </c>
      <c r="R58" s="39">
        <v>44412534</v>
      </c>
    </row>
    <row r="59" spans="1:18" x14ac:dyDescent="0.25">
      <c r="A59" s="40" t="s">
        <v>69</v>
      </c>
      <c r="B59" s="41">
        <v>1500000</v>
      </c>
      <c r="C59" s="42"/>
      <c r="D59" s="43"/>
      <c r="E59" s="43"/>
      <c r="F59" s="43"/>
      <c r="G59" s="43">
        <v>0</v>
      </c>
      <c r="H59" s="44">
        <v>0</v>
      </c>
      <c r="I59" s="45">
        <v>1500000</v>
      </c>
      <c r="J59" s="43"/>
      <c r="K59" s="43">
        <v>0</v>
      </c>
      <c r="L59" s="43"/>
      <c r="M59" s="43"/>
      <c r="N59" s="43"/>
      <c r="O59" s="43">
        <v>4813810</v>
      </c>
      <c r="P59" s="44">
        <v>4813810</v>
      </c>
      <c r="Q59" s="45">
        <v>4813810</v>
      </c>
      <c r="R59" s="45">
        <v>6313810</v>
      </c>
    </row>
    <row r="60" spans="1:18" x14ac:dyDescent="0.25">
      <c r="A60" s="40" t="s">
        <v>70</v>
      </c>
      <c r="B60" s="41"/>
      <c r="C60" s="42"/>
      <c r="D60" s="43"/>
      <c r="E60" s="43"/>
      <c r="F60" s="43"/>
      <c r="G60" s="43">
        <v>0</v>
      </c>
      <c r="H60" s="44">
        <v>0</v>
      </c>
      <c r="I60" s="45">
        <v>0</v>
      </c>
      <c r="J60" s="43"/>
      <c r="K60" s="43">
        <v>0</v>
      </c>
      <c r="L60" s="43"/>
      <c r="M60" s="43"/>
      <c r="N60" s="43">
        <v>37828724</v>
      </c>
      <c r="O60" s="43">
        <v>0</v>
      </c>
      <c r="P60" s="44">
        <v>37828724</v>
      </c>
      <c r="Q60" s="45">
        <v>37828724</v>
      </c>
      <c r="R60" s="45">
        <v>37828724</v>
      </c>
    </row>
    <row r="61" spans="1:18" x14ac:dyDescent="0.25">
      <c r="A61" s="40" t="s">
        <v>71</v>
      </c>
      <c r="B61" s="41">
        <v>270000</v>
      </c>
      <c r="C61" s="42"/>
      <c r="D61" s="43"/>
      <c r="E61" s="43"/>
      <c r="F61" s="43"/>
      <c r="G61" s="43">
        <v>0</v>
      </c>
      <c r="H61" s="44">
        <v>0</v>
      </c>
      <c r="I61" s="45">
        <v>270000</v>
      </c>
      <c r="J61" s="43"/>
      <c r="K61" s="43">
        <v>0</v>
      </c>
      <c r="L61" s="43"/>
      <c r="M61" s="43"/>
      <c r="N61" s="43"/>
      <c r="O61" s="43">
        <v>0</v>
      </c>
      <c r="P61" s="44">
        <v>0</v>
      </c>
      <c r="Q61" s="45">
        <v>0</v>
      </c>
      <c r="R61" s="45">
        <v>270000</v>
      </c>
    </row>
    <row r="62" spans="1:18" ht="15.75" thickBot="1" x14ac:dyDescent="0.3">
      <c r="A62" s="57" t="s">
        <v>72</v>
      </c>
      <c r="B62" s="58"/>
      <c r="C62" s="59"/>
      <c r="D62" s="60"/>
      <c r="E62" s="60"/>
      <c r="F62" s="60"/>
      <c r="G62" s="60">
        <v>0</v>
      </c>
      <c r="H62" s="61">
        <v>0</v>
      </c>
      <c r="I62" s="62">
        <v>0</v>
      </c>
      <c r="J62" s="60"/>
      <c r="K62" s="60">
        <v>0</v>
      </c>
      <c r="L62" s="60"/>
      <c r="M62" s="60"/>
      <c r="N62" s="60"/>
      <c r="O62" s="60">
        <v>0</v>
      </c>
      <c r="P62" s="61">
        <v>0</v>
      </c>
      <c r="Q62" s="62">
        <v>0</v>
      </c>
      <c r="R62" s="62">
        <v>0</v>
      </c>
    </row>
    <row r="64" spans="1:18" x14ac:dyDescent="0.25">
      <c r="B64" s="13"/>
    </row>
  </sheetData>
  <pageMargins left="0.19685039370078741" right="0.19685039370078741" top="0.62992125984251968" bottom="0.39370078740157483" header="0.70866141732283472" footer="0.51181102362204722"/>
  <pageSetup paperSize="9" scale="42" orientation="landscape" r:id="rId1"/>
  <headerFooter alignWithMargins="0">
    <oddHeader>&amp;RKapitola 3.V
&amp;"-,Tučné"Tabulka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topLeftCell="A16" zoomScaleNormal="100" workbookViewId="0">
      <selection activeCell="A43" sqref="A43"/>
    </sheetView>
  </sheetViews>
  <sheetFormatPr defaultRowHeight="12.75" x14ac:dyDescent="0.2"/>
  <cols>
    <col min="1" max="1" width="47.42578125" style="4" bestFit="1" customWidth="1"/>
    <col min="2" max="2" width="11.28515625" style="4" bestFit="1" customWidth="1"/>
    <col min="3" max="4" width="10.140625" style="4" bestFit="1" customWidth="1"/>
    <col min="5" max="5" width="8.42578125" style="4" bestFit="1" customWidth="1"/>
    <col min="6" max="7" width="11.28515625" style="4" bestFit="1" customWidth="1"/>
    <col min="8" max="8" width="6" style="4" customWidth="1"/>
    <col min="9" max="9" width="11.28515625" style="4" bestFit="1" customWidth="1"/>
    <col min="10" max="11" width="10.140625" style="4" bestFit="1" customWidth="1"/>
    <col min="12" max="12" width="8.42578125" style="4" bestFit="1" customWidth="1"/>
    <col min="13" max="14" width="11.28515625" style="4" bestFit="1" customWidth="1"/>
    <col min="15" max="15" width="6.140625" style="4" customWidth="1"/>
    <col min="16" max="16" width="11.28515625" style="4" bestFit="1" customWidth="1"/>
    <col min="17" max="17" width="10.140625" style="4" bestFit="1" customWidth="1"/>
    <col min="18" max="18" width="10" style="4" bestFit="1" customWidth="1"/>
    <col min="19" max="19" width="8.28515625" style="4" bestFit="1" customWidth="1"/>
    <col min="20" max="20" width="11.7109375" style="4" bestFit="1" customWidth="1"/>
    <col min="21" max="21" width="13.28515625" style="4" customWidth="1"/>
    <col min="22" max="22" width="6.140625" style="4" customWidth="1"/>
    <col min="23" max="24" width="6.5703125" style="4" customWidth="1"/>
    <col min="25" max="27" width="7.85546875" style="4" hidden="1" customWidth="1"/>
    <col min="28" max="28" width="7.85546875" style="4" customWidth="1"/>
    <col min="29" max="29" width="5.85546875" style="4" customWidth="1"/>
    <col min="30" max="30" width="7.7109375" style="4" customWidth="1"/>
    <col min="31" max="31" width="6.42578125" style="4" customWidth="1"/>
    <col min="32" max="256" width="9.140625" style="4"/>
    <col min="257" max="257" width="47.42578125" style="4" bestFit="1" customWidth="1"/>
    <col min="258" max="258" width="10.85546875" style="4" bestFit="1" customWidth="1"/>
    <col min="259" max="260" width="9.85546875" style="4" bestFit="1" customWidth="1"/>
    <col min="261" max="261" width="8.140625" style="4" bestFit="1" customWidth="1"/>
    <col min="262" max="263" width="10.85546875" style="4" bestFit="1" customWidth="1"/>
    <col min="264" max="264" width="6" style="4" customWidth="1"/>
    <col min="265" max="265" width="10.85546875" style="4" bestFit="1" customWidth="1"/>
    <col min="266" max="267" width="9.85546875" style="4" bestFit="1" customWidth="1"/>
    <col min="268" max="268" width="8.140625" style="4" bestFit="1" customWidth="1"/>
    <col min="269" max="270" width="10.85546875" style="4" bestFit="1" customWidth="1"/>
    <col min="271" max="271" width="6.140625" style="4" customWidth="1"/>
    <col min="272" max="272" width="10.85546875" style="4" bestFit="1" customWidth="1"/>
    <col min="273" max="274" width="9.85546875" style="4" bestFit="1" customWidth="1"/>
    <col min="275" max="275" width="8.140625" style="4" bestFit="1" customWidth="1"/>
    <col min="276" max="276" width="11.5703125" style="4" bestFit="1" customWidth="1"/>
    <col min="277" max="277" width="12.140625" style="4" customWidth="1"/>
    <col min="278" max="278" width="6.140625" style="4" customWidth="1"/>
    <col min="279" max="280" width="6.5703125" style="4" customWidth="1"/>
    <col min="281" max="283" width="0" style="4" hidden="1" customWidth="1"/>
    <col min="284" max="284" width="7.85546875" style="4" customWidth="1"/>
    <col min="285" max="285" width="5.85546875" style="4" customWidth="1"/>
    <col min="286" max="286" width="7.7109375" style="4" customWidth="1"/>
    <col min="287" max="287" width="6.42578125" style="4" customWidth="1"/>
    <col min="288" max="512" width="9.140625" style="4"/>
    <col min="513" max="513" width="47.42578125" style="4" bestFit="1" customWidth="1"/>
    <col min="514" max="514" width="10.85546875" style="4" bestFit="1" customWidth="1"/>
    <col min="515" max="516" width="9.85546875" style="4" bestFit="1" customWidth="1"/>
    <col min="517" max="517" width="8.140625" style="4" bestFit="1" customWidth="1"/>
    <col min="518" max="519" width="10.85546875" style="4" bestFit="1" customWidth="1"/>
    <col min="520" max="520" width="6" style="4" customWidth="1"/>
    <col min="521" max="521" width="10.85546875" style="4" bestFit="1" customWidth="1"/>
    <col min="522" max="523" width="9.85546875" style="4" bestFit="1" customWidth="1"/>
    <col min="524" max="524" width="8.140625" style="4" bestFit="1" customWidth="1"/>
    <col min="525" max="526" width="10.85546875" style="4" bestFit="1" customWidth="1"/>
    <col min="527" max="527" width="6.140625" style="4" customWidth="1"/>
    <col min="528" max="528" width="10.85546875" style="4" bestFit="1" customWidth="1"/>
    <col min="529" max="530" width="9.85546875" style="4" bestFit="1" customWidth="1"/>
    <col min="531" max="531" width="8.140625" style="4" bestFit="1" customWidth="1"/>
    <col min="532" max="532" width="11.5703125" style="4" bestFit="1" customWidth="1"/>
    <col min="533" max="533" width="12.140625" style="4" customWidth="1"/>
    <col min="534" max="534" width="6.140625" style="4" customWidth="1"/>
    <col min="535" max="536" width="6.5703125" style="4" customWidth="1"/>
    <col min="537" max="539" width="0" style="4" hidden="1" customWidth="1"/>
    <col min="540" max="540" width="7.85546875" style="4" customWidth="1"/>
    <col min="541" max="541" width="5.85546875" style="4" customWidth="1"/>
    <col min="542" max="542" width="7.7109375" style="4" customWidth="1"/>
    <col min="543" max="543" width="6.42578125" style="4" customWidth="1"/>
    <col min="544" max="768" width="9.140625" style="4"/>
    <col min="769" max="769" width="47.42578125" style="4" bestFit="1" customWidth="1"/>
    <col min="770" max="770" width="10.85546875" style="4" bestFit="1" customWidth="1"/>
    <col min="771" max="772" width="9.85546875" style="4" bestFit="1" customWidth="1"/>
    <col min="773" max="773" width="8.140625" style="4" bestFit="1" customWidth="1"/>
    <col min="774" max="775" width="10.85546875" style="4" bestFit="1" customWidth="1"/>
    <col min="776" max="776" width="6" style="4" customWidth="1"/>
    <col min="777" max="777" width="10.85546875" style="4" bestFit="1" customWidth="1"/>
    <col min="778" max="779" width="9.85546875" style="4" bestFit="1" customWidth="1"/>
    <col min="780" max="780" width="8.140625" style="4" bestFit="1" customWidth="1"/>
    <col min="781" max="782" width="10.85546875" style="4" bestFit="1" customWidth="1"/>
    <col min="783" max="783" width="6.140625" style="4" customWidth="1"/>
    <col min="784" max="784" width="10.85546875" style="4" bestFit="1" customWidth="1"/>
    <col min="785" max="786" width="9.85546875" style="4" bestFit="1" customWidth="1"/>
    <col min="787" max="787" width="8.140625" style="4" bestFit="1" customWidth="1"/>
    <col min="788" max="788" width="11.5703125" style="4" bestFit="1" customWidth="1"/>
    <col min="789" max="789" width="12.140625" style="4" customWidth="1"/>
    <col min="790" max="790" width="6.140625" style="4" customWidth="1"/>
    <col min="791" max="792" width="6.5703125" style="4" customWidth="1"/>
    <col min="793" max="795" width="0" style="4" hidden="1" customWidth="1"/>
    <col min="796" max="796" width="7.85546875" style="4" customWidth="1"/>
    <col min="797" max="797" width="5.85546875" style="4" customWidth="1"/>
    <col min="798" max="798" width="7.7109375" style="4" customWidth="1"/>
    <col min="799" max="799" width="6.42578125" style="4" customWidth="1"/>
    <col min="800" max="1024" width="9.140625" style="4"/>
    <col min="1025" max="1025" width="47.42578125" style="4" bestFit="1" customWidth="1"/>
    <col min="1026" max="1026" width="10.85546875" style="4" bestFit="1" customWidth="1"/>
    <col min="1027" max="1028" width="9.85546875" style="4" bestFit="1" customWidth="1"/>
    <col min="1029" max="1029" width="8.140625" style="4" bestFit="1" customWidth="1"/>
    <col min="1030" max="1031" width="10.85546875" style="4" bestFit="1" customWidth="1"/>
    <col min="1032" max="1032" width="6" style="4" customWidth="1"/>
    <col min="1033" max="1033" width="10.85546875" style="4" bestFit="1" customWidth="1"/>
    <col min="1034" max="1035" width="9.85546875" style="4" bestFit="1" customWidth="1"/>
    <col min="1036" max="1036" width="8.140625" style="4" bestFit="1" customWidth="1"/>
    <col min="1037" max="1038" width="10.85546875" style="4" bestFit="1" customWidth="1"/>
    <col min="1039" max="1039" width="6.140625" style="4" customWidth="1"/>
    <col min="1040" max="1040" width="10.85546875" style="4" bestFit="1" customWidth="1"/>
    <col min="1041" max="1042" width="9.85546875" style="4" bestFit="1" customWidth="1"/>
    <col min="1043" max="1043" width="8.140625" style="4" bestFit="1" customWidth="1"/>
    <col min="1044" max="1044" width="11.5703125" style="4" bestFit="1" customWidth="1"/>
    <col min="1045" max="1045" width="12.140625" style="4" customWidth="1"/>
    <col min="1046" max="1046" width="6.140625" style="4" customWidth="1"/>
    <col min="1047" max="1048" width="6.5703125" style="4" customWidth="1"/>
    <col min="1049" max="1051" width="0" style="4" hidden="1" customWidth="1"/>
    <col min="1052" max="1052" width="7.85546875" style="4" customWidth="1"/>
    <col min="1053" max="1053" width="5.85546875" style="4" customWidth="1"/>
    <col min="1054" max="1054" width="7.7109375" style="4" customWidth="1"/>
    <col min="1055" max="1055" width="6.42578125" style="4" customWidth="1"/>
    <col min="1056" max="1280" width="9.140625" style="4"/>
    <col min="1281" max="1281" width="47.42578125" style="4" bestFit="1" customWidth="1"/>
    <col min="1282" max="1282" width="10.85546875" style="4" bestFit="1" customWidth="1"/>
    <col min="1283" max="1284" width="9.85546875" style="4" bestFit="1" customWidth="1"/>
    <col min="1285" max="1285" width="8.140625" style="4" bestFit="1" customWidth="1"/>
    <col min="1286" max="1287" width="10.85546875" style="4" bestFit="1" customWidth="1"/>
    <col min="1288" max="1288" width="6" style="4" customWidth="1"/>
    <col min="1289" max="1289" width="10.85546875" style="4" bestFit="1" customWidth="1"/>
    <col min="1290" max="1291" width="9.85546875" style="4" bestFit="1" customWidth="1"/>
    <col min="1292" max="1292" width="8.140625" style="4" bestFit="1" customWidth="1"/>
    <col min="1293" max="1294" width="10.85546875" style="4" bestFit="1" customWidth="1"/>
    <col min="1295" max="1295" width="6.140625" style="4" customWidth="1"/>
    <col min="1296" max="1296" width="10.85546875" style="4" bestFit="1" customWidth="1"/>
    <col min="1297" max="1298" width="9.85546875" style="4" bestFit="1" customWidth="1"/>
    <col min="1299" max="1299" width="8.140625" style="4" bestFit="1" customWidth="1"/>
    <col min="1300" max="1300" width="11.5703125" style="4" bestFit="1" customWidth="1"/>
    <col min="1301" max="1301" width="12.140625" style="4" customWidth="1"/>
    <col min="1302" max="1302" width="6.140625" style="4" customWidth="1"/>
    <col min="1303" max="1304" width="6.5703125" style="4" customWidth="1"/>
    <col min="1305" max="1307" width="0" style="4" hidden="1" customWidth="1"/>
    <col min="1308" max="1308" width="7.85546875" style="4" customWidth="1"/>
    <col min="1309" max="1309" width="5.85546875" style="4" customWidth="1"/>
    <col min="1310" max="1310" width="7.7109375" style="4" customWidth="1"/>
    <col min="1311" max="1311" width="6.42578125" style="4" customWidth="1"/>
    <col min="1312" max="1536" width="9.140625" style="4"/>
    <col min="1537" max="1537" width="47.42578125" style="4" bestFit="1" customWidth="1"/>
    <col min="1538" max="1538" width="10.85546875" style="4" bestFit="1" customWidth="1"/>
    <col min="1539" max="1540" width="9.85546875" style="4" bestFit="1" customWidth="1"/>
    <col min="1541" max="1541" width="8.140625" style="4" bestFit="1" customWidth="1"/>
    <col min="1542" max="1543" width="10.85546875" style="4" bestFit="1" customWidth="1"/>
    <col min="1544" max="1544" width="6" style="4" customWidth="1"/>
    <col min="1545" max="1545" width="10.85546875" style="4" bestFit="1" customWidth="1"/>
    <col min="1546" max="1547" width="9.85546875" style="4" bestFit="1" customWidth="1"/>
    <col min="1548" max="1548" width="8.140625" style="4" bestFit="1" customWidth="1"/>
    <col min="1549" max="1550" width="10.85546875" style="4" bestFit="1" customWidth="1"/>
    <col min="1551" max="1551" width="6.140625" style="4" customWidth="1"/>
    <col min="1552" max="1552" width="10.85546875" style="4" bestFit="1" customWidth="1"/>
    <col min="1553" max="1554" width="9.85546875" style="4" bestFit="1" customWidth="1"/>
    <col min="1555" max="1555" width="8.140625" style="4" bestFit="1" customWidth="1"/>
    <col min="1556" max="1556" width="11.5703125" style="4" bestFit="1" customWidth="1"/>
    <col min="1557" max="1557" width="12.140625" style="4" customWidth="1"/>
    <col min="1558" max="1558" width="6.140625" style="4" customWidth="1"/>
    <col min="1559" max="1560" width="6.5703125" style="4" customWidth="1"/>
    <col min="1561" max="1563" width="0" style="4" hidden="1" customWidth="1"/>
    <col min="1564" max="1564" width="7.85546875" style="4" customWidth="1"/>
    <col min="1565" max="1565" width="5.85546875" style="4" customWidth="1"/>
    <col min="1566" max="1566" width="7.7109375" style="4" customWidth="1"/>
    <col min="1567" max="1567" width="6.42578125" style="4" customWidth="1"/>
    <col min="1568" max="1792" width="9.140625" style="4"/>
    <col min="1793" max="1793" width="47.42578125" style="4" bestFit="1" customWidth="1"/>
    <col min="1794" max="1794" width="10.85546875" style="4" bestFit="1" customWidth="1"/>
    <col min="1795" max="1796" width="9.85546875" style="4" bestFit="1" customWidth="1"/>
    <col min="1797" max="1797" width="8.140625" style="4" bestFit="1" customWidth="1"/>
    <col min="1798" max="1799" width="10.85546875" style="4" bestFit="1" customWidth="1"/>
    <col min="1800" max="1800" width="6" style="4" customWidth="1"/>
    <col min="1801" max="1801" width="10.85546875" style="4" bestFit="1" customWidth="1"/>
    <col min="1802" max="1803" width="9.85546875" style="4" bestFit="1" customWidth="1"/>
    <col min="1804" max="1804" width="8.140625" style="4" bestFit="1" customWidth="1"/>
    <col min="1805" max="1806" width="10.85546875" style="4" bestFit="1" customWidth="1"/>
    <col min="1807" max="1807" width="6.140625" style="4" customWidth="1"/>
    <col min="1808" max="1808" width="10.85546875" style="4" bestFit="1" customWidth="1"/>
    <col min="1809" max="1810" width="9.85546875" style="4" bestFit="1" customWidth="1"/>
    <col min="1811" max="1811" width="8.140625" style="4" bestFit="1" customWidth="1"/>
    <col min="1812" max="1812" width="11.5703125" style="4" bestFit="1" customWidth="1"/>
    <col min="1813" max="1813" width="12.140625" style="4" customWidth="1"/>
    <col min="1814" max="1814" width="6.140625" style="4" customWidth="1"/>
    <col min="1815" max="1816" width="6.5703125" style="4" customWidth="1"/>
    <col min="1817" max="1819" width="0" style="4" hidden="1" customWidth="1"/>
    <col min="1820" max="1820" width="7.85546875" style="4" customWidth="1"/>
    <col min="1821" max="1821" width="5.85546875" style="4" customWidth="1"/>
    <col min="1822" max="1822" width="7.7109375" style="4" customWidth="1"/>
    <col min="1823" max="1823" width="6.42578125" style="4" customWidth="1"/>
    <col min="1824" max="2048" width="9.140625" style="4"/>
    <col min="2049" max="2049" width="47.42578125" style="4" bestFit="1" customWidth="1"/>
    <col min="2050" max="2050" width="10.85546875" style="4" bestFit="1" customWidth="1"/>
    <col min="2051" max="2052" width="9.85546875" style="4" bestFit="1" customWidth="1"/>
    <col min="2053" max="2053" width="8.140625" style="4" bestFit="1" customWidth="1"/>
    <col min="2054" max="2055" width="10.85546875" style="4" bestFit="1" customWidth="1"/>
    <col min="2056" max="2056" width="6" style="4" customWidth="1"/>
    <col min="2057" max="2057" width="10.85546875" style="4" bestFit="1" customWidth="1"/>
    <col min="2058" max="2059" width="9.85546875" style="4" bestFit="1" customWidth="1"/>
    <col min="2060" max="2060" width="8.140625" style="4" bestFit="1" customWidth="1"/>
    <col min="2061" max="2062" width="10.85546875" style="4" bestFit="1" customWidth="1"/>
    <col min="2063" max="2063" width="6.140625" style="4" customWidth="1"/>
    <col min="2064" max="2064" width="10.85546875" style="4" bestFit="1" customWidth="1"/>
    <col min="2065" max="2066" width="9.85546875" style="4" bestFit="1" customWidth="1"/>
    <col min="2067" max="2067" width="8.140625" style="4" bestFit="1" customWidth="1"/>
    <col min="2068" max="2068" width="11.5703125" style="4" bestFit="1" customWidth="1"/>
    <col min="2069" max="2069" width="12.140625" style="4" customWidth="1"/>
    <col min="2070" max="2070" width="6.140625" style="4" customWidth="1"/>
    <col min="2071" max="2072" width="6.5703125" style="4" customWidth="1"/>
    <col min="2073" max="2075" width="0" style="4" hidden="1" customWidth="1"/>
    <col min="2076" max="2076" width="7.85546875" style="4" customWidth="1"/>
    <col min="2077" max="2077" width="5.85546875" style="4" customWidth="1"/>
    <col min="2078" max="2078" width="7.7109375" style="4" customWidth="1"/>
    <col min="2079" max="2079" width="6.42578125" style="4" customWidth="1"/>
    <col min="2080" max="2304" width="9.140625" style="4"/>
    <col min="2305" max="2305" width="47.42578125" style="4" bestFit="1" customWidth="1"/>
    <col min="2306" max="2306" width="10.85546875" style="4" bestFit="1" customWidth="1"/>
    <col min="2307" max="2308" width="9.85546875" style="4" bestFit="1" customWidth="1"/>
    <col min="2309" max="2309" width="8.140625" style="4" bestFit="1" customWidth="1"/>
    <col min="2310" max="2311" width="10.85546875" style="4" bestFit="1" customWidth="1"/>
    <col min="2312" max="2312" width="6" style="4" customWidth="1"/>
    <col min="2313" max="2313" width="10.85546875" style="4" bestFit="1" customWidth="1"/>
    <col min="2314" max="2315" width="9.85546875" style="4" bestFit="1" customWidth="1"/>
    <col min="2316" max="2316" width="8.140625" style="4" bestFit="1" customWidth="1"/>
    <col min="2317" max="2318" width="10.85546875" style="4" bestFit="1" customWidth="1"/>
    <col min="2319" max="2319" width="6.140625" style="4" customWidth="1"/>
    <col min="2320" max="2320" width="10.85546875" style="4" bestFit="1" customWidth="1"/>
    <col min="2321" max="2322" width="9.85546875" style="4" bestFit="1" customWidth="1"/>
    <col min="2323" max="2323" width="8.140625" style="4" bestFit="1" customWidth="1"/>
    <col min="2324" max="2324" width="11.5703125" style="4" bestFit="1" customWidth="1"/>
    <col min="2325" max="2325" width="12.140625" style="4" customWidth="1"/>
    <col min="2326" max="2326" width="6.140625" style="4" customWidth="1"/>
    <col min="2327" max="2328" width="6.5703125" style="4" customWidth="1"/>
    <col min="2329" max="2331" width="0" style="4" hidden="1" customWidth="1"/>
    <col min="2332" max="2332" width="7.85546875" style="4" customWidth="1"/>
    <col min="2333" max="2333" width="5.85546875" style="4" customWidth="1"/>
    <col min="2334" max="2334" width="7.7109375" style="4" customWidth="1"/>
    <col min="2335" max="2335" width="6.42578125" style="4" customWidth="1"/>
    <col min="2336" max="2560" width="9.140625" style="4"/>
    <col min="2561" max="2561" width="47.42578125" style="4" bestFit="1" customWidth="1"/>
    <col min="2562" max="2562" width="10.85546875" style="4" bestFit="1" customWidth="1"/>
    <col min="2563" max="2564" width="9.85546875" style="4" bestFit="1" customWidth="1"/>
    <col min="2565" max="2565" width="8.140625" style="4" bestFit="1" customWidth="1"/>
    <col min="2566" max="2567" width="10.85546875" style="4" bestFit="1" customWidth="1"/>
    <col min="2568" max="2568" width="6" style="4" customWidth="1"/>
    <col min="2569" max="2569" width="10.85546875" style="4" bestFit="1" customWidth="1"/>
    <col min="2570" max="2571" width="9.85546875" style="4" bestFit="1" customWidth="1"/>
    <col min="2572" max="2572" width="8.140625" style="4" bestFit="1" customWidth="1"/>
    <col min="2573" max="2574" width="10.85546875" style="4" bestFit="1" customWidth="1"/>
    <col min="2575" max="2575" width="6.140625" style="4" customWidth="1"/>
    <col min="2576" max="2576" width="10.85546875" style="4" bestFit="1" customWidth="1"/>
    <col min="2577" max="2578" width="9.85546875" style="4" bestFit="1" customWidth="1"/>
    <col min="2579" max="2579" width="8.140625" style="4" bestFit="1" customWidth="1"/>
    <col min="2580" max="2580" width="11.5703125" style="4" bestFit="1" customWidth="1"/>
    <col min="2581" max="2581" width="12.140625" style="4" customWidth="1"/>
    <col min="2582" max="2582" width="6.140625" style="4" customWidth="1"/>
    <col min="2583" max="2584" width="6.5703125" style="4" customWidth="1"/>
    <col min="2585" max="2587" width="0" style="4" hidden="1" customWidth="1"/>
    <col min="2588" max="2588" width="7.85546875" style="4" customWidth="1"/>
    <col min="2589" max="2589" width="5.85546875" style="4" customWidth="1"/>
    <col min="2590" max="2590" width="7.7109375" style="4" customWidth="1"/>
    <col min="2591" max="2591" width="6.42578125" style="4" customWidth="1"/>
    <col min="2592" max="2816" width="9.140625" style="4"/>
    <col min="2817" max="2817" width="47.42578125" style="4" bestFit="1" customWidth="1"/>
    <col min="2818" max="2818" width="10.85546875" style="4" bestFit="1" customWidth="1"/>
    <col min="2819" max="2820" width="9.85546875" style="4" bestFit="1" customWidth="1"/>
    <col min="2821" max="2821" width="8.140625" style="4" bestFit="1" customWidth="1"/>
    <col min="2822" max="2823" width="10.85546875" style="4" bestFit="1" customWidth="1"/>
    <col min="2824" max="2824" width="6" style="4" customWidth="1"/>
    <col min="2825" max="2825" width="10.85546875" style="4" bestFit="1" customWidth="1"/>
    <col min="2826" max="2827" width="9.85546875" style="4" bestFit="1" customWidth="1"/>
    <col min="2828" max="2828" width="8.140625" style="4" bestFit="1" customWidth="1"/>
    <col min="2829" max="2830" width="10.85546875" style="4" bestFit="1" customWidth="1"/>
    <col min="2831" max="2831" width="6.140625" style="4" customWidth="1"/>
    <col min="2832" max="2832" width="10.85546875" style="4" bestFit="1" customWidth="1"/>
    <col min="2833" max="2834" width="9.85546875" style="4" bestFit="1" customWidth="1"/>
    <col min="2835" max="2835" width="8.140625" style="4" bestFit="1" customWidth="1"/>
    <col min="2836" max="2836" width="11.5703125" style="4" bestFit="1" customWidth="1"/>
    <col min="2837" max="2837" width="12.140625" style="4" customWidth="1"/>
    <col min="2838" max="2838" width="6.140625" style="4" customWidth="1"/>
    <col min="2839" max="2840" width="6.5703125" style="4" customWidth="1"/>
    <col min="2841" max="2843" width="0" style="4" hidden="1" customWidth="1"/>
    <col min="2844" max="2844" width="7.85546875" style="4" customWidth="1"/>
    <col min="2845" max="2845" width="5.85546875" style="4" customWidth="1"/>
    <col min="2846" max="2846" width="7.7109375" style="4" customWidth="1"/>
    <col min="2847" max="2847" width="6.42578125" style="4" customWidth="1"/>
    <col min="2848" max="3072" width="9.140625" style="4"/>
    <col min="3073" max="3073" width="47.42578125" style="4" bestFit="1" customWidth="1"/>
    <col min="3074" max="3074" width="10.85546875" style="4" bestFit="1" customWidth="1"/>
    <col min="3075" max="3076" width="9.85546875" style="4" bestFit="1" customWidth="1"/>
    <col min="3077" max="3077" width="8.140625" style="4" bestFit="1" customWidth="1"/>
    <col min="3078" max="3079" width="10.85546875" style="4" bestFit="1" customWidth="1"/>
    <col min="3080" max="3080" width="6" style="4" customWidth="1"/>
    <col min="3081" max="3081" width="10.85546875" style="4" bestFit="1" customWidth="1"/>
    <col min="3082" max="3083" width="9.85546875" style="4" bestFit="1" customWidth="1"/>
    <col min="3084" max="3084" width="8.140625" style="4" bestFit="1" customWidth="1"/>
    <col min="3085" max="3086" width="10.85546875" style="4" bestFit="1" customWidth="1"/>
    <col min="3087" max="3087" width="6.140625" style="4" customWidth="1"/>
    <col min="3088" max="3088" width="10.85546875" style="4" bestFit="1" customWidth="1"/>
    <col min="3089" max="3090" width="9.85546875" style="4" bestFit="1" customWidth="1"/>
    <col min="3091" max="3091" width="8.140625" style="4" bestFit="1" customWidth="1"/>
    <col min="3092" max="3092" width="11.5703125" style="4" bestFit="1" customWidth="1"/>
    <col min="3093" max="3093" width="12.140625" style="4" customWidth="1"/>
    <col min="3094" max="3094" width="6.140625" style="4" customWidth="1"/>
    <col min="3095" max="3096" width="6.5703125" style="4" customWidth="1"/>
    <col min="3097" max="3099" width="0" style="4" hidden="1" customWidth="1"/>
    <col min="3100" max="3100" width="7.85546875" style="4" customWidth="1"/>
    <col min="3101" max="3101" width="5.85546875" style="4" customWidth="1"/>
    <col min="3102" max="3102" width="7.7109375" style="4" customWidth="1"/>
    <col min="3103" max="3103" width="6.42578125" style="4" customWidth="1"/>
    <col min="3104" max="3328" width="9.140625" style="4"/>
    <col min="3329" max="3329" width="47.42578125" style="4" bestFit="1" customWidth="1"/>
    <col min="3330" max="3330" width="10.85546875" style="4" bestFit="1" customWidth="1"/>
    <col min="3331" max="3332" width="9.85546875" style="4" bestFit="1" customWidth="1"/>
    <col min="3333" max="3333" width="8.140625" style="4" bestFit="1" customWidth="1"/>
    <col min="3334" max="3335" width="10.85546875" style="4" bestFit="1" customWidth="1"/>
    <col min="3336" max="3336" width="6" style="4" customWidth="1"/>
    <col min="3337" max="3337" width="10.85546875" style="4" bestFit="1" customWidth="1"/>
    <col min="3338" max="3339" width="9.85546875" style="4" bestFit="1" customWidth="1"/>
    <col min="3340" max="3340" width="8.140625" style="4" bestFit="1" customWidth="1"/>
    <col min="3341" max="3342" width="10.85546875" style="4" bestFit="1" customWidth="1"/>
    <col min="3343" max="3343" width="6.140625" style="4" customWidth="1"/>
    <col min="3344" max="3344" width="10.85546875" style="4" bestFit="1" customWidth="1"/>
    <col min="3345" max="3346" width="9.85546875" style="4" bestFit="1" customWidth="1"/>
    <col min="3347" max="3347" width="8.140625" style="4" bestFit="1" customWidth="1"/>
    <col min="3348" max="3348" width="11.5703125" style="4" bestFit="1" customWidth="1"/>
    <col min="3349" max="3349" width="12.140625" style="4" customWidth="1"/>
    <col min="3350" max="3350" width="6.140625" style="4" customWidth="1"/>
    <col min="3351" max="3352" width="6.5703125" style="4" customWidth="1"/>
    <col min="3353" max="3355" width="0" style="4" hidden="1" customWidth="1"/>
    <col min="3356" max="3356" width="7.85546875" style="4" customWidth="1"/>
    <col min="3357" max="3357" width="5.85546875" style="4" customWidth="1"/>
    <col min="3358" max="3358" width="7.7109375" style="4" customWidth="1"/>
    <col min="3359" max="3359" width="6.42578125" style="4" customWidth="1"/>
    <col min="3360" max="3584" width="9.140625" style="4"/>
    <col min="3585" max="3585" width="47.42578125" style="4" bestFit="1" customWidth="1"/>
    <col min="3586" max="3586" width="10.85546875" style="4" bestFit="1" customWidth="1"/>
    <col min="3587" max="3588" width="9.85546875" style="4" bestFit="1" customWidth="1"/>
    <col min="3589" max="3589" width="8.140625" style="4" bestFit="1" customWidth="1"/>
    <col min="3590" max="3591" width="10.85546875" style="4" bestFit="1" customWidth="1"/>
    <col min="3592" max="3592" width="6" style="4" customWidth="1"/>
    <col min="3593" max="3593" width="10.85546875" style="4" bestFit="1" customWidth="1"/>
    <col min="3594" max="3595" width="9.85546875" style="4" bestFit="1" customWidth="1"/>
    <col min="3596" max="3596" width="8.140625" style="4" bestFit="1" customWidth="1"/>
    <col min="3597" max="3598" width="10.85546875" style="4" bestFit="1" customWidth="1"/>
    <col min="3599" max="3599" width="6.140625" style="4" customWidth="1"/>
    <col min="3600" max="3600" width="10.85546875" style="4" bestFit="1" customWidth="1"/>
    <col min="3601" max="3602" width="9.85546875" style="4" bestFit="1" customWidth="1"/>
    <col min="3603" max="3603" width="8.140625" style="4" bestFit="1" customWidth="1"/>
    <col min="3604" max="3604" width="11.5703125" style="4" bestFit="1" customWidth="1"/>
    <col min="3605" max="3605" width="12.140625" style="4" customWidth="1"/>
    <col min="3606" max="3606" width="6.140625" style="4" customWidth="1"/>
    <col min="3607" max="3608" width="6.5703125" style="4" customWidth="1"/>
    <col min="3609" max="3611" width="0" style="4" hidden="1" customWidth="1"/>
    <col min="3612" max="3612" width="7.85546875" style="4" customWidth="1"/>
    <col min="3613" max="3613" width="5.85546875" style="4" customWidth="1"/>
    <col min="3614" max="3614" width="7.7109375" style="4" customWidth="1"/>
    <col min="3615" max="3615" width="6.42578125" style="4" customWidth="1"/>
    <col min="3616" max="3840" width="9.140625" style="4"/>
    <col min="3841" max="3841" width="47.42578125" style="4" bestFit="1" customWidth="1"/>
    <col min="3842" max="3842" width="10.85546875" style="4" bestFit="1" customWidth="1"/>
    <col min="3843" max="3844" width="9.85546875" style="4" bestFit="1" customWidth="1"/>
    <col min="3845" max="3845" width="8.140625" style="4" bestFit="1" customWidth="1"/>
    <col min="3846" max="3847" width="10.85546875" style="4" bestFit="1" customWidth="1"/>
    <col min="3848" max="3848" width="6" style="4" customWidth="1"/>
    <col min="3849" max="3849" width="10.85546875" style="4" bestFit="1" customWidth="1"/>
    <col min="3850" max="3851" width="9.85546875" style="4" bestFit="1" customWidth="1"/>
    <col min="3852" max="3852" width="8.140625" style="4" bestFit="1" customWidth="1"/>
    <col min="3853" max="3854" width="10.85546875" style="4" bestFit="1" customWidth="1"/>
    <col min="3855" max="3855" width="6.140625" style="4" customWidth="1"/>
    <col min="3856" max="3856" width="10.85546875" style="4" bestFit="1" customWidth="1"/>
    <col min="3857" max="3858" width="9.85546875" style="4" bestFit="1" customWidth="1"/>
    <col min="3859" max="3859" width="8.140625" style="4" bestFit="1" customWidth="1"/>
    <col min="3860" max="3860" width="11.5703125" style="4" bestFit="1" customWidth="1"/>
    <col min="3861" max="3861" width="12.140625" style="4" customWidth="1"/>
    <col min="3862" max="3862" width="6.140625" style="4" customWidth="1"/>
    <col min="3863" max="3864" width="6.5703125" style="4" customWidth="1"/>
    <col min="3865" max="3867" width="0" style="4" hidden="1" customWidth="1"/>
    <col min="3868" max="3868" width="7.85546875" style="4" customWidth="1"/>
    <col min="3869" max="3869" width="5.85546875" style="4" customWidth="1"/>
    <col min="3870" max="3870" width="7.7109375" style="4" customWidth="1"/>
    <col min="3871" max="3871" width="6.42578125" style="4" customWidth="1"/>
    <col min="3872" max="4096" width="9.140625" style="4"/>
    <col min="4097" max="4097" width="47.42578125" style="4" bestFit="1" customWidth="1"/>
    <col min="4098" max="4098" width="10.85546875" style="4" bestFit="1" customWidth="1"/>
    <col min="4099" max="4100" width="9.85546875" style="4" bestFit="1" customWidth="1"/>
    <col min="4101" max="4101" width="8.140625" style="4" bestFit="1" customWidth="1"/>
    <col min="4102" max="4103" width="10.85546875" style="4" bestFit="1" customWidth="1"/>
    <col min="4104" max="4104" width="6" style="4" customWidth="1"/>
    <col min="4105" max="4105" width="10.85546875" style="4" bestFit="1" customWidth="1"/>
    <col min="4106" max="4107" width="9.85546875" style="4" bestFit="1" customWidth="1"/>
    <col min="4108" max="4108" width="8.140625" style="4" bestFit="1" customWidth="1"/>
    <col min="4109" max="4110" width="10.85546875" style="4" bestFit="1" customWidth="1"/>
    <col min="4111" max="4111" width="6.140625" style="4" customWidth="1"/>
    <col min="4112" max="4112" width="10.85546875" style="4" bestFit="1" customWidth="1"/>
    <col min="4113" max="4114" width="9.85546875" style="4" bestFit="1" customWidth="1"/>
    <col min="4115" max="4115" width="8.140625" style="4" bestFit="1" customWidth="1"/>
    <col min="4116" max="4116" width="11.5703125" style="4" bestFit="1" customWidth="1"/>
    <col min="4117" max="4117" width="12.140625" style="4" customWidth="1"/>
    <col min="4118" max="4118" width="6.140625" style="4" customWidth="1"/>
    <col min="4119" max="4120" width="6.5703125" style="4" customWidth="1"/>
    <col min="4121" max="4123" width="0" style="4" hidden="1" customWidth="1"/>
    <col min="4124" max="4124" width="7.85546875" style="4" customWidth="1"/>
    <col min="4125" max="4125" width="5.85546875" style="4" customWidth="1"/>
    <col min="4126" max="4126" width="7.7109375" style="4" customWidth="1"/>
    <col min="4127" max="4127" width="6.42578125" style="4" customWidth="1"/>
    <col min="4128" max="4352" width="9.140625" style="4"/>
    <col min="4353" max="4353" width="47.42578125" style="4" bestFit="1" customWidth="1"/>
    <col min="4354" max="4354" width="10.85546875" style="4" bestFit="1" customWidth="1"/>
    <col min="4355" max="4356" width="9.85546875" style="4" bestFit="1" customWidth="1"/>
    <col min="4357" max="4357" width="8.140625" style="4" bestFit="1" customWidth="1"/>
    <col min="4358" max="4359" width="10.85546875" style="4" bestFit="1" customWidth="1"/>
    <col min="4360" max="4360" width="6" style="4" customWidth="1"/>
    <col min="4361" max="4361" width="10.85546875" style="4" bestFit="1" customWidth="1"/>
    <col min="4362" max="4363" width="9.85546875" style="4" bestFit="1" customWidth="1"/>
    <col min="4364" max="4364" width="8.140625" style="4" bestFit="1" customWidth="1"/>
    <col min="4365" max="4366" width="10.85546875" style="4" bestFit="1" customWidth="1"/>
    <col min="4367" max="4367" width="6.140625" style="4" customWidth="1"/>
    <col min="4368" max="4368" width="10.85546875" style="4" bestFit="1" customWidth="1"/>
    <col min="4369" max="4370" width="9.85546875" style="4" bestFit="1" customWidth="1"/>
    <col min="4371" max="4371" width="8.140625" style="4" bestFit="1" customWidth="1"/>
    <col min="4372" max="4372" width="11.5703125" style="4" bestFit="1" customWidth="1"/>
    <col min="4373" max="4373" width="12.140625" style="4" customWidth="1"/>
    <col min="4374" max="4374" width="6.140625" style="4" customWidth="1"/>
    <col min="4375" max="4376" width="6.5703125" style="4" customWidth="1"/>
    <col min="4377" max="4379" width="0" style="4" hidden="1" customWidth="1"/>
    <col min="4380" max="4380" width="7.85546875" style="4" customWidth="1"/>
    <col min="4381" max="4381" width="5.85546875" style="4" customWidth="1"/>
    <col min="4382" max="4382" width="7.7109375" style="4" customWidth="1"/>
    <col min="4383" max="4383" width="6.42578125" style="4" customWidth="1"/>
    <col min="4384" max="4608" width="9.140625" style="4"/>
    <col min="4609" max="4609" width="47.42578125" style="4" bestFit="1" customWidth="1"/>
    <col min="4610" max="4610" width="10.85546875" style="4" bestFit="1" customWidth="1"/>
    <col min="4611" max="4612" width="9.85546875" style="4" bestFit="1" customWidth="1"/>
    <col min="4613" max="4613" width="8.140625" style="4" bestFit="1" customWidth="1"/>
    <col min="4614" max="4615" width="10.85546875" style="4" bestFit="1" customWidth="1"/>
    <col min="4616" max="4616" width="6" style="4" customWidth="1"/>
    <col min="4617" max="4617" width="10.85546875" style="4" bestFit="1" customWidth="1"/>
    <col min="4618" max="4619" width="9.85546875" style="4" bestFit="1" customWidth="1"/>
    <col min="4620" max="4620" width="8.140625" style="4" bestFit="1" customWidth="1"/>
    <col min="4621" max="4622" width="10.85546875" style="4" bestFit="1" customWidth="1"/>
    <col min="4623" max="4623" width="6.140625" style="4" customWidth="1"/>
    <col min="4624" max="4624" width="10.85546875" style="4" bestFit="1" customWidth="1"/>
    <col min="4625" max="4626" width="9.85546875" style="4" bestFit="1" customWidth="1"/>
    <col min="4627" max="4627" width="8.140625" style="4" bestFit="1" customWidth="1"/>
    <col min="4628" max="4628" width="11.5703125" style="4" bestFit="1" customWidth="1"/>
    <col min="4629" max="4629" width="12.140625" style="4" customWidth="1"/>
    <col min="4630" max="4630" width="6.140625" style="4" customWidth="1"/>
    <col min="4631" max="4632" width="6.5703125" style="4" customWidth="1"/>
    <col min="4633" max="4635" width="0" style="4" hidden="1" customWidth="1"/>
    <col min="4636" max="4636" width="7.85546875" style="4" customWidth="1"/>
    <col min="4637" max="4637" width="5.85546875" style="4" customWidth="1"/>
    <col min="4638" max="4638" width="7.7109375" style="4" customWidth="1"/>
    <col min="4639" max="4639" width="6.42578125" style="4" customWidth="1"/>
    <col min="4640" max="4864" width="9.140625" style="4"/>
    <col min="4865" max="4865" width="47.42578125" style="4" bestFit="1" customWidth="1"/>
    <col min="4866" max="4866" width="10.85546875" style="4" bestFit="1" customWidth="1"/>
    <col min="4867" max="4868" width="9.85546875" style="4" bestFit="1" customWidth="1"/>
    <col min="4869" max="4869" width="8.140625" style="4" bestFit="1" customWidth="1"/>
    <col min="4870" max="4871" width="10.85546875" style="4" bestFit="1" customWidth="1"/>
    <col min="4872" max="4872" width="6" style="4" customWidth="1"/>
    <col min="4873" max="4873" width="10.85546875" style="4" bestFit="1" customWidth="1"/>
    <col min="4874" max="4875" width="9.85546875" style="4" bestFit="1" customWidth="1"/>
    <col min="4876" max="4876" width="8.140625" style="4" bestFit="1" customWidth="1"/>
    <col min="4877" max="4878" width="10.85546875" style="4" bestFit="1" customWidth="1"/>
    <col min="4879" max="4879" width="6.140625" style="4" customWidth="1"/>
    <col min="4880" max="4880" width="10.85546875" style="4" bestFit="1" customWidth="1"/>
    <col min="4881" max="4882" width="9.85546875" style="4" bestFit="1" customWidth="1"/>
    <col min="4883" max="4883" width="8.140625" style="4" bestFit="1" customWidth="1"/>
    <col min="4884" max="4884" width="11.5703125" style="4" bestFit="1" customWidth="1"/>
    <col min="4885" max="4885" width="12.140625" style="4" customWidth="1"/>
    <col min="4886" max="4886" width="6.140625" style="4" customWidth="1"/>
    <col min="4887" max="4888" width="6.5703125" style="4" customWidth="1"/>
    <col min="4889" max="4891" width="0" style="4" hidden="1" customWidth="1"/>
    <col min="4892" max="4892" width="7.85546875" style="4" customWidth="1"/>
    <col min="4893" max="4893" width="5.85546875" style="4" customWidth="1"/>
    <col min="4894" max="4894" width="7.7109375" style="4" customWidth="1"/>
    <col min="4895" max="4895" width="6.42578125" style="4" customWidth="1"/>
    <col min="4896" max="5120" width="9.140625" style="4"/>
    <col min="5121" max="5121" width="47.42578125" style="4" bestFit="1" customWidth="1"/>
    <col min="5122" max="5122" width="10.85546875" style="4" bestFit="1" customWidth="1"/>
    <col min="5123" max="5124" width="9.85546875" style="4" bestFit="1" customWidth="1"/>
    <col min="5125" max="5125" width="8.140625" style="4" bestFit="1" customWidth="1"/>
    <col min="5126" max="5127" width="10.85546875" style="4" bestFit="1" customWidth="1"/>
    <col min="5128" max="5128" width="6" style="4" customWidth="1"/>
    <col min="5129" max="5129" width="10.85546875" style="4" bestFit="1" customWidth="1"/>
    <col min="5130" max="5131" width="9.85546875" style="4" bestFit="1" customWidth="1"/>
    <col min="5132" max="5132" width="8.140625" style="4" bestFit="1" customWidth="1"/>
    <col min="5133" max="5134" width="10.85546875" style="4" bestFit="1" customWidth="1"/>
    <col min="5135" max="5135" width="6.140625" style="4" customWidth="1"/>
    <col min="5136" max="5136" width="10.85546875" style="4" bestFit="1" customWidth="1"/>
    <col min="5137" max="5138" width="9.85546875" style="4" bestFit="1" customWidth="1"/>
    <col min="5139" max="5139" width="8.140625" style="4" bestFit="1" customWidth="1"/>
    <col min="5140" max="5140" width="11.5703125" style="4" bestFit="1" customWidth="1"/>
    <col min="5141" max="5141" width="12.140625" style="4" customWidth="1"/>
    <col min="5142" max="5142" width="6.140625" style="4" customWidth="1"/>
    <col min="5143" max="5144" width="6.5703125" style="4" customWidth="1"/>
    <col min="5145" max="5147" width="0" style="4" hidden="1" customWidth="1"/>
    <col min="5148" max="5148" width="7.85546875" style="4" customWidth="1"/>
    <col min="5149" max="5149" width="5.85546875" style="4" customWidth="1"/>
    <col min="5150" max="5150" width="7.7109375" style="4" customWidth="1"/>
    <col min="5151" max="5151" width="6.42578125" style="4" customWidth="1"/>
    <col min="5152" max="5376" width="9.140625" style="4"/>
    <col min="5377" max="5377" width="47.42578125" style="4" bestFit="1" customWidth="1"/>
    <col min="5378" max="5378" width="10.85546875" style="4" bestFit="1" customWidth="1"/>
    <col min="5379" max="5380" width="9.85546875" style="4" bestFit="1" customWidth="1"/>
    <col min="5381" max="5381" width="8.140625" style="4" bestFit="1" customWidth="1"/>
    <col min="5382" max="5383" width="10.85546875" style="4" bestFit="1" customWidth="1"/>
    <col min="5384" max="5384" width="6" style="4" customWidth="1"/>
    <col min="5385" max="5385" width="10.85546875" style="4" bestFit="1" customWidth="1"/>
    <col min="5386" max="5387" width="9.85546875" style="4" bestFit="1" customWidth="1"/>
    <col min="5388" max="5388" width="8.140625" style="4" bestFit="1" customWidth="1"/>
    <col min="5389" max="5390" width="10.85546875" style="4" bestFit="1" customWidth="1"/>
    <col min="5391" max="5391" width="6.140625" style="4" customWidth="1"/>
    <col min="5392" max="5392" width="10.85546875" style="4" bestFit="1" customWidth="1"/>
    <col min="5393" max="5394" width="9.85546875" style="4" bestFit="1" customWidth="1"/>
    <col min="5395" max="5395" width="8.140625" style="4" bestFit="1" customWidth="1"/>
    <col min="5396" max="5396" width="11.5703125" style="4" bestFit="1" customWidth="1"/>
    <col min="5397" max="5397" width="12.140625" style="4" customWidth="1"/>
    <col min="5398" max="5398" width="6.140625" style="4" customWidth="1"/>
    <col min="5399" max="5400" width="6.5703125" style="4" customWidth="1"/>
    <col min="5401" max="5403" width="0" style="4" hidden="1" customWidth="1"/>
    <col min="5404" max="5404" width="7.85546875" style="4" customWidth="1"/>
    <col min="5405" max="5405" width="5.85546875" style="4" customWidth="1"/>
    <col min="5406" max="5406" width="7.7109375" style="4" customWidth="1"/>
    <col min="5407" max="5407" width="6.42578125" style="4" customWidth="1"/>
    <col min="5408" max="5632" width="9.140625" style="4"/>
    <col min="5633" max="5633" width="47.42578125" style="4" bestFit="1" customWidth="1"/>
    <col min="5634" max="5634" width="10.85546875" style="4" bestFit="1" customWidth="1"/>
    <col min="5635" max="5636" width="9.85546875" style="4" bestFit="1" customWidth="1"/>
    <col min="5637" max="5637" width="8.140625" style="4" bestFit="1" customWidth="1"/>
    <col min="5638" max="5639" width="10.85546875" style="4" bestFit="1" customWidth="1"/>
    <col min="5640" max="5640" width="6" style="4" customWidth="1"/>
    <col min="5641" max="5641" width="10.85546875" style="4" bestFit="1" customWidth="1"/>
    <col min="5642" max="5643" width="9.85546875" style="4" bestFit="1" customWidth="1"/>
    <col min="5644" max="5644" width="8.140625" style="4" bestFit="1" customWidth="1"/>
    <col min="5645" max="5646" width="10.85546875" style="4" bestFit="1" customWidth="1"/>
    <col min="5647" max="5647" width="6.140625" style="4" customWidth="1"/>
    <col min="5648" max="5648" width="10.85546875" style="4" bestFit="1" customWidth="1"/>
    <col min="5649" max="5650" width="9.85546875" style="4" bestFit="1" customWidth="1"/>
    <col min="5651" max="5651" width="8.140625" style="4" bestFit="1" customWidth="1"/>
    <col min="5652" max="5652" width="11.5703125" style="4" bestFit="1" customWidth="1"/>
    <col min="5653" max="5653" width="12.140625" style="4" customWidth="1"/>
    <col min="5654" max="5654" width="6.140625" style="4" customWidth="1"/>
    <col min="5655" max="5656" width="6.5703125" style="4" customWidth="1"/>
    <col min="5657" max="5659" width="0" style="4" hidden="1" customWidth="1"/>
    <col min="5660" max="5660" width="7.85546875" style="4" customWidth="1"/>
    <col min="5661" max="5661" width="5.85546875" style="4" customWidth="1"/>
    <col min="5662" max="5662" width="7.7109375" style="4" customWidth="1"/>
    <col min="5663" max="5663" width="6.42578125" style="4" customWidth="1"/>
    <col min="5664" max="5888" width="9.140625" style="4"/>
    <col min="5889" max="5889" width="47.42578125" style="4" bestFit="1" customWidth="1"/>
    <col min="5890" max="5890" width="10.85546875" style="4" bestFit="1" customWidth="1"/>
    <col min="5891" max="5892" width="9.85546875" style="4" bestFit="1" customWidth="1"/>
    <col min="5893" max="5893" width="8.140625" style="4" bestFit="1" customWidth="1"/>
    <col min="5894" max="5895" width="10.85546875" style="4" bestFit="1" customWidth="1"/>
    <col min="5896" max="5896" width="6" style="4" customWidth="1"/>
    <col min="5897" max="5897" width="10.85546875" style="4" bestFit="1" customWidth="1"/>
    <col min="5898" max="5899" width="9.85546875" style="4" bestFit="1" customWidth="1"/>
    <col min="5900" max="5900" width="8.140625" style="4" bestFit="1" customWidth="1"/>
    <col min="5901" max="5902" width="10.85546875" style="4" bestFit="1" customWidth="1"/>
    <col min="5903" max="5903" width="6.140625" style="4" customWidth="1"/>
    <col min="5904" max="5904" width="10.85546875" style="4" bestFit="1" customWidth="1"/>
    <col min="5905" max="5906" width="9.85546875" style="4" bestFit="1" customWidth="1"/>
    <col min="5907" max="5907" width="8.140625" style="4" bestFit="1" customWidth="1"/>
    <col min="5908" max="5908" width="11.5703125" style="4" bestFit="1" customWidth="1"/>
    <col min="5909" max="5909" width="12.140625" style="4" customWidth="1"/>
    <col min="5910" max="5910" width="6.140625" style="4" customWidth="1"/>
    <col min="5911" max="5912" width="6.5703125" style="4" customWidth="1"/>
    <col min="5913" max="5915" width="0" style="4" hidden="1" customWidth="1"/>
    <col min="5916" max="5916" width="7.85546875" style="4" customWidth="1"/>
    <col min="5917" max="5917" width="5.85546875" style="4" customWidth="1"/>
    <col min="5918" max="5918" width="7.7109375" style="4" customWidth="1"/>
    <col min="5919" max="5919" width="6.42578125" style="4" customWidth="1"/>
    <col min="5920" max="6144" width="9.140625" style="4"/>
    <col min="6145" max="6145" width="47.42578125" style="4" bestFit="1" customWidth="1"/>
    <col min="6146" max="6146" width="10.85546875" style="4" bestFit="1" customWidth="1"/>
    <col min="6147" max="6148" width="9.85546875" style="4" bestFit="1" customWidth="1"/>
    <col min="6149" max="6149" width="8.140625" style="4" bestFit="1" customWidth="1"/>
    <col min="6150" max="6151" width="10.85546875" style="4" bestFit="1" customWidth="1"/>
    <col min="6152" max="6152" width="6" style="4" customWidth="1"/>
    <col min="6153" max="6153" width="10.85546875" style="4" bestFit="1" customWidth="1"/>
    <col min="6154" max="6155" width="9.85546875" style="4" bestFit="1" customWidth="1"/>
    <col min="6156" max="6156" width="8.140625" style="4" bestFit="1" customWidth="1"/>
    <col min="6157" max="6158" width="10.85546875" style="4" bestFit="1" customWidth="1"/>
    <col min="6159" max="6159" width="6.140625" style="4" customWidth="1"/>
    <col min="6160" max="6160" width="10.85546875" style="4" bestFit="1" customWidth="1"/>
    <col min="6161" max="6162" width="9.85546875" style="4" bestFit="1" customWidth="1"/>
    <col min="6163" max="6163" width="8.140625" style="4" bestFit="1" customWidth="1"/>
    <col min="6164" max="6164" width="11.5703125" style="4" bestFit="1" customWidth="1"/>
    <col min="6165" max="6165" width="12.140625" style="4" customWidth="1"/>
    <col min="6166" max="6166" width="6.140625" style="4" customWidth="1"/>
    <col min="6167" max="6168" width="6.5703125" style="4" customWidth="1"/>
    <col min="6169" max="6171" width="0" style="4" hidden="1" customWidth="1"/>
    <col min="6172" max="6172" width="7.85546875" style="4" customWidth="1"/>
    <col min="6173" max="6173" width="5.85546875" style="4" customWidth="1"/>
    <col min="6174" max="6174" width="7.7109375" style="4" customWidth="1"/>
    <col min="6175" max="6175" width="6.42578125" style="4" customWidth="1"/>
    <col min="6176" max="6400" width="9.140625" style="4"/>
    <col min="6401" max="6401" width="47.42578125" style="4" bestFit="1" customWidth="1"/>
    <col min="6402" max="6402" width="10.85546875" style="4" bestFit="1" customWidth="1"/>
    <col min="6403" max="6404" width="9.85546875" style="4" bestFit="1" customWidth="1"/>
    <col min="6405" max="6405" width="8.140625" style="4" bestFit="1" customWidth="1"/>
    <col min="6406" max="6407" width="10.85546875" style="4" bestFit="1" customWidth="1"/>
    <col min="6408" max="6408" width="6" style="4" customWidth="1"/>
    <col min="6409" max="6409" width="10.85546875" style="4" bestFit="1" customWidth="1"/>
    <col min="6410" max="6411" width="9.85546875" style="4" bestFit="1" customWidth="1"/>
    <col min="6412" max="6412" width="8.140625" style="4" bestFit="1" customWidth="1"/>
    <col min="6413" max="6414" width="10.85546875" style="4" bestFit="1" customWidth="1"/>
    <col min="6415" max="6415" width="6.140625" style="4" customWidth="1"/>
    <col min="6416" max="6416" width="10.85546875" style="4" bestFit="1" customWidth="1"/>
    <col min="6417" max="6418" width="9.85546875" style="4" bestFit="1" customWidth="1"/>
    <col min="6419" max="6419" width="8.140625" style="4" bestFit="1" customWidth="1"/>
    <col min="6420" max="6420" width="11.5703125" style="4" bestFit="1" customWidth="1"/>
    <col min="6421" max="6421" width="12.140625" style="4" customWidth="1"/>
    <col min="6422" max="6422" width="6.140625" style="4" customWidth="1"/>
    <col min="6423" max="6424" width="6.5703125" style="4" customWidth="1"/>
    <col min="6425" max="6427" width="0" style="4" hidden="1" customWidth="1"/>
    <col min="6428" max="6428" width="7.85546875" style="4" customWidth="1"/>
    <col min="6429" max="6429" width="5.85546875" style="4" customWidth="1"/>
    <col min="6430" max="6430" width="7.7109375" style="4" customWidth="1"/>
    <col min="6431" max="6431" width="6.42578125" style="4" customWidth="1"/>
    <col min="6432" max="6656" width="9.140625" style="4"/>
    <col min="6657" max="6657" width="47.42578125" style="4" bestFit="1" customWidth="1"/>
    <col min="6658" max="6658" width="10.85546875" style="4" bestFit="1" customWidth="1"/>
    <col min="6659" max="6660" width="9.85546875" style="4" bestFit="1" customWidth="1"/>
    <col min="6661" max="6661" width="8.140625" style="4" bestFit="1" customWidth="1"/>
    <col min="6662" max="6663" width="10.85546875" style="4" bestFit="1" customWidth="1"/>
    <col min="6664" max="6664" width="6" style="4" customWidth="1"/>
    <col min="6665" max="6665" width="10.85546875" style="4" bestFit="1" customWidth="1"/>
    <col min="6666" max="6667" width="9.85546875" style="4" bestFit="1" customWidth="1"/>
    <col min="6668" max="6668" width="8.140625" style="4" bestFit="1" customWidth="1"/>
    <col min="6669" max="6670" width="10.85546875" style="4" bestFit="1" customWidth="1"/>
    <col min="6671" max="6671" width="6.140625" style="4" customWidth="1"/>
    <col min="6672" max="6672" width="10.85546875" style="4" bestFit="1" customWidth="1"/>
    <col min="6673" max="6674" width="9.85546875" style="4" bestFit="1" customWidth="1"/>
    <col min="6675" max="6675" width="8.140625" style="4" bestFit="1" customWidth="1"/>
    <col min="6676" max="6676" width="11.5703125" style="4" bestFit="1" customWidth="1"/>
    <col min="6677" max="6677" width="12.140625" style="4" customWidth="1"/>
    <col min="6678" max="6678" width="6.140625" style="4" customWidth="1"/>
    <col min="6679" max="6680" width="6.5703125" style="4" customWidth="1"/>
    <col min="6681" max="6683" width="0" style="4" hidden="1" customWidth="1"/>
    <col min="6684" max="6684" width="7.85546875" style="4" customWidth="1"/>
    <col min="6685" max="6685" width="5.85546875" style="4" customWidth="1"/>
    <col min="6686" max="6686" width="7.7109375" style="4" customWidth="1"/>
    <col min="6687" max="6687" width="6.42578125" style="4" customWidth="1"/>
    <col min="6688" max="6912" width="9.140625" style="4"/>
    <col min="6913" max="6913" width="47.42578125" style="4" bestFit="1" customWidth="1"/>
    <col min="6914" max="6914" width="10.85546875" style="4" bestFit="1" customWidth="1"/>
    <col min="6915" max="6916" width="9.85546875" style="4" bestFit="1" customWidth="1"/>
    <col min="6917" max="6917" width="8.140625" style="4" bestFit="1" customWidth="1"/>
    <col min="6918" max="6919" width="10.85546875" style="4" bestFit="1" customWidth="1"/>
    <col min="6920" max="6920" width="6" style="4" customWidth="1"/>
    <col min="6921" max="6921" width="10.85546875" style="4" bestFit="1" customWidth="1"/>
    <col min="6922" max="6923" width="9.85546875" style="4" bestFit="1" customWidth="1"/>
    <col min="6924" max="6924" width="8.140625" style="4" bestFit="1" customWidth="1"/>
    <col min="6925" max="6926" width="10.85546875" style="4" bestFit="1" customWidth="1"/>
    <col min="6927" max="6927" width="6.140625" style="4" customWidth="1"/>
    <col min="6928" max="6928" width="10.85546875" style="4" bestFit="1" customWidth="1"/>
    <col min="6929" max="6930" width="9.85546875" style="4" bestFit="1" customWidth="1"/>
    <col min="6931" max="6931" width="8.140625" style="4" bestFit="1" customWidth="1"/>
    <col min="6932" max="6932" width="11.5703125" style="4" bestFit="1" customWidth="1"/>
    <col min="6933" max="6933" width="12.140625" style="4" customWidth="1"/>
    <col min="6934" max="6934" width="6.140625" style="4" customWidth="1"/>
    <col min="6935" max="6936" width="6.5703125" style="4" customWidth="1"/>
    <col min="6937" max="6939" width="0" style="4" hidden="1" customWidth="1"/>
    <col min="6940" max="6940" width="7.85546875" style="4" customWidth="1"/>
    <col min="6941" max="6941" width="5.85546875" style="4" customWidth="1"/>
    <col min="6942" max="6942" width="7.7109375" style="4" customWidth="1"/>
    <col min="6943" max="6943" width="6.42578125" style="4" customWidth="1"/>
    <col min="6944" max="7168" width="9.140625" style="4"/>
    <col min="7169" max="7169" width="47.42578125" style="4" bestFit="1" customWidth="1"/>
    <col min="7170" max="7170" width="10.85546875" style="4" bestFit="1" customWidth="1"/>
    <col min="7171" max="7172" width="9.85546875" style="4" bestFit="1" customWidth="1"/>
    <col min="7173" max="7173" width="8.140625" style="4" bestFit="1" customWidth="1"/>
    <col min="7174" max="7175" width="10.85546875" style="4" bestFit="1" customWidth="1"/>
    <col min="7176" max="7176" width="6" style="4" customWidth="1"/>
    <col min="7177" max="7177" width="10.85546875" style="4" bestFit="1" customWidth="1"/>
    <col min="7178" max="7179" width="9.85546875" style="4" bestFit="1" customWidth="1"/>
    <col min="7180" max="7180" width="8.140625" style="4" bestFit="1" customWidth="1"/>
    <col min="7181" max="7182" width="10.85546875" style="4" bestFit="1" customWidth="1"/>
    <col min="7183" max="7183" width="6.140625" style="4" customWidth="1"/>
    <col min="7184" max="7184" width="10.85546875" style="4" bestFit="1" customWidth="1"/>
    <col min="7185" max="7186" width="9.85546875" style="4" bestFit="1" customWidth="1"/>
    <col min="7187" max="7187" width="8.140625" style="4" bestFit="1" customWidth="1"/>
    <col min="7188" max="7188" width="11.5703125" style="4" bestFit="1" customWidth="1"/>
    <col min="7189" max="7189" width="12.140625" style="4" customWidth="1"/>
    <col min="7190" max="7190" width="6.140625" style="4" customWidth="1"/>
    <col min="7191" max="7192" width="6.5703125" style="4" customWidth="1"/>
    <col min="7193" max="7195" width="0" style="4" hidden="1" customWidth="1"/>
    <col min="7196" max="7196" width="7.85546875" style="4" customWidth="1"/>
    <col min="7197" max="7197" width="5.85546875" style="4" customWidth="1"/>
    <col min="7198" max="7198" width="7.7109375" style="4" customWidth="1"/>
    <col min="7199" max="7199" width="6.42578125" style="4" customWidth="1"/>
    <col min="7200" max="7424" width="9.140625" style="4"/>
    <col min="7425" max="7425" width="47.42578125" style="4" bestFit="1" customWidth="1"/>
    <col min="7426" max="7426" width="10.85546875" style="4" bestFit="1" customWidth="1"/>
    <col min="7427" max="7428" width="9.85546875" style="4" bestFit="1" customWidth="1"/>
    <col min="7429" max="7429" width="8.140625" style="4" bestFit="1" customWidth="1"/>
    <col min="7430" max="7431" width="10.85546875" style="4" bestFit="1" customWidth="1"/>
    <col min="7432" max="7432" width="6" style="4" customWidth="1"/>
    <col min="7433" max="7433" width="10.85546875" style="4" bestFit="1" customWidth="1"/>
    <col min="7434" max="7435" width="9.85546875" style="4" bestFit="1" customWidth="1"/>
    <col min="7436" max="7436" width="8.140625" style="4" bestFit="1" customWidth="1"/>
    <col min="7437" max="7438" width="10.85546875" style="4" bestFit="1" customWidth="1"/>
    <col min="7439" max="7439" width="6.140625" style="4" customWidth="1"/>
    <col min="7440" max="7440" width="10.85546875" style="4" bestFit="1" customWidth="1"/>
    <col min="7441" max="7442" width="9.85546875" style="4" bestFit="1" customWidth="1"/>
    <col min="7443" max="7443" width="8.140625" style="4" bestFit="1" customWidth="1"/>
    <col min="7444" max="7444" width="11.5703125" style="4" bestFit="1" customWidth="1"/>
    <col min="7445" max="7445" width="12.140625" style="4" customWidth="1"/>
    <col min="7446" max="7446" width="6.140625" style="4" customWidth="1"/>
    <col min="7447" max="7448" width="6.5703125" style="4" customWidth="1"/>
    <col min="7449" max="7451" width="0" style="4" hidden="1" customWidth="1"/>
    <col min="7452" max="7452" width="7.85546875" style="4" customWidth="1"/>
    <col min="7453" max="7453" width="5.85546875" style="4" customWidth="1"/>
    <col min="7454" max="7454" width="7.7109375" style="4" customWidth="1"/>
    <col min="7455" max="7455" width="6.42578125" style="4" customWidth="1"/>
    <col min="7456" max="7680" width="9.140625" style="4"/>
    <col min="7681" max="7681" width="47.42578125" style="4" bestFit="1" customWidth="1"/>
    <col min="7682" max="7682" width="10.85546875" style="4" bestFit="1" customWidth="1"/>
    <col min="7683" max="7684" width="9.85546875" style="4" bestFit="1" customWidth="1"/>
    <col min="7685" max="7685" width="8.140625" style="4" bestFit="1" customWidth="1"/>
    <col min="7686" max="7687" width="10.85546875" style="4" bestFit="1" customWidth="1"/>
    <col min="7688" max="7688" width="6" style="4" customWidth="1"/>
    <col min="7689" max="7689" width="10.85546875" style="4" bestFit="1" customWidth="1"/>
    <col min="7690" max="7691" width="9.85546875" style="4" bestFit="1" customWidth="1"/>
    <col min="7692" max="7692" width="8.140625" style="4" bestFit="1" customWidth="1"/>
    <col min="7693" max="7694" width="10.85546875" style="4" bestFit="1" customWidth="1"/>
    <col min="7695" max="7695" width="6.140625" style="4" customWidth="1"/>
    <col min="7696" max="7696" width="10.85546875" style="4" bestFit="1" customWidth="1"/>
    <col min="7697" max="7698" width="9.85546875" style="4" bestFit="1" customWidth="1"/>
    <col min="7699" max="7699" width="8.140625" style="4" bestFit="1" customWidth="1"/>
    <col min="7700" max="7700" width="11.5703125" style="4" bestFit="1" customWidth="1"/>
    <col min="7701" max="7701" width="12.140625" style="4" customWidth="1"/>
    <col min="7702" max="7702" width="6.140625" style="4" customWidth="1"/>
    <col min="7703" max="7704" width="6.5703125" style="4" customWidth="1"/>
    <col min="7705" max="7707" width="0" style="4" hidden="1" customWidth="1"/>
    <col min="7708" max="7708" width="7.85546875" style="4" customWidth="1"/>
    <col min="7709" max="7709" width="5.85546875" style="4" customWidth="1"/>
    <col min="7710" max="7710" width="7.7109375" style="4" customWidth="1"/>
    <col min="7711" max="7711" width="6.42578125" style="4" customWidth="1"/>
    <col min="7712" max="7936" width="9.140625" style="4"/>
    <col min="7937" max="7937" width="47.42578125" style="4" bestFit="1" customWidth="1"/>
    <col min="7938" max="7938" width="10.85546875" style="4" bestFit="1" customWidth="1"/>
    <col min="7939" max="7940" width="9.85546875" style="4" bestFit="1" customWidth="1"/>
    <col min="7941" max="7941" width="8.140625" style="4" bestFit="1" customWidth="1"/>
    <col min="7942" max="7943" width="10.85546875" style="4" bestFit="1" customWidth="1"/>
    <col min="7944" max="7944" width="6" style="4" customWidth="1"/>
    <col min="7945" max="7945" width="10.85546875" style="4" bestFit="1" customWidth="1"/>
    <col min="7946" max="7947" width="9.85546875" style="4" bestFit="1" customWidth="1"/>
    <col min="7948" max="7948" width="8.140625" style="4" bestFit="1" customWidth="1"/>
    <col min="7949" max="7950" width="10.85546875" style="4" bestFit="1" customWidth="1"/>
    <col min="7951" max="7951" width="6.140625" style="4" customWidth="1"/>
    <col min="7952" max="7952" width="10.85546875" style="4" bestFit="1" customWidth="1"/>
    <col min="7953" max="7954" width="9.85546875" style="4" bestFit="1" customWidth="1"/>
    <col min="7955" max="7955" width="8.140625" style="4" bestFit="1" customWidth="1"/>
    <col min="7956" max="7956" width="11.5703125" style="4" bestFit="1" customWidth="1"/>
    <col min="7957" max="7957" width="12.140625" style="4" customWidth="1"/>
    <col min="7958" max="7958" width="6.140625" style="4" customWidth="1"/>
    <col min="7959" max="7960" width="6.5703125" style="4" customWidth="1"/>
    <col min="7961" max="7963" width="0" style="4" hidden="1" customWidth="1"/>
    <col min="7964" max="7964" width="7.85546875" style="4" customWidth="1"/>
    <col min="7965" max="7965" width="5.85546875" style="4" customWidth="1"/>
    <col min="7966" max="7966" width="7.7109375" style="4" customWidth="1"/>
    <col min="7967" max="7967" width="6.42578125" style="4" customWidth="1"/>
    <col min="7968" max="8192" width="9.140625" style="4"/>
    <col min="8193" max="8193" width="47.42578125" style="4" bestFit="1" customWidth="1"/>
    <col min="8194" max="8194" width="10.85546875" style="4" bestFit="1" customWidth="1"/>
    <col min="8195" max="8196" width="9.85546875" style="4" bestFit="1" customWidth="1"/>
    <col min="8197" max="8197" width="8.140625" style="4" bestFit="1" customWidth="1"/>
    <col min="8198" max="8199" width="10.85546875" style="4" bestFit="1" customWidth="1"/>
    <col min="8200" max="8200" width="6" style="4" customWidth="1"/>
    <col min="8201" max="8201" width="10.85546875" style="4" bestFit="1" customWidth="1"/>
    <col min="8202" max="8203" width="9.85546875" style="4" bestFit="1" customWidth="1"/>
    <col min="8204" max="8204" width="8.140625" style="4" bestFit="1" customWidth="1"/>
    <col min="8205" max="8206" width="10.85546875" style="4" bestFit="1" customWidth="1"/>
    <col min="8207" max="8207" width="6.140625" style="4" customWidth="1"/>
    <col min="8208" max="8208" width="10.85546875" style="4" bestFit="1" customWidth="1"/>
    <col min="8209" max="8210" width="9.85546875" style="4" bestFit="1" customWidth="1"/>
    <col min="8211" max="8211" width="8.140625" style="4" bestFit="1" customWidth="1"/>
    <col min="8212" max="8212" width="11.5703125" style="4" bestFit="1" customWidth="1"/>
    <col min="8213" max="8213" width="12.140625" style="4" customWidth="1"/>
    <col min="8214" max="8214" width="6.140625" style="4" customWidth="1"/>
    <col min="8215" max="8216" width="6.5703125" style="4" customWidth="1"/>
    <col min="8217" max="8219" width="0" style="4" hidden="1" customWidth="1"/>
    <col min="8220" max="8220" width="7.85546875" style="4" customWidth="1"/>
    <col min="8221" max="8221" width="5.85546875" style="4" customWidth="1"/>
    <col min="8222" max="8222" width="7.7109375" style="4" customWidth="1"/>
    <col min="8223" max="8223" width="6.42578125" style="4" customWidth="1"/>
    <col min="8224" max="8448" width="9.140625" style="4"/>
    <col min="8449" max="8449" width="47.42578125" style="4" bestFit="1" customWidth="1"/>
    <col min="8450" max="8450" width="10.85546875" style="4" bestFit="1" customWidth="1"/>
    <col min="8451" max="8452" width="9.85546875" style="4" bestFit="1" customWidth="1"/>
    <col min="8453" max="8453" width="8.140625" style="4" bestFit="1" customWidth="1"/>
    <col min="8454" max="8455" width="10.85546875" style="4" bestFit="1" customWidth="1"/>
    <col min="8456" max="8456" width="6" style="4" customWidth="1"/>
    <col min="8457" max="8457" width="10.85546875" style="4" bestFit="1" customWidth="1"/>
    <col min="8458" max="8459" width="9.85546875" style="4" bestFit="1" customWidth="1"/>
    <col min="8460" max="8460" width="8.140625" style="4" bestFit="1" customWidth="1"/>
    <col min="8461" max="8462" width="10.85546875" style="4" bestFit="1" customWidth="1"/>
    <col min="8463" max="8463" width="6.140625" style="4" customWidth="1"/>
    <col min="8464" max="8464" width="10.85546875" style="4" bestFit="1" customWidth="1"/>
    <col min="8465" max="8466" width="9.85546875" style="4" bestFit="1" customWidth="1"/>
    <col min="8467" max="8467" width="8.140625" style="4" bestFit="1" customWidth="1"/>
    <col min="8468" max="8468" width="11.5703125" style="4" bestFit="1" customWidth="1"/>
    <col min="8469" max="8469" width="12.140625" style="4" customWidth="1"/>
    <col min="8470" max="8470" width="6.140625" style="4" customWidth="1"/>
    <col min="8471" max="8472" width="6.5703125" style="4" customWidth="1"/>
    <col min="8473" max="8475" width="0" style="4" hidden="1" customWidth="1"/>
    <col min="8476" max="8476" width="7.85546875" style="4" customWidth="1"/>
    <col min="8477" max="8477" width="5.85546875" style="4" customWidth="1"/>
    <col min="8478" max="8478" width="7.7109375" style="4" customWidth="1"/>
    <col min="8479" max="8479" width="6.42578125" style="4" customWidth="1"/>
    <col min="8480" max="8704" width="9.140625" style="4"/>
    <col min="8705" max="8705" width="47.42578125" style="4" bestFit="1" customWidth="1"/>
    <col min="8706" max="8706" width="10.85546875" style="4" bestFit="1" customWidth="1"/>
    <col min="8707" max="8708" width="9.85546875" style="4" bestFit="1" customWidth="1"/>
    <col min="8709" max="8709" width="8.140625" style="4" bestFit="1" customWidth="1"/>
    <col min="8710" max="8711" width="10.85546875" style="4" bestFit="1" customWidth="1"/>
    <col min="8712" max="8712" width="6" style="4" customWidth="1"/>
    <col min="8713" max="8713" width="10.85546875" style="4" bestFit="1" customWidth="1"/>
    <col min="8714" max="8715" width="9.85546875" style="4" bestFit="1" customWidth="1"/>
    <col min="8716" max="8716" width="8.140625" style="4" bestFit="1" customWidth="1"/>
    <col min="8717" max="8718" width="10.85546875" style="4" bestFit="1" customWidth="1"/>
    <col min="8719" max="8719" width="6.140625" style="4" customWidth="1"/>
    <col min="8720" max="8720" width="10.85546875" style="4" bestFit="1" customWidth="1"/>
    <col min="8721" max="8722" width="9.85546875" style="4" bestFit="1" customWidth="1"/>
    <col min="8723" max="8723" width="8.140625" style="4" bestFit="1" customWidth="1"/>
    <col min="8724" max="8724" width="11.5703125" style="4" bestFit="1" customWidth="1"/>
    <col min="8725" max="8725" width="12.140625" style="4" customWidth="1"/>
    <col min="8726" max="8726" width="6.140625" style="4" customWidth="1"/>
    <col min="8727" max="8728" width="6.5703125" style="4" customWidth="1"/>
    <col min="8729" max="8731" width="0" style="4" hidden="1" customWidth="1"/>
    <col min="8732" max="8732" width="7.85546875" style="4" customWidth="1"/>
    <col min="8733" max="8733" width="5.85546875" style="4" customWidth="1"/>
    <col min="8734" max="8734" width="7.7109375" style="4" customWidth="1"/>
    <col min="8735" max="8735" width="6.42578125" style="4" customWidth="1"/>
    <col min="8736" max="8960" width="9.140625" style="4"/>
    <col min="8961" max="8961" width="47.42578125" style="4" bestFit="1" customWidth="1"/>
    <col min="8962" max="8962" width="10.85546875" style="4" bestFit="1" customWidth="1"/>
    <col min="8963" max="8964" width="9.85546875" style="4" bestFit="1" customWidth="1"/>
    <col min="8965" max="8965" width="8.140625" style="4" bestFit="1" customWidth="1"/>
    <col min="8966" max="8967" width="10.85546875" style="4" bestFit="1" customWidth="1"/>
    <col min="8968" max="8968" width="6" style="4" customWidth="1"/>
    <col min="8969" max="8969" width="10.85546875" style="4" bestFit="1" customWidth="1"/>
    <col min="8970" max="8971" width="9.85546875" style="4" bestFit="1" customWidth="1"/>
    <col min="8972" max="8972" width="8.140625" style="4" bestFit="1" customWidth="1"/>
    <col min="8973" max="8974" width="10.85546875" style="4" bestFit="1" customWidth="1"/>
    <col min="8975" max="8975" width="6.140625" style="4" customWidth="1"/>
    <col min="8976" max="8976" width="10.85546875" style="4" bestFit="1" customWidth="1"/>
    <col min="8977" max="8978" width="9.85546875" style="4" bestFit="1" customWidth="1"/>
    <col min="8979" max="8979" width="8.140625" style="4" bestFit="1" customWidth="1"/>
    <col min="8980" max="8980" width="11.5703125" style="4" bestFit="1" customWidth="1"/>
    <col min="8981" max="8981" width="12.140625" style="4" customWidth="1"/>
    <col min="8982" max="8982" width="6.140625" style="4" customWidth="1"/>
    <col min="8983" max="8984" width="6.5703125" style="4" customWidth="1"/>
    <col min="8985" max="8987" width="0" style="4" hidden="1" customWidth="1"/>
    <col min="8988" max="8988" width="7.85546875" style="4" customWidth="1"/>
    <col min="8989" max="8989" width="5.85546875" style="4" customWidth="1"/>
    <col min="8990" max="8990" width="7.7109375" style="4" customWidth="1"/>
    <col min="8991" max="8991" width="6.42578125" style="4" customWidth="1"/>
    <col min="8992" max="9216" width="9.140625" style="4"/>
    <col min="9217" max="9217" width="47.42578125" style="4" bestFit="1" customWidth="1"/>
    <col min="9218" max="9218" width="10.85546875" style="4" bestFit="1" customWidth="1"/>
    <col min="9219" max="9220" width="9.85546875" style="4" bestFit="1" customWidth="1"/>
    <col min="9221" max="9221" width="8.140625" style="4" bestFit="1" customWidth="1"/>
    <col min="9222" max="9223" width="10.85546875" style="4" bestFit="1" customWidth="1"/>
    <col min="9224" max="9224" width="6" style="4" customWidth="1"/>
    <col min="9225" max="9225" width="10.85546875" style="4" bestFit="1" customWidth="1"/>
    <col min="9226" max="9227" width="9.85546875" style="4" bestFit="1" customWidth="1"/>
    <col min="9228" max="9228" width="8.140625" style="4" bestFit="1" customWidth="1"/>
    <col min="9229" max="9230" width="10.85546875" style="4" bestFit="1" customWidth="1"/>
    <col min="9231" max="9231" width="6.140625" style="4" customWidth="1"/>
    <col min="9232" max="9232" width="10.85546875" style="4" bestFit="1" customWidth="1"/>
    <col min="9233" max="9234" width="9.85546875" style="4" bestFit="1" customWidth="1"/>
    <col min="9235" max="9235" width="8.140625" style="4" bestFit="1" customWidth="1"/>
    <col min="9236" max="9236" width="11.5703125" style="4" bestFit="1" customWidth="1"/>
    <col min="9237" max="9237" width="12.140625" style="4" customWidth="1"/>
    <col min="9238" max="9238" width="6.140625" style="4" customWidth="1"/>
    <col min="9239" max="9240" width="6.5703125" style="4" customWidth="1"/>
    <col min="9241" max="9243" width="0" style="4" hidden="1" customWidth="1"/>
    <col min="9244" max="9244" width="7.85546875" style="4" customWidth="1"/>
    <col min="9245" max="9245" width="5.85546875" style="4" customWidth="1"/>
    <col min="9246" max="9246" width="7.7109375" style="4" customWidth="1"/>
    <col min="9247" max="9247" width="6.42578125" style="4" customWidth="1"/>
    <col min="9248" max="9472" width="9.140625" style="4"/>
    <col min="9473" max="9473" width="47.42578125" style="4" bestFit="1" customWidth="1"/>
    <col min="9474" max="9474" width="10.85546875" style="4" bestFit="1" customWidth="1"/>
    <col min="9475" max="9476" width="9.85546875" style="4" bestFit="1" customWidth="1"/>
    <col min="9477" max="9477" width="8.140625" style="4" bestFit="1" customWidth="1"/>
    <col min="9478" max="9479" width="10.85546875" style="4" bestFit="1" customWidth="1"/>
    <col min="9480" max="9480" width="6" style="4" customWidth="1"/>
    <col min="9481" max="9481" width="10.85546875" style="4" bestFit="1" customWidth="1"/>
    <col min="9482" max="9483" width="9.85546875" style="4" bestFit="1" customWidth="1"/>
    <col min="9484" max="9484" width="8.140625" style="4" bestFit="1" customWidth="1"/>
    <col min="9485" max="9486" width="10.85546875" style="4" bestFit="1" customWidth="1"/>
    <col min="9487" max="9487" width="6.140625" style="4" customWidth="1"/>
    <col min="9488" max="9488" width="10.85546875" style="4" bestFit="1" customWidth="1"/>
    <col min="9489" max="9490" width="9.85546875" style="4" bestFit="1" customWidth="1"/>
    <col min="9491" max="9491" width="8.140625" style="4" bestFit="1" customWidth="1"/>
    <col min="9492" max="9492" width="11.5703125" style="4" bestFit="1" customWidth="1"/>
    <col min="9493" max="9493" width="12.140625" style="4" customWidth="1"/>
    <col min="9494" max="9494" width="6.140625" style="4" customWidth="1"/>
    <col min="9495" max="9496" width="6.5703125" style="4" customWidth="1"/>
    <col min="9497" max="9499" width="0" style="4" hidden="1" customWidth="1"/>
    <col min="9500" max="9500" width="7.85546875" style="4" customWidth="1"/>
    <col min="9501" max="9501" width="5.85546875" style="4" customWidth="1"/>
    <col min="9502" max="9502" width="7.7109375" style="4" customWidth="1"/>
    <col min="9503" max="9503" width="6.42578125" style="4" customWidth="1"/>
    <col min="9504" max="9728" width="9.140625" style="4"/>
    <col min="9729" max="9729" width="47.42578125" style="4" bestFit="1" customWidth="1"/>
    <col min="9730" max="9730" width="10.85546875" style="4" bestFit="1" customWidth="1"/>
    <col min="9731" max="9732" width="9.85546875" style="4" bestFit="1" customWidth="1"/>
    <col min="9733" max="9733" width="8.140625" style="4" bestFit="1" customWidth="1"/>
    <col min="9734" max="9735" width="10.85546875" style="4" bestFit="1" customWidth="1"/>
    <col min="9736" max="9736" width="6" style="4" customWidth="1"/>
    <col min="9737" max="9737" width="10.85546875" style="4" bestFit="1" customWidth="1"/>
    <col min="9738" max="9739" width="9.85546875" style="4" bestFit="1" customWidth="1"/>
    <col min="9740" max="9740" width="8.140625" style="4" bestFit="1" customWidth="1"/>
    <col min="9741" max="9742" width="10.85546875" style="4" bestFit="1" customWidth="1"/>
    <col min="9743" max="9743" width="6.140625" style="4" customWidth="1"/>
    <col min="9744" max="9744" width="10.85546875" style="4" bestFit="1" customWidth="1"/>
    <col min="9745" max="9746" width="9.85546875" style="4" bestFit="1" customWidth="1"/>
    <col min="9747" max="9747" width="8.140625" style="4" bestFit="1" customWidth="1"/>
    <col min="9748" max="9748" width="11.5703125" style="4" bestFit="1" customWidth="1"/>
    <col min="9749" max="9749" width="12.140625" style="4" customWidth="1"/>
    <col min="9750" max="9750" width="6.140625" style="4" customWidth="1"/>
    <col min="9751" max="9752" width="6.5703125" style="4" customWidth="1"/>
    <col min="9753" max="9755" width="0" style="4" hidden="1" customWidth="1"/>
    <col min="9756" max="9756" width="7.85546875" style="4" customWidth="1"/>
    <col min="9757" max="9757" width="5.85546875" style="4" customWidth="1"/>
    <col min="9758" max="9758" width="7.7109375" style="4" customWidth="1"/>
    <col min="9759" max="9759" width="6.42578125" style="4" customWidth="1"/>
    <col min="9760" max="9984" width="9.140625" style="4"/>
    <col min="9985" max="9985" width="47.42578125" style="4" bestFit="1" customWidth="1"/>
    <col min="9986" max="9986" width="10.85546875" style="4" bestFit="1" customWidth="1"/>
    <col min="9987" max="9988" width="9.85546875" style="4" bestFit="1" customWidth="1"/>
    <col min="9989" max="9989" width="8.140625" style="4" bestFit="1" customWidth="1"/>
    <col min="9990" max="9991" width="10.85546875" style="4" bestFit="1" customWidth="1"/>
    <col min="9992" max="9992" width="6" style="4" customWidth="1"/>
    <col min="9993" max="9993" width="10.85546875" style="4" bestFit="1" customWidth="1"/>
    <col min="9994" max="9995" width="9.85546875" style="4" bestFit="1" customWidth="1"/>
    <col min="9996" max="9996" width="8.140625" style="4" bestFit="1" customWidth="1"/>
    <col min="9997" max="9998" width="10.85546875" style="4" bestFit="1" customWidth="1"/>
    <col min="9999" max="9999" width="6.140625" style="4" customWidth="1"/>
    <col min="10000" max="10000" width="10.85546875" style="4" bestFit="1" customWidth="1"/>
    <col min="10001" max="10002" width="9.85546875" style="4" bestFit="1" customWidth="1"/>
    <col min="10003" max="10003" width="8.140625" style="4" bestFit="1" customWidth="1"/>
    <col min="10004" max="10004" width="11.5703125" style="4" bestFit="1" customWidth="1"/>
    <col min="10005" max="10005" width="12.140625" style="4" customWidth="1"/>
    <col min="10006" max="10006" width="6.140625" style="4" customWidth="1"/>
    <col min="10007" max="10008" width="6.5703125" style="4" customWidth="1"/>
    <col min="10009" max="10011" width="0" style="4" hidden="1" customWidth="1"/>
    <col min="10012" max="10012" width="7.85546875" style="4" customWidth="1"/>
    <col min="10013" max="10013" width="5.85546875" style="4" customWidth="1"/>
    <col min="10014" max="10014" width="7.7109375" style="4" customWidth="1"/>
    <col min="10015" max="10015" width="6.42578125" style="4" customWidth="1"/>
    <col min="10016" max="10240" width="9.140625" style="4"/>
    <col min="10241" max="10241" width="47.42578125" style="4" bestFit="1" customWidth="1"/>
    <col min="10242" max="10242" width="10.85546875" style="4" bestFit="1" customWidth="1"/>
    <col min="10243" max="10244" width="9.85546875" style="4" bestFit="1" customWidth="1"/>
    <col min="10245" max="10245" width="8.140625" style="4" bestFit="1" customWidth="1"/>
    <col min="10246" max="10247" width="10.85546875" style="4" bestFit="1" customWidth="1"/>
    <col min="10248" max="10248" width="6" style="4" customWidth="1"/>
    <col min="10249" max="10249" width="10.85546875" style="4" bestFit="1" customWidth="1"/>
    <col min="10250" max="10251" width="9.85546875" style="4" bestFit="1" customWidth="1"/>
    <col min="10252" max="10252" width="8.140625" style="4" bestFit="1" customWidth="1"/>
    <col min="10253" max="10254" width="10.85546875" style="4" bestFit="1" customWidth="1"/>
    <col min="10255" max="10255" width="6.140625" style="4" customWidth="1"/>
    <col min="10256" max="10256" width="10.85546875" style="4" bestFit="1" customWidth="1"/>
    <col min="10257" max="10258" width="9.85546875" style="4" bestFit="1" customWidth="1"/>
    <col min="10259" max="10259" width="8.140625" style="4" bestFit="1" customWidth="1"/>
    <col min="10260" max="10260" width="11.5703125" style="4" bestFit="1" customWidth="1"/>
    <col min="10261" max="10261" width="12.140625" style="4" customWidth="1"/>
    <col min="10262" max="10262" width="6.140625" style="4" customWidth="1"/>
    <col min="10263" max="10264" width="6.5703125" style="4" customWidth="1"/>
    <col min="10265" max="10267" width="0" style="4" hidden="1" customWidth="1"/>
    <col min="10268" max="10268" width="7.85546875" style="4" customWidth="1"/>
    <col min="10269" max="10269" width="5.85546875" style="4" customWidth="1"/>
    <col min="10270" max="10270" width="7.7109375" style="4" customWidth="1"/>
    <col min="10271" max="10271" width="6.42578125" style="4" customWidth="1"/>
    <col min="10272" max="10496" width="9.140625" style="4"/>
    <col min="10497" max="10497" width="47.42578125" style="4" bestFit="1" customWidth="1"/>
    <col min="10498" max="10498" width="10.85546875" style="4" bestFit="1" customWidth="1"/>
    <col min="10499" max="10500" width="9.85546875" style="4" bestFit="1" customWidth="1"/>
    <col min="10501" max="10501" width="8.140625" style="4" bestFit="1" customWidth="1"/>
    <col min="10502" max="10503" width="10.85546875" style="4" bestFit="1" customWidth="1"/>
    <col min="10504" max="10504" width="6" style="4" customWidth="1"/>
    <col min="10505" max="10505" width="10.85546875" style="4" bestFit="1" customWidth="1"/>
    <col min="10506" max="10507" width="9.85546875" style="4" bestFit="1" customWidth="1"/>
    <col min="10508" max="10508" width="8.140625" style="4" bestFit="1" customWidth="1"/>
    <col min="10509" max="10510" width="10.85546875" style="4" bestFit="1" customWidth="1"/>
    <col min="10511" max="10511" width="6.140625" style="4" customWidth="1"/>
    <col min="10512" max="10512" width="10.85546875" style="4" bestFit="1" customWidth="1"/>
    <col min="10513" max="10514" width="9.85546875" style="4" bestFit="1" customWidth="1"/>
    <col min="10515" max="10515" width="8.140625" style="4" bestFit="1" customWidth="1"/>
    <col min="10516" max="10516" width="11.5703125" style="4" bestFit="1" customWidth="1"/>
    <col min="10517" max="10517" width="12.140625" style="4" customWidth="1"/>
    <col min="10518" max="10518" width="6.140625" style="4" customWidth="1"/>
    <col min="10519" max="10520" width="6.5703125" style="4" customWidth="1"/>
    <col min="10521" max="10523" width="0" style="4" hidden="1" customWidth="1"/>
    <col min="10524" max="10524" width="7.85546875" style="4" customWidth="1"/>
    <col min="10525" max="10525" width="5.85546875" style="4" customWidth="1"/>
    <col min="10526" max="10526" width="7.7109375" style="4" customWidth="1"/>
    <col min="10527" max="10527" width="6.42578125" style="4" customWidth="1"/>
    <col min="10528" max="10752" width="9.140625" style="4"/>
    <col min="10753" max="10753" width="47.42578125" style="4" bestFit="1" customWidth="1"/>
    <col min="10754" max="10754" width="10.85546875" style="4" bestFit="1" customWidth="1"/>
    <col min="10755" max="10756" width="9.85546875" style="4" bestFit="1" customWidth="1"/>
    <col min="10757" max="10757" width="8.140625" style="4" bestFit="1" customWidth="1"/>
    <col min="10758" max="10759" width="10.85546875" style="4" bestFit="1" customWidth="1"/>
    <col min="10760" max="10760" width="6" style="4" customWidth="1"/>
    <col min="10761" max="10761" width="10.85546875" style="4" bestFit="1" customWidth="1"/>
    <col min="10762" max="10763" width="9.85546875" style="4" bestFit="1" customWidth="1"/>
    <col min="10764" max="10764" width="8.140625" style="4" bestFit="1" customWidth="1"/>
    <col min="10765" max="10766" width="10.85546875" style="4" bestFit="1" customWidth="1"/>
    <col min="10767" max="10767" width="6.140625" style="4" customWidth="1"/>
    <col min="10768" max="10768" width="10.85546875" style="4" bestFit="1" customWidth="1"/>
    <col min="10769" max="10770" width="9.85546875" style="4" bestFit="1" customWidth="1"/>
    <col min="10771" max="10771" width="8.140625" style="4" bestFit="1" customWidth="1"/>
    <col min="10772" max="10772" width="11.5703125" style="4" bestFit="1" customWidth="1"/>
    <col min="10773" max="10773" width="12.140625" style="4" customWidth="1"/>
    <col min="10774" max="10774" width="6.140625" style="4" customWidth="1"/>
    <col min="10775" max="10776" width="6.5703125" style="4" customWidth="1"/>
    <col min="10777" max="10779" width="0" style="4" hidden="1" customWidth="1"/>
    <col min="10780" max="10780" width="7.85546875" style="4" customWidth="1"/>
    <col min="10781" max="10781" width="5.85546875" style="4" customWidth="1"/>
    <col min="10782" max="10782" width="7.7109375" style="4" customWidth="1"/>
    <col min="10783" max="10783" width="6.42578125" style="4" customWidth="1"/>
    <col min="10784" max="11008" width="9.140625" style="4"/>
    <col min="11009" max="11009" width="47.42578125" style="4" bestFit="1" customWidth="1"/>
    <col min="11010" max="11010" width="10.85546875" style="4" bestFit="1" customWidth="1"/>
    <col min="11011" max="11012" width="9.85546875" style="4" bestFit="1" customWidth="1"/>
    <col min="11013" max="11013" width="8.140625" style="4" bestFit="1" customWidth="1"/>
    <col min="11014" max="11015" width="10.85546875" style="4" bestFit="1" customWidth="1"/>
    <col min="11016" max="11016" width="6" style="4" customWidth="1"/>
    <col min="11017" max="11017" width="10.85546875" style="4" bestFit="1" customWidth="1"/>
    <col min="11018" max="11019" width="9.85546875" style="4" bestFit="1" customWidth="1"/>
    <col min="11020" max="11020" width="8.140625" style="4" bestFit="1" customWidth="1"/>
    <col min="11021" max="11022" width="10.85546875" style="4" bestFit="1" customWidth="1"/>
    <col min="11023" max="11023" width="6.140625" style="4" customWidth="1"/>
    <col min="11024" max="11024" width="10.85546875" style="4" bestFit="1" customWidth="1"/>
    <col min="11025" max="11026" width="9.85546875" style="4" bestFit="1" customWidth="1"/>
    <col min="11027" max="11027" width="8.140625" style="4" bestFit="1" customWidth="1"/>
    <col min="11028" max="11028" width="11.5703125" style="4" bestFit="1" customWidth="1"/>
    <col min="11029" max="11029" width="12.140625" style="4" customWidth="1"/>
    <col min="11030" max="11030" width="6.140625" style="4" customWidth="1"/>
    <col min="11031" max="11032" width="6.5703125" style="4" customWidth="1"/>
    <col min="11033" max="11035" width="0" style="4" hidden="1" customWidth="1"/>
    <col min="11036" max="11036" width="7.85546875" style="4" customWidth="1"/>
    <col min="11037" max="11037" width="5.85546875" style="4" customWidth="1"/>
    <col min="11038" max="11038" width="7.7109375" style="4" customWidth="1"/>
    <col min="11039" max="11039" width="6.42578125" style="4" customWidth="1"/>
    <col min="11040" max="11264" width="9.140625" style="4"/>
    <col min="11265" max="11265" width="47.42578125" style="4" bestFit="1" customWidth="1"/>
    <col min="11266" max="11266" width="10.85546875" style="4" bestFit="1" customWidth="1"/>
    <col min="11267" max="11268" width="9.85546875" style="4" bestFit="1" customWidth="1"/>
    <col min="11269" max="11269" width="8.140625" style="4" bestFit="1" customWidth="1"/>
    <col min="11270" max="11271" width="10.85546875" style="4" bestFit="1" customWidth="1"/>
    <col min="11272" max="11272" width="6" style="4" customWidth="1"/>
    <col min="11273" max="11273" width="10.85546875" style="4" bestFit="1" customWidth="1"/>
    <col min="11274" max="11275" width="9.85546875" style="4" bestFit="1" customWidth="1"/>
    <col min="11276" max="11276" width="8.140625" style="4" bestFit="1" customWidth="1"/>
    <col min="11277" max="11278" width="10.85546875" style="4" bestFit="1" customWidth="1"/>
    <col min="11279" max="11279" width="6.140625" style="4" customWidth="1"/>
    <col min="11280" max="11280" width="10.85546875" style="4" bestFit="1" customWidth="1"/>
    <col min="11281" max="11282" width="9.85546875" style="4" bestFit="1" customWidth="1"/>
    <col min="11283" max="11283" width="8.140625" style="4" bestFit="1" customWidth="1"/>
    <col min="11284" max="11284" width="11.5703125" style="4" bestFit="1" customWidth="1"/>
    <col min="11285" max="11285" width="12.140625" style="4" customWidth="1"/>
    <col min="11286" max="11286" width="6.140625" style="4" customWidth="1"/>
    <col min="11287" max="11288" width="6.5703125" style="4" customWidth="1"/>
    <col min="11289" max="11291" width="0" style="4" hidden="1" customWidth="1"/>
    <col min="11292" max="11292" width="7.85546875" style="4" customWidth="1"/>
    <col min="11293" max="11293" width="5.85546875" style="4" customWidth="1"/>
    <col min="11294" max="11294" width="7.7109375" style="4" customWidth="1"/>
    <col min="11295" max="11295" width="6.42578125" style="4" customWidth="1"/>
    <col min="11296" max="11520" width="9.140625" style="4"/>
    <col min="11521" max="11521" width="47.42578125" style="4" bestFit="1" customWidth="1"/>
    <col min="11522" max="11522" width="10.85546875" style="4" bestFit="1" customWidth="1"/>
    <col min="11523" max="11524" width="9.85546875" style="4" bestFit="1" customWidth="1"/>
    <col min="11525" max="11525" width="8.140625" style="4" bestFit="1" customWidth="1"/>
    <col min="11526" max="11527" width="10.85546875" style="4" bestFit="1" customWidth="1"/>
    <col min="11528" max="11528" width="6" style="4" customWidth="1"/>
    <col min="11529" max="11529" width="10.85546875" style="4" bestFit="1" customWidth="1"/>
    <col min="11530" max="11531" width="9.85546875" style="4" bestFit="1" customWidth="1"/>
    <col min="11532" max="11532" width="8.140625" style="4" bestFit="1" customWidth="1"/>
    <col min="11533" max="11534" width="10.85546875" style="4" bestFit="1" customWidth="1"/>
    <col min="11535" max="11535" width="6.140625" style="4" customWidth="1"/>
    <col min="11536" max="11536" width="10.85546875" style="4" bestFit="1" customWidth="1"/>
    <col min="11537" max="11538" width="9.85546875" style="4" bestFit="1" customWidth="1"/>
    <col min="11539" max="11539" width="8.140625" style="4" bestFit="1" customWidth="1"/>
    <col min="11540" max="11540" width="11.5703125" style="4" bestFit="1" customWidth="1"/>
    <col min="11541" max="11541" width="12.140625" style="4" customWidth="1"/>
    <col min="11542" max="11542" width="6.140625" style="4" customWidth="1"/>
    <col min="11543" max="11544" width="6.5703125" style="4" customWidth="1"/>
    <col min="11545" max="11547" width="0" style="4" hidden="1" customWidth="1"/>
    <col min="11548" max="11548" width="7.85546875" style="4" customWidth="1"/>
    <col min="11549" max="11549" width="5.85546875" style="4" customWidth="1"/>
    <col min="11550" max="11550" width="7.7109375" style="4" customWidth="1"/>
    <col min="11551" max="11551" width="6.42578125" style="4" customWidth="1"/>
    <col min="11552" max="11776" width="9.140625" style="4"/>
    <col min="11777" max="11777" width="47.42578125" style="4" bestFit="1" customWidth="1"/>
    <col min="11778" max="11778" width="10.85546875" style="4" bestFit="1" customWidth="1"/>
    <col min="11779" max="11780" width="9.85546875" style="4" bestFit="1" customWidth="1"/>
    <col min="11781" max="11781" width="8.140625" style="4" bestFit="1" customWidth="1"/>
    <col min="11782" max="11783" width="10.85546875" style="4" bestFit="1" customWidth="1"/>
    <col min="11784" max="11784" width="6" style="4" customWidth="1"/>
    <col min="11785" max="11785" width="10.85546875" style="4" bestFit="1" customWidth="1"/>
    <col min="11786" max="11787" width="9.85546875" style="4" bestFit="1" customWidth="1"/>
    <col min="11788" max="11788" width="8.140625" style="4" bestFit="1" customWidth="1"/>
    <col min="11789" max="11790" width="10.85546875" style="4" bestFit="1" customWidth="1"/>
    <col min="11791" max="11791" width="6.140625" style="4" customWidth="1"/>
    <col min="11792" max="11792" width="10.85546875" style="4" bestFit="1" customWidth="1"/>
    <col min="11793" max="11794" width="9.85546875" style="4" bestFit="1" customWidth="1"/>
    <col min="11795" max="11795" width="8.140625" style="4" bestFit="1" customWidth="1"/>
    <col min="11796" max="11796" width="11.5703125" style="4" bestFit="1" customWidth="1"/>
    <col min="11797" max="11797" width="12.140625" style="4" customWidth="1"/>
    <col min="11798" max="11798" width="6.140625" style="4" customWidth="1"/>
    <col min="11799" max="11800" width="6.5703125" style="4" customWidth="1"/>
    <col min="11801" max="11803" width="0" style="4" hidden="1" customWidth="1"/>
    <col min="11804" max="11804" width="7.85546875" style="4" customWidth="1"/>
    <col min="11805" max="11805" width="5.85546875" style="4" customWidth="1"/>
    <col min="11806" max="11806" width="7.7109375" style="4" customWidth="1"/>
    <col min="11807" max="11807" width="6.42578125" style="4" customWidth="1"/>
    <col min="11808" max="12032" width="9.140625" style="4"/>
    <col min="12033" max="12033" width="47.42578125" style="4" bestFit="1" customWidth="1"/>
    <col min="12034" max="12034" width="10.85546875" style="4" bestFit="1" customWidth="1"/>
    <col min="12035" max="12036" width="9.85546875" style="4" bestFit="1" customWidth="1"/>
    <col min="12037" max="12037" width="8.140625" style="4" bestFit="1" customWidth="1"/>
    <col min="12038" max="12039" width="10.85546875" style="4" bestFit="1" customWidth="1"/>
    <col min="12040" max="12040" width="6" style="4" customWidth="1"/>
    <col min="12041" max="12041" width="10.85546875" style="4" bestFit="1" customWidth="1"/>
    <col min="12042" max="12043" width="9.85546875" style="4" bestFit="1" customWidth="1"/>
    <col min="12044" max="12044" width="8.140625" style="4" bestFit="1" customWidth="1"/>
    <col min="12045" max="12046" width="10.85546875" style="4" bestFit="1" customWidth="1"/>
    <col min="12047" max="12047" width="6.140625" style="4" customWidth="1"/>
    <col min="12048" max="12048" width="10.85546875" style="4" bestFit="1" customWidth="1"/>
    <col min="12049" max="12050" width="9.85546875" style="4" bestFit="1" customWidth="1"/>
    <col min="12051" max="12051" width="8.140625" style="4" bestFit="1" customWidth="1"/>
    <col min="12052" max="12052" width="11.5703125" style="4" bestFit="1" customWidth="1"/>
    <col min="12053" max="12053" width="12.140625" style="4" customWidth="1"/>
    <col min="12054" max="12054" width="6.140625" style="4" customWidth="1"/>
    <col min="12055" max="12056" width="6.5703125" style="4" customWidth="1"/>
    <col min="12057" max="12059" width="0" style="4" hidden="1" customWidth="1"/>
    <col min="12060" max="12060" width="7.85546875" style="4" customWidth="1"/>
    <col min="12061" max="12061" width="5.85546875" style="4" customWidth="1"/>
    <col min="12062" max="12062" width="7.7109375" style="4" customWidth="1"/>
    <col min="12063" max="12063" width="6.42578125" style="4" customWidth="1"/>
    <col min="12064" max="12288" width="9.140625" style="4"/>
    <col min="12289" max="12289" width="47.42578125" style="4" bestFit="1" customWidth="1"/>
    <col min="12290" max="12290" width="10.85546875" style="4" bestFit="1" customWidth="1"/>
    <col min="12291" max="12292" width="9.85546875" style="4" bestFit="1" customWidth="1"/>
    <col min="12293" max="12293" width="8.140625" style="4" bestFit="1" customWidth="1"/>
    <col min="12294" max="12295" width="10.85546875" style="4" bestFit="1" customWidth="1"/>
    <col min="12296" max="12296" width="6" style="4" customWidth="1"/>
    <col min="12297" max="12297" width="10.85546875" style="4" bestFit="1" customWidth="1"/>
    <col min="12298" max="12299" width="9.85546875" style="4" bestFit="1" customWidth="1"/>
    <col min="12300" max="12300" width="8.140625" style="4" bestFit="1" customWidth="1"/>
    <col min="12301" max="12302" width="10.85546875" style="4" bestFit="1" customWidth="1"/>
    <col min="12303" max="12303" width="6.140625" style="4" customWidth="1"/>
    <col min="12304" max="12304" width="10.85546875" style="4" bestFit="1" customWidth="1"/>
    <col min="12305" max="12306" width="9.85546875" style="4" bestFit="1" customWidth="1"/>
    <col min="12307" max="12307" width="8.140625" style="4" bestFit="1" customWidth="1"/>
    <col min="12308" max="12308" width="11.5703125" style="4" bestFit="1" customWidth="1"/>
    <col min="12309" max="12309" width="12.140625" style="4" customWidth="1"/>
    <col min="12310" max="12310" width="6.140625" style="4" customWidth="1"/>
    <col min="12311" max="12312" width="6.5703125" style="4" customWidth="1"/>
    <col min="12313" max="12315" width="0" style="4" hidden="1" customWidth="1"/>
    <col min="12316" max="12316" width="7.85546875" style="4" customWidth="1"/>
    <col min="12317" max="12317" width="5.85546875" style="4" customWidth="1"/>
    <col min="12318" max="12318" width="7.7109375" style="4" customWidth="1"/>
    <col min="12319" max="12319" width="6.42578125" style="4" customWidth="1"/>
    <col min="12320" max="12544" width="9.140625" style="4"/>
    <col min="12545" max="12545" width="47.42578125" style="4" bestFit="1" customWidth="1"/>
    <col min="12546" max="12546" width="10.85546875" style="4" bestFit="1" customWidth="1"/>
    <col min="12547" max="12548" width="9.85546875" style="4" bestFit="1" customWidth="1"/>
    <col min="12549" max="12549" width="8.140625" style="4" bestFit="1" customWidth="1"/>
    <col min="12550" max="12551" width="10.85546875" style="4" bestFit="1" customWidth="1"/>
    <col min="12552" max="12552" width="6" style="4" customWidth="1"/>
    <col min="12553" max="12553" width="10.85546875" style="4" bestFit="1" customWidth="1"/>
    <col min="12554" max="12555" width="9.85546875" style="4" bestFit="1" customWidth="1"/>
    <col min="12556" max="12556" width="8.140625" style="4" bestFit="1" customWidth="1"/>
    <col min="12557" max="12558" width="10.85546875" style="4" bestFit="1" customWidth="1"/>
    <col min="12559" max="12559" width="6.140625" style="4" customWidth="1"/>
    <col min="12560" max="12560" width="10.85546875" style="4" bestFit="1" customWidth="1"/>
    <col min="12561" max="12562" width="9.85546875" style="4" bestFit="1" customWidth="1"/>
    <col min="12563" max="12563" width="8.140625" style="4" bestFit="1" customWidth="1"/>
    <col min="12564" max="12564" width="11.5703125" style="4" bestFit="1" customWidth="1"/>
    <col min="12565" max="12565" width="12.140625" style="4" customWidth="1"/>
    <col min="12566" max="12566" width="6.140625" style="4" customWidth="1"/>
    <col min="12567" max="12568" width="6.5703125" style="4" customWidth="1"/>
    <col min="12569" max="12571" width="0" style="4" hidden="1" customWidth="1"/>
    <col min="12572" max="12572" width="7.85546875" style="4" customWidth="1"/>
    <col min="12573" max="12573" width="5.85546875" style="4" customWidth="1"/>
    <col min="12574" max="12574" width="7.7109375" style="4" customWidth="1"/>
    <col min="12575" max="12575" width="6.42578125" style="4" customWidth="1"/>
    <col min="12576" max="12800" width="9.140625" style="4"/>
    <col min="12801" max="12801" width="47.42578125" style="4" bestFit="1" customWidth="1"/>
    <col min="12802" max="12802" width="10.85546875" style="4" bestFit="1" customWidth="1"/>
    <col min="12803" max="12804" width="9.85546875" style="4" bestFit="1" customWidth="1"/>
    <col min="12805" max="12805" width="8.140625" style="4" bestFit="1" customWidth="1"/>
    <col min="12806" max="12807" width="10.85546875" style="4" bestFit="1" customWidth="1"/>
    <col min="12808" max="12808" width="6" style="4" customWidth="1"/>
    <col min="12809" max="12809" width="10.85546875" style="4" bestFit="1" customWidth="1"/>
    <col min="12810" max="12811" width="9.85546875" style="4" bestFit="1" customWidth="1"/>
    <col min="12812" max="12812" width="8.140625" style="4" bestFit="1" customWidth="1"/>
    <col min="12813" max="12814" width="10.85546875" style="4" bestFit="1" customWidth="1"/>
    <col min="12815" max="12815" width="6.140625" style="4" customWidth="1"/>
    <col min="12816" max="12816" width="10.85546875" style="4" bestFit="1" customWidth="1"/>
    <col min="12817" max="12818" width="9.85546875" style="4" bestFit="1" customWidth="1"/>
    <col min="12819" max="12819" width="8.140625" style="4" bestFit="1" customWidth="1"/>
    <col min="12820" max="12820" width="11.5703125" style="4" bestFit="1" customWidth="1"/>
    <col min="12821" max="12821" width="12.140625" style="4" customWidth="1"/>
    <col min="12822" max="12822" width="6.140625" style="4" customWidth="1"/>
    <col min="12823" max="12824" width="6.5703125" style="4" customWidth="1"/>
    <col min="12825" max="12827" width="0" style="4" hidden="1" customWidth="1"/>
    <col min="12828" max="12828" width="7.85546875" style="4" customWidth="1"/>
    <col min="12829" max="12829" width="5.85546875" style="4" customWidth="1"/>
    <col min="12830" max="12830" width="7.7109375" style="4" customWidth="1"/>
    <col min="12831" max="12831" width="6.42578125" style="4" customWidth="1"/>
    <col min="12832" max="13056" width="9.140625" style="4"/>
    <col min="13057" max="13057" width="47.42578125" style="4" bestFit="1" customWidth="1"/>
    <col min="13058" max="13058" width="10.85546875" style="4" bestFit="1" customWidth="1"/>
    <col min="13059" max="13060" width="9.85546875" style="4" bestFit="1" customWidth="1"/>
    <col min="13061" max="13061" width="8.140625" style="4" bestFit="1" customWidth="1"/>
    <col min="13062" max="13063" width="10.85546875" style="4" bestFit="1" customWidth="1"/>
    <col min="13064" max="13064" width="6" style="4" customWidth="1"/>
    <col min="13065" max="13065" width="10.85546875" style="4" bestFit="1" customWidth="1"/>
    <col min="13066" max="13067" width="9.85546875" style="4" bestFit="1" customWidth="1"/>
    <col min="13068" max="13068" width="8.140625" style="4" bestFit="1" customWidth="1"/>
    <col min="13069" max="13070" width="10.85546875" style="4" bestFit="1" customWidth="1"/>
    <col min="13071" max="13071" width="6.140625" style="4" customWidth="1"/>
    <col min="13072" max="13072" width="10.85546875" style="4" bestFit="1" customWidth="1"/>
    <col min="13073" max="13074" width="9.85546875" style="4" bestFit="1" customWidth="1"/>
    <col min="13075" max="13075" width="8.140625" style="4" bestFit="1" customWidth="1"/>
    <col min="13076" max="13076" width="11.5703125" style="4" bestFit="1" customWidth="1"/>
    <col min="13077" max="13077" width="12.140625" style="4" customWidth="1"/>
    <col min="13078" max="13078" width="6.140625" style="4" customWidth="1"/>
    <col min="13079" max="13080" width="6.5703125" style="4" customWidth="1"/>
    <col min="13081" max="13083" width="0" style="4" hidden="1" customWidth="1"/>
    <col min="13084" max="13084" width="7.85546875" style="4" customWidth="1"/>
    <col min="13085" max="13085" width="5.85546875" style="4" customWidth="1"/>
    <col min="13086" max="13086" width="7.7109375" style="4" customWidth="1"/>
    <col min="13087" max="13087" width="6.42578125" style="4" customWidth="1"/>
    <col min="13088" max="13312" width="9.140625" style="4"/>
    <col min="13313" max="13313" width="47.42578125" style="4" bestFit="1" customWidth="1"/>
    <col min="13314" max="13314" width="10.85546875" style="4" bestFit="1" customWidth="1"/>
    <col min="13315" max="13316" width="9.85546875" style="4" bestFit="1" customWidth="1"/>
    <col min="13317" max="13317" width="8.140625" style="4" bestFit="1" customWidth="1"/>
    <col min="13318" max="13319" width="10.85546875" style="4" bestFit="1" customWidth="1"/>
    <col min="13320" max="13320" width="6" style="4" customWidth="1"/>
    <col min="13321" max="13321" width="10.85546875" style="4" bestFit="1" customWidth="1"/>
    <col min="13322" max="13323" width="9.85546875" style="4" bestFit="1" customWidth="1"/>
    <col min="13324" max="13324" width="8.140625" style="4" bestFit="1" customWidth="1"/>
    <col min="13325" max="13326" width="10.85546875" style="4" bestFit="1" customWidth="1"/>
    <col min="13327" max="13327" width="6.140625" style="4" customWidth="1"/>
    <col min="13328" max="13328" width="10.85546875" style="4" bestFit="1" customWidth="1"/>
    <col min="13329" max="13330" width="9.85546875" style="4" bestFit="1" customWidth="1"/>
    <col min="13331" max="13331" width="8.140625" style="4" bestFit="1" customWidth="1"/>
    <col min="13332" max="13332" width="11.5703125" style="4" bestFit="1" customWidth="1"/>
    <col min="13333" max="13333" width="12.140625" style="4" customWidth="1"/>
    <col min="13334" max="13334" width="6.140625" style="4" customWidth="1"/>
    <col min="13335" max="13336" width="6.5703125" style="4" customWidth="1"/>
    <col min="13337" max="13339" width="0" style="4" hidden="1" customWidth="1"/>
    <col min="13340" max="13340" width="7.85546875" style="4" customWidth="1"/>
    <col min="13341" max="13341" width="5.85546875" style="4" customWidth="1"/>
    <col min="13342" max="13342" width="7.7109375" style="4" customWidth="1"/>
    <col min="13343" max="13343" width="6.42578125" style="4" customWidth="1"/>
    <col min="13344" max="13568" width="9.140625" style="4"/>
    <col min="13569" max="13569" width="47.42578125" style="4" bestFit="1" customWidth="1"/>
    <col min="13570" max="13570" width="10.85546875" style="4" bestFit="1" customWidth="1"/>
    <col min="13571" max="13572" width="9.85546875" style="4" bestFit="1" customWidth="1"/>
    <col min="13573" max="13573" width="8.140625" style="4" bestFit="1" customWidth="1"/>
    <col min="13574" max="13575" width="10.85546875" style="4" bestFit="1" customWidth="1"/>
    <col min="13576" max="13576" width="6" style="4" customWidth="1"/>
    <col min="13577" max="13577" width="10.85546875" style="4" bestFit="1" customWidth="1"/>
    <col min="13578" max="13579" width="9.85546875" style="4" bestFit="1" customWidth="1"/>
    <col min="13580" max="13580" width="8.140625" style="4" bestFit="1" customWidth="1"/>
    <col min="13581" max="13582" width="10.85546875" style="4" bestFit="1" customWidth="1"/>
    <col min="13583" max="13583" width="6.140625" style="4" customWidth="1"/>
    <col min="13584" max="13584" width="10.85546875" style="4" bestFit="1" customWidth="1"/>
    <col min="13585" max="13586" width="9.85546875" style="4" bestFit="1" customWidth="1"/>
    <col min="13587" max="13587" width="8.140625" style="4" bestFit="1" customWidth="1"/>
    <col min="13588" max="13588" width="11.5703125" style="4" bestFit="1" customWidth="1"/>
    <col min="13589" max="13589" width="12.140625" style="4" customWidth="1"/>
    <col min="13590" max="13590" width="6.140625" style="4" customWidth="1"/>
    <col min="13591" max="13592" width="6.5703125" style="4" customWidth="1"/>
    <col min="13593" max="13595" width="0" style="4" hidden="1" customWidth="1"/>
    <col min="13596" max="13596" width="7.85546875" style="4" customWidth="1"/>
    <col min="13597" max="13597" width="5.85546875" style="4" customWidth="1"/>
    <col min="13598" max="13598" width="7.7109375" style="4" customWidth="1"/>
    <col min="13599" max="13599" width="6.42578125" style="4" customWidth="1"/>
    <col min="13600" max="13824" width="9.140625" style="4"/>
    <col min="13825" max="13825" width="47.42578125" style="4" bestFit="1" customWidth="1"/>
    <col min="13826" max="13826" width="10.85546875" style="4" bestFit="1" customWidth="1"/>
    <col min="13827" max="13828" width="9.85546875" style="4" bestFit="1" customWidth="1"/>
    <col min="13829" max="13829" width="8.140625" style="4" bestFit="1" customWidth="1"/>
    <col min="13830" max="13831" width="10.85546875" style="4" bestFit="1" customWidth="1"/>
    <col min="13832" max="13832" width="6" style="4" customWidth="1"/>
    <col min="13833" max="13833" width="10.85546875" style="4" bestFit="1" customWidth="1"/>
    <col min="13834" max="13835" width="9.85546875" style="4" bestFit="1" customWidth="1"/>
    <col min="13836" max="13836" width="8.140625" style="4" bestFit="1" customWidth="1"/>
    <col min="13837" max="13838" width="10.85546875" style="4" bestFit="1" customWidth="1"/>
    <col min="13839" max="13839" width="6.140625" style="4" customWidth="1"/>
    <col min="13840" max="13840" width="10.85546875" style="4" bestFit="1" customWidth="1"/>
    <col min="13841" max="13842" width="9.85546875" style="4" bestFit="1" customWidth="1"/>
    <col min="13843" max="13843" width="8.140625" style="4" bestFit="1" customWidth="1"/>
    <col min="13844" max="13844" width="11.5703125" style="4" bestFit="1" customWidth="1"/>
    <col min="13845" max="13845" width="12.140625" style="4" customWidth="1"/>
    <col min="13846" max="13846" width="6.140625" style="4" customWidth="1"/>
    <col min="13847" max="13848" width="6.5703125" style="4" customWidth="1"/>
    <col min="13849" max="13851" width="0" style="4" hidden="1" customWidth="1"/>
    <col min="13852" max="13852" width="7.85546875" style="4" customWidth="1"/>
    <col min="13853" max="13853" width="5.85546875" style="4" customWidth="1"/>
    <col min="13854" max="13854" width="7.7109375" style="4" customWidth="1"/>
    <col min="13855" max="13855" width="6.42578125" style="4" customWidth="1"/>
    <col min="13856" max="14080" width="9.140625" style="4"/>
    <col min="14081" max="14081" width="47.42578125" style="4" bestFit="1" customWidth="1"/>
    <col min="14082" max="14082" width="10.85546875" style="4" bestFit="1" customWidth="1"/>
    <col min="14083" max="14084" width="9.85546875" style="4" bestFit="1" customWidth="1"/>
    <col min="14085" max="14085" width="8.140625" style="4" bestFit="1" customWidth="1"/>
    <col min="14086" max="14087" width="10.85546875" style="4" bestFit="1" customWidth="1"/>
    <col min="14088" max="14088" width="6" style="4" customWidth="1"/>
    <col min="14089" max="14089" width="10.85546875" style="4" bestFit="1" customWidth="1"/>
    <col min="14090" max="14091" width="9.85546875" style="4" bestFit="1" customWidth="1"/>
    <col min="14092" max="14092" width="8.140625" style="4" bestFit="1" customWidth="1"/>
    <col min="14093" max="14094" width="10.85546875" style="4" bestFit="1" customWidth="1"/>
    <col min="14095" max="14095" width="6.140625" style="4" customWidth="1"/>
    <col min="14096" max="14096" width="10.85546875" style="4" bestFit="1" customWidth="1"/>
    <col min="14097" max="14098" width="9.85546875" style="4" bestFit="1" customWidth="1"/>
    <col min="14099" max="14099" width="8.140625" style="4" bestFit="1" customWidth="1"/>
    <col min="14100" max="14100" width="11.5703125" style="4" bestFit="1" customWidth="1"/>
    <col min="14101" max="14101" width="12.140625" style="4" customWidth="1"/>
    <col min="14102" max="14102" width="6.140625" style="4" customWidth="1"/>
    <col min="14103" max="14104" width="6.5703125" style="4" customWidth="1"/>
    <col min="14105" max="14107" width="0" style="4" hidden="1" customWidth="1"/>
    <col min="14108" max="14108" width="7.85546875" style="4" customWidth="1"/>
    <col min="14109" max="14109" width="5.85546875" style="4" customWidth="1"/>
    <col min="14110" max="14110" width="7.7109375" style="4" customWidth="1"/>
    <col min="14111" max="14111" width="6.42578125" style="4" customWidth="1"/>
    <col min="14112" max="14336" width="9.140625" style="4"/>
    <col min="14337" max="14337" width="47.42578125" style="4" bestFit="1" customWidth="1"/>
    <col min="14338" max="14338" width="10.85546875" style="4" bestFit="1" customWidth="1"/>
    <col min="14339" max="14340" width="9.85546875" style="4" bestFit="1" customWidth="1"/>
    <col min="14341" max="14341" width="8.140625" style="4" bestFit="1" customWidth="1"/>
    <col min="14342" max="14343" width="10.85546875" style="4" bestFit="1" customWidth="1"/>
    <col min="14344" max="14344" width="6" style="4" customWidth="1"/>
    <col min="14345" max="14345" width="10.85546875" style="4" bestFit="1" customWidth="1"/>
    <col min="14346" max="14347" width="9.85546875" style="4" bestFit="1" customWidth="1"/>
    <col min="14348" max="14348" width="8.140625" style="4" bestFit="1" customWidth="1"/>
    <col min="14349" max="14350" width="10.85546875" style="4" bestFit="1" customWidth="1"/>
    <col min="14351" max="14351" width="6.140625" style="4" customWidth="1"/>
    <col min="14352" max="14352" width="10.85546875" style="4" bestFit="1" customWidth="1"/>
    <col min="14353" max="14354" width="9.85546875" style="4" bestFit="1" customWidth="1"/>
    <col min="14355" max="14355" width="8.140625" style="4" bestFit="1" customWidth="1"/>
    <col min="14356" max="14356" width="11.5703125" style="4" bestFit="1" customWidth="1"/>
    <col min="14357" max="14357" width="12.140625" style="4" customWidth="1"/>
    <col min="14358" max="14358" width="6.140625" style="4" customWidth="1"/>
    <col min="14359" max="14360" width="6.5703125" style="4" customWidth="1"/>
    <col min="14361" max="14363" width="0" style="4" hidden="1" customWidth="1"/>
    <col min="14364" max="14364" width="7.85546875" style="4" customWidth="1"/>
    <col min="14365" max="14365" width="5.85546875" style="4" customWidth="1"/>
    <col min="14366" max="14366" width="7.7109375" style="4" customWidth="1"/>
    <col min="14367" max="14367" width="6.42578125" style="4" customWidth="1"/>
    <col min="14368" max="14592" width="9.140625" style="4"/>
    <col min="14593" max="14593" width="47.42578125" style="4" bestFit="1" customWidth="1"/>
    <col min="14594" max="14594" width="10.85546875" style="4" bestFit="1" customWidth="1"/>
    <col min="14595" max="14596" width="9.85546875" style="4" bestFit="1" customWidth="1"/>
    <col min="14597" max="14597" width="8.140625" style="4" bestFit="1" customWidth="1"/>
    <col min="14598" max="14599" width="10.85546875" style="4" bestFit="1" customWidth="1"/>
    <col min="14600" max="14600" width="6" style="4" customWidth="1"/>
    <col min="14601" max="14601" width="10.85546875" style="4" bestFit="1" customWidth="1"/>
    <col min="14602" max="14603" width="9.85546875" style="4" bestFit="1" customWidth="1"/>
    <col min="14604" max="14604" width="8.140625" style="4" bestFit="1" customWidth="1"/>
    <col min="14605" max="14606" width="10.85546875" style="4" bestFit="1" customWidth="1"/>
    <col min="14607" max="14607" width="6.140625" style="4" customWidth="1"/>
    <col min="14608" max="14608" width="10.85546875" style="4" bestFit="1" customWidth="1"/>
    <col min="14609" max="14610" width="9.85546875" style="4" bestFit="1" customWidth="1"/>
    <col min="14611" max="14611" width="8.140625" style="4" bestFit="1" customWidth="1"/>
    <col min="14612" max="14612" width="11.5703125" style="4" bestFit="1" customWidth="1"/>
    <col min="14613" max="14613" width="12.140625" style="4" customWidth="1"/>
    <col min="14614" max="14614" width="6.140625" style="4" customWidth="1"/>
    <col min="14615" max="14616" width="6.5703125" style="4" customWidth="1"/>
    <col min="14617" max="14619" width="0" style="4" hidden="1" customWidth="1"/>
    <col min="14620" max="14620" width="7.85546875" style="4" customWidth="1"/>
    <col min="14621" max="14621" width="5.85546875" style="4" customWidth="1"/>
    <col min="14622" max="14622" width="7.7109375" style="4" customWidth="1"/>
    <col min="14623" max="14623" width="6.42578125" style="4" customWidth="1"/>
    <col min="14624" max="14848" width="9.140625" style="4"/>
    <col min="14849" max="14849" width="47.42578125" style="4" bestFit="1" customWidth="1"/>
    <col min="14850" max="14850" width="10.85546875" style="4" bestFit="1" customWidth="1"/>
    <col min="14851" max="14852" width="9.85546875" style="4" bestFit="1" customWidth="1"/>
    <col min="14853" max="14853" width="8.140625" style="4" bestFit="1" customWidth="1"/>
    <col min="14854" max="14855" width="10.85546875" style="4" bestFit="1" customWidth="1"/>
    <col min="14856" max="14856" width="6" style="4" customWidth="1"/>
    <col min="14857" max="14857" width="10.85546875" style="4" bestFit="1" customWidth="1"/>
    <col min="14858" max="14859" width="9.85546875" style="4" bestFit="1" customWidth="1"/>
    <col min="14860" max="14860" width="8.140625" style="4" bestFit="1" customWidth="1"/>
    <col min="14861" max="14862" width="10.85546875" style="4" bestFit="1" customWidth="1"/>
    <col min="14863" max="14863" width="6.140625" style="4" customWidth="1"/>
    <col min="14864" max="14864" width="10.85546875" style="4" bestFit="1" customWidth="1"/>
    <col min="14865" max="14866" width="9.85546875" style="4" bestFit="1" customWidth="1"/>
    <col min="14867" max="14867" width="8.140625" style="4" bestFit="1" customWidth="1"/>
    <col min="14868" max="14868" width="11.5703125" style="4" bestFit="1" customWidth="1"/>
    <col min="14869" max="14869" width="12.140625" style="4" customWidth="1"/>
    <col min="14870" max="14870" width="6.140625" style="4" customWidth="1"/>
    <col min="14871" max="14872" width="6.5703125" style="4" customWidth="1"/>
    <col min="14873" max="14875" width="0" style="4" hidden="1" customWidth="1"/>
    <col min="14876" max="14876" width="7.85546875" style="4" customWidth="1"/>
    <col min="14877" max="14877" width="5.85546875" style="4" customWidth="1"/>
    <col min="14878" max="14878" width="7.7109375" style="4" customWidth="1"/>
    <col min="14879" max="14879" width="6.42578125" style="4" customWidth="1"/>
    <col min="14880" max="15104" width="9.140625" style="4"/>
    <col min="15105" max="15105" width="47.42578125" style="4" bestFit="1" customWidth="1"/>
    <col min="15106" max="15106" width="10.85546875" style="4" bestFit="1" customWidth="1"/>
    <col min="15107" max="15108" width="9.85546875" style="4" bestFit="1" customWidth="1"/>
    <col min="15109" max="15109" width="8.140625" style="4" bestFit="1" customWidth="1"/>
    <col min="15110" max="15111" width="10.85546875" style="4" bestFit="1" customWidth="1"/>
    <col min="15112" max="15112" width="6" style="4" customWidth="1"/>
    <col min="15113" max="15113" width="10.85546875" style="4" bestFit="1" customWidth="1"/>
    <col min="15114" max="15115" width="9.85546875" style="4" bestFit="1" customWidth="1"/>
    <col min="15116" max="15116" width="8.140625" style="4" bestFit="1" customWidth="1"/>
    <col min="15117" max="15118" width="10.85546875" style="4" bestFit="1" customWidth="1"/>
    <col min="15119" max="15119" width="6.140625" style="4" customWidth="1"/>
    <col min="15120" max="15120" width="10.85546875" style="4" bestFit="1" customWidth="1"/>
    <col min="15121" max="15122" width="9.85546875" style="4" bestFit="1" customWidth="1"/>
    <col min="15123" max="15123" width="8.140625" style="4" bestFit="1" customWidth="1"/>
    <col min="15124" max="15124" width="11.5703125" style="4" bestFit="1" customWidth="1"/>
    <col min="15125" max="15125" width="12.140625" style="4" customWidth="1"/>
    <col min="15126" max="15126" width="6.140625" style="4" customWidth="1"/>
    <col min="15127" max="15128" width="6.5703125" style="4" customWidth="1"/>
    <col min="15129" max="15131" width="0" style="4" hidden="1" customWidth="1"/>
    <col min="15132" max="15132" width="7.85546875" style="4" customWidth="1"/>
    <col min="15133" max="15133" width="5.85546875" style="4" customWidth="1"/>
    <col min="15134" max="15134" width="7.7109375" style="4" customWidth="1"/>
    <col min="15135" max="15135" width="6.42578125" style="4" customWidth="1"/>
    <col min="15136" max="15360" width="9.140625" style="4"/>
    <col min="15361" max="15361" width="47.42578125" style="4" bestFit="1" customWidth="1"/>
    <col min="15362" max="15362" width="10.85546875" style="4" bestFit="1" customWidth="1"/>
    <col min="15363" max="15364" width="9.85546875" style="4" bestFit="1" customWidth="1"/>
    <col min="15365" max="15365" width="8.140625" style="4" bestFit="1" customWidth="1"/>
    <col min="15366" max="15367" width="10.85546875" style="4" bestFit="1" customWidth="1"/>
    <col min="15368" max="15368" width="6" style="4" customWidth="1"/>
    <col min="15369" max="15369" width="10.85546875" style="4" bestFit="1" customWidth="1"/>
    <col min="15370" max="15371" width="9.85546875" style="4" bestFit="1" customWidth="1"/>
    <col min="15372" max="15372" width="8.140625" style="4" bestFit="1" customWidth="1"/>
    <col min="15373" max="15374" width="10.85546875" style="4" bestFit="1" customWidth="1"/>
    <col min="15375" max="15375" width="6.140625" style="4" customWidth="1"/>
    <col min="15376" max="15376" width="10.85546875" style="4" bestFit="1" customWidth="1"/>
    <col min="15377" max="15378" width="9.85546875" style="4" bestFit="1" customWidth="1"/>
    <col min="15379" max="15379" width="8.140625" style="4" bestFit="1" customWidth="1"/>
    <col min="15380" max="15380" width="11.5703125" style="4" bestFit="1" customWidth="1"/>
    <col min="15381" max="15381" width="12.140625" style="4" customWidth="1"/>
    <col min="15382" max="15382" width="6.140625" style="4" customWidth="1"/>
    <col min="15383" max="15384" width="6.5703125" style="4" customWidth="1"/>
    <col min="15385" max="15387" width="0" style="4" hidden="1" customWidth="1"/>
    <col min="15388" max="15388" width="7.85546875" style="4" customWidth="1"/>
    <col min="15389" max="15389" width="5.85546875" style="4" customWidth="1"/>
    <col min="15390" max="15390" width="7.7109375" style="4" customWidth="1"/>
    <col min="15391" max="15391" width="6.42578125" style="4" customWidth="1"/>
    <col min="15392" max="15616" width="9.140625" style="4"/>
    <col min="15617" max="15617" width="47.42578125" style="4" bestFit="1" customWidth="1"/>
    <col min="15618" max="15618" width="10.85546875" style="4" bestFit="1" customWidth="1"/>
    <col min="15619" max="15620" width="9.85546875" style="4" bestFit="1" customWidth="1"/>
    <col min="15621" max="15621" width="8.140625" style="4" bestFit="1" customWidth="1"/>
    <col min="15622" max="15623" width="10.85546875" style="4" bestFit="1" customWidth="1"/>
    <col min="15624" max="15624" width="6" style="4" customWidth="1"/>
    <col min="15625" max="15625" width="10.85546875" style="4" bestFit="1" customWidth="1"/>
    <col min="15626" max="15627" width="9.85546875" style="4" bestFit="1" customWidth="1"/>
    <col min="15628" max="15628" width="8.140625" style="4" bestFit="1" customWidth="1"/>
    <col min="15629" max="15630" width="10.85546875" style="4" bestFit="1" customWidth="1"/>
    <col min="15631" max="15631" width="6.140625" style="4" customWidth="1"/>
    <col min="15632" max="15632" width="10.85546875" style="4" bestFit="1" customWidth="1"/>
    <col min="15633" max="15634" width="9.85546875" style="4" bestFit="1" customWidth="1"/>
    <col min="15635" max="15635" width="8.140625" style="4" bestFit="1" customWidth="1"/>
    <col min="15636" max="15636" width="11.5703125" style="4" bestFit="1" customWidth="1"/>
    <col min="15637" max="15637" width="12.140625" style="4" customWidth="1"/>
    <col min="15638" max="15638" width="6.140625" style="4" customWidth="1"/>
    <col min="15639" max="15640" width="6.5703125" style="4" customWidth="1"/>
    <col min="15641" max="15643" width="0" style="4" hidden="1" customWidth="1"/>
    <col min="15644" max="15644" width="7.85546875" style="4" customWidth="1"/>
    <col min="15645" max="15645" width="5.85546875" style="4" customWidth="1"/>
    <col min="15646" max="15646" width="7.7109375" style="4" customWidth="1"/>
    <col min="15647" max="15647" width="6.42578125" style="4" customWidth="1"/>
    <col min="15648" max="15872" width="9.140625" style="4"/>
    <col min="15873" max="15873" width="47.42578125" style="4" bestFit="1" customWidth="1"/>
    <col min="15874" max="15874" width="10.85546875" style="4" bestFit="1" customWidth="1"/>
    <col min="15875" max="15876" width="9.85546875" style="4" bestFit="1" customWidth="1"/>
    <col min="15877" max="15877" width="8.140625" style="4" bestFit="1" customWidth="1"/>
    <col min="15878" max="15879" width="10.85546875" style="4" bestFit="1" customWidth="1"/>
    <col min="15880" max="15880" width="6" style="4" customWidth="1"/>
    <col min="15881" max="15881" width="10.85546875" style="4" bestFit="1" customWidth="1"/>
    <col min="15882" max="15883" width="9.85546875" style="4" bestFit="1" customWidth="1"/>
    <col min="15884" max="15884" width="8.140625" style="4" bestFit="1" customWidth="1"/>
    <col min="15885" max="15886" width="10.85546875" style="4" bestFit="1" customWidth="1"/>
    <col min="15887" max="15887" width="6.140625" style="4" customWidth="1"/>
    <col min="15888" max="15888" width="10.85546875" style="4" bestFit="1" customWidth="1"/>
    <col min="15889" max="15890" width="9.85546875" style="4" bestFit="1" customWidth="1"/>
    <col min="15891" max="15891" width="8.140625" style="4" bestFit="1" customWidth="1"/>
    <col min="15892" max="15892" width="11.5703125" style="4" bestFit="1" customWidth="1"/>
    <col min="15893" max="15893" width="12.140625" style="4" customWidth="1"/>
    <col min="15894" max="15894" width="6.140625" style="4" customWidth="1"/>
    <col min="15895" max="15896" width="6.5703125" style="4" customWidth="1"/>
    <col min="15897" max="15899" width="0" style="4" hidden="1" customWidth="1"/>
    <col min="15900" max="15900" width="7.85546875" style="4" customWidth="1"/>
    <col min="15901" max="15901" width="5.85546875" style="4" customWidth="1"/>
    <col min="15902" max="15902" width="7.7109375" style="4" customWidth="1"/>
    <col min="15903" max="15903" width="6.42578125" style="4" customWidth="1"/>
    <col min="15904" max="16128" width="9.140625" style="4"/>
    <col min="16129" max="16129" width="47.42578125" style="4" bestFit="1" customWidth="1"/>
    <col min="16130" max="16130" width="10.85546875" style="4" bestFit="1" customWidth="1"/>
    <col min="16131" max="16132" width="9.85546875" style="4" bestFit="1" customWidth="1"/>
    <col min="16133" max="16133" width="8.140625" style="4" bestFit="1" customWidth="1"/>
    <col min="16134" max="16135" width="10.85546875" style="4" bestFit="1" customWidth="1"/>
    <col min="16136" max="16136" width="6" style="4" customWidth="1"/>
    <col min="16137" max="16137" width="10.85546875" style="4" bestFit="1" customWidth="1"/>
    <col min="16138" max="16139" width="9.85546875" style="4" bestFit="1" customWidth="1"/>
    <col min="16140" max="16140" width="8.140625" style="4" bestFit="1" customWidth="1"/>
    <col min="16141" max="16142" width="10.85546875" style="4" bestFit="1" customWidth="1"/>
    <col min="16143" max="16143" width="6.140625" style="4" customWidth="1"/>
    <col min="16144" max="16144" width="10.85546875" style="4" bestFit="1" customWidth="1"/>
    <col min="16145" max="16146" width="9.85546875" style="4" bestFit="1" customWidth="1"/>
    <col min="16147" max="16147" width="8.140625" style="4" bestFit="1" customWidth="1"/>
    <col min="16148" max="16148" width="11.5703125" style="4" bestFit="1" customWidth="1"/>
    <col min="16149" max="16149" width="12.140625" style="4" customWidth="1"/>
    <col min="16150" max="16150" width="6.140625" style="4" customWidth="1"/>
    <col min="16151" max="16152" width="6.5703125" style="4" customWidth="1"/>
    <col min="16153" max="16155" width="0" style="4" hidden="1" customWidth="1"/>
    <col min="16156" max="16156" width="7.85546875" style="4" customWidth="1"/>
    <col min="16157" max="16157" width="5.85546875" style="4" customWidth="1"/>
    <col min="16158" max="16158" width="7.7109375" style="4" customWidth="1"/>
    <col min="16159" max="16159" width="6.42578125" style="4" customWidth="1"/>
    <col min="16160" max="16384" width="9.140625" style="4"/>
  </cols>
  <sheetData>
    <row r="1" spans="1:23" ht="18" x14ac:dyDescent="0.25">
      <c r="S1" s="5"/>
      <c r="T1" s="10"/>
      <c r="U1" s="11"/>
    </row>
    <row r="2" spans="1:23" ht="18" customHeight="1" x14ac:dyDescent="0.25">
      <c r="A2" s="158" t="s">
        <v>106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2"/>
      <c r="V2" s="63"/>
    </row>
    <row r="3" spans="1:23" x14ac:dyDescent="0.2">
      <c r="A3" s="64" t="s">
        <v>107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3" ht="13.5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 t="s">
        <v>75</v>
      </c>
      <c r="V4" s="63"/>
    </row>
    <row r="5" spans="1:23" s="7" customFormat="1" ht="16.5" thickTop="1" thickBot="1" x14ac:dyDescent="0.3">
      <c r="A5" s="65"/>
      <c r="B5" s="160" t="s">
        <v>76</v>
      </c>
      <c r="C5" s="161"/>
      <c r="D5" s="161"/>
      <c r="E5" s="161"/>
      <c r="F5" s="161"/>
      <c r="G5" s="161"/>
      <c r="H5" s="162"/>
      <c r="I5" s="163" t="s">
        <v>77</v>
      </c>
      <c r="J5" s="164"/>
      <c r="K5" s="164"/>
      <c r="L5" s="164"/>
      <c r="M5" s="164"/>
      <c r="N5" s="164"/>
      <c r="O5" s="165"/>
      <c r="P5" s="166" t="s">
        <v>78</v>
      </c>
      <c r="Q5" s="167"/>
      <c r="R5" s="167"/>
      <c r="S5" s="167"/>
      <c r="T5" s="167"/>
      <c r="U5" s="167"/>
      <c r="V5" s="168"/>
      <c r="W5" s="6"/>
    </row>
    <row r="6" spans="1:23" s="7" customFormat="1" ht="69" customHeight="1" thickBot="1" x14ac:dyDescent="0.3">
      <c r="A6" s="66"/>
      <c r="B6" s="67" t="s">
        <v>79</v>
      </c>
      <c r="C6" s="68" t="s">
        <v>80</v>
      </c>
      <c r="D6" s="68" t="s">
        <v>81</v>
      </c>
      <c r="E6" s="68" t="s">
        <v>82</v>
      </c>
      <c r="F6" s="68" t="s">
        <v>83</v>
      </c>
      <c r="G6" s="69" t="s">
        <v>84</v>
      </c>
      <c r="H6" s="70" t="s">
        <v>85</v>
      </c>
      <c r="I6" s="67" t="s">
        <v>79</v>
      </c>
      <c r="J6" s="68" t="s">
        <v>80</v>
      </c>
      <c r="K6" s="68" t="s">
        <v>81</v>
      </c>
      <c r="L6" s="68" t="s">
        <v>82</v>
      </c>
      <c r="M6" s="68" t="s">
        <v>83</v>
      </c>
      <c r="N6" s="69" t="s">
        <v>84</v>
      </c>
      <c r="O6" s="70" t="s">
        <v>85</v>
      </c>
      <c r="P6" s="67" t="s">
        <v>79</v>
      </c>
      <c r="Q6" s="68" t="s">
        <v>80</v>
      </c>
      <c r="R6" s="68" t="s">
        <v>81</v>
      </c>
      <c r="S6" s="68" t="s">
        <v>82</v>
      </c>
      <c r="T6" s="68" t="s">
        <v>83</v>
      </c>
      <c r="U6" s="69" t="s">
        <v>84</v>
      </c>
      <c r="V6" s="70" t="s">
        <v>85</v>
      </c>
      <c r="W6" s="6"/>
    </row>
    <row r="7" spans="1:23" s="7" customFormat="1" ht="30" customHeight="1" thickBot="1" x14ac:dyDescent="0.3">
      <c r="A7" s="71" t="s">
        <v>86</v>
      </c>
      <c r="B7" s="72" t="s">
        <v>87</v>
      </c>
      <c r="C7" s="73" t="s">
        <v>88</v>
      </c>
      <c r="D7" s="73" t="s">
        <v>89</v>
      </c>
      <c r="E7" s="73" t="s">
        <v>90</v>
      </c>
      <c r="F7" s="73" t="s">
        <v>91</v>
      </c>
      <c r="G7" s="74"/>
      <c r="H7" s="75">
        <v>5331</v>
      </c>
      <c r="I7" s="72" t="s">
        <v>87</v>
      </c>
      <c r="J7" s="73" t="s">
        <v>88</v>
      </c>
      <c r="K7" s="73" t="s">
        <v>89</v>
      </c>
      <c r="L7" s="73" t="s">
        <v>90</v>
      </c>
      <c r="M7" s="73" t="s">
        <v>91</v>
      </c>
      <c r="N7" s="74"/>
      <c r="O7" s="75">
        <v>5331</v>
      </c>
      <c r="P7" s="72" t="s">
        <v>87</v>
      </c>
      <c r="Q7" s="73" t="s">
        <v>88</v>
      </c>
      <c r="R7" s="73" t="s">
        <v>89</v>
      </c>
      <c r="S7" s="73" t="s">
        <v>90</v>
      </c>
      <c r="T7" s="73" t="s">
        <v>91</v>
      </c>
      <c r="U7" s="74"/>
      <c r="V7" s="75"/>
      <c r="W7" s="6"/>
    </row>
    <row r="8" spans="1:23" s="7" customFormat="1" x14ac:dyDescent="0.2">
      <c r="A8" s="76" t="s">
        <v>112</v>
      </c>
      <c r="B8" s="77">
        <v>976000</v>
      </c>
      <c r="C8" s="78">
        <v>133000</v>
      </c>
      <c r="D8" s="78">
        <v>377060</v>
      </c>
      <c r="E8" s="78">
        <v>9760</v>
      </c>
      <c r="F8" s="78">
        <v>422180</v>
      </c>
      <c r="G8" s="79">
        <f>SUM(B8:F8)</f>
        <v>1918000</v>
      </c>
      <c r="H8" s="80">
        <v>4.26</v>
      </c>
      <c r="I8" s="77">
        <v>851000</v>
      </c>
      <c r="J8" s="78">
        <v>880000</v>
      </c>
      <c r="K8" s="78">
        <v>289324</v>
      </c>
      <c r="L8" s="78">
        <v>8510</v>
      </c>
      <c r="M8" s="78">
        <v>5643166</v>
      </c>
      <c r="N8" s="79">
        <f>SUM(I8:M8)</f>
        <v>7672000</v>
      </c>
      <c r="O8" s="80"/>
      <c r="P8" s="77">
        <f>B8+I8</f>
        <v>1827000</v>
      </c>
      <c r="Q8" s="78">
        <f>C8+J8</f>
        <v>1013000</v>
      </c>
      <c r="R8" s="78">
        <f>D8+K8</f>
        <v>666384</v>
      </c>
      <c r="S8" s="78">
        <f>E8+L8</f>
        <v>18270</v>
      </c>
      <c r="T8" s="78">
        <f>F8+M8</f>
        <v>6065346</v>
      </c>
      <c r="U8" s="79">
        <f>SUM(P8:T8)</f>
        <v>9590000</v>
      </c>
      <c r="V8" s="80">
        <f>H8+O8</f>
        <v>4.26</v>
      </c>
    </row>
    <row r="9" spans="1:23" s="7" customFormat="1" ht="15" x14ac:dyDescent="0.25">
      <c r="A9" s="81" t="s">
        <v>111</v>
      </c>
      <c r="B9" s="82">
        <f t="shared" ref="B9:V9" si="0">B8</f>
        <v>976000</v>
      </c>
      <c r="C9" s="83">
        <f t="shared" si="0"/>
        <v>133000</v>
      </c>
      <c r="D9" s="83">
        <f t="shared" si="0"/>
        <v>377060</v>
      </c>
      <c r="E9" s="83">
        <f t="shared" si="0"/>
        <v>9760</v>
      </c>
      <c r="F9" s="83">
        <f t="shared" si="0"/>
        <v>422180</v>
      </c>
      <c r="G9" s="84">
        <f t="shared" si="0"/>
        <v>1918000</v>
      </c>
      <c r="H9" s="85">
        <f t="shared" si="0"/>
        <v>4.26</v>
      </c>
      <c r="I9" s="82">
        <f t="shared" si="0"/>
        <v>851000</v>
      </c>
      <c r="J9" s="83">
        <f t="shared" si="0"/>
        <v>880000</v>
      </c>
      <c r="K9" s="83">
        <f t="shared" si="0"/>
        <v>289324</v>
      </c>
      <c r="L9" s="83">
        <f t="shared" si="0"/>
        <v>8510</v>
      </c>
      <c r="M9" s="83">
        <f t="shared" si="0"/>
        <v>5643166</v>
      </c>
      <c r="N9" s="84">
        <f t="shared" si="0"/>
        <v>7672000</v>
      </c>
      <c r="O9" s="85">
        <f t="shared" si="0"/>
        <v>0</v>
      </c>
      <c r="P9" s="82">
        <f t="shared" si="0"/>
        <v>1827000</v>
      </c>
      <c r="Q9" s="83">
        <f t="shared" si="0"/>
        <v>1013000</v>
      </c>
      <c r="R9" s="83">
        <f t="shared" si="0"/>
        <v>666384</v>
      </c>
      <c r="S9" s="83">
        <f t="shared" si="0"/>
        <v>18270</v>
      </c>
      <c r="T9" s="83">
        <f t="shared" si="0"/>
        <v>6065346</v>
      </c>
      <c r="U9" s="84">
        <f t="shared" si="0"/>
        <v>9590000</v>
      </c>
      <c r="V9" s="85">
        <f t="shared" si="0"/>
        <v>4.26</v>
      </c>
      <c r="W9" s="6"/>
    </row>
    <row r="10" spans="1:23" s="7" customFormat="1" ht="15" x14ac:dyDescent="0.25">
      <c r="A10" s="76"/>
      <c r="B10" s="77"/>
      <c r="C10" s="78"/>
      <c r="D10" s="78"/>
      <c r="E10" s="78"/>
      <c r="F10" s="78"/>
      <c r="G10" s="79"/>
      <c r="H10" s="80"/>
      <c r="I10" s="77"/>
      <c r="J10" s="78"/>
      <c r="K10" s="78"/>
      <c r="L10" s="78"/>
      <c r="M10" s="78"/>
      <c r="N10" s="79"/>
      <c r="O10" s="80"/>
      <c r="P10" s="77"/>
      <c r="Q10" s="78"/>
      <c r="R10" s="78"/>
      <c r="S10" s="78"/>
      <c r="T10" s="78"/>
      <c r="U10" s="79"/>
      <c r="V10" s="80"/>
      <c r="W10" s="6"/>
    </row>
    <row r="11" spans="1:23" s="7" customFormat="1" ht="15" x14ac:dyDescent="0.25">
      <c r="A11" s="86" t="s">
        <v>92</v>
      </c>
      <c r="B11" s="87">
        <v>11964000</v>
      </c>
      <c r="C11" s="88">
        <v>1850000</v>
      </c>
      <c r="D11" s="88">
        <v>4696760</v>
      </c>
      <c r="E11" s="88">
        <v>119640</v>
      </c>
      <c r="F11" s="88">
        <v>29575716</v>
      </c>
      <c r="G11" s="89">
        <f>SUM(B11:F11)</f>
        <v>48206116</v>
      </c>
      <c r="H11" s="90">
        <v>52.14</v>
      </c>
      <c r="I11" s="91">
        <v>9250000</v>
      </c>
      <c r="J11" s="88">
        <v>1700000</v>
      </c>
      <c r="K11" s="88">
        <v>3723000</v>
      </c>
      <c r="L11" s="88">
        <v>92500</v>
      </c>
      <c r="M11" s="88">
        <v>33440616</v>
      </c>
      <c r="N11" s="89">
        <f>SUM(I11:M11)</f>
        <v>48206116</v>
      </c>
      <c r="O11" s="80"/>
      <c r="P11" s="87">
        <f t="shared" ref="P11:T14" si="1">B11+I11</f>
        <v>21214000</v>
      </c>
      <c r="Q11" s="88">
        <f t="shared" si="1"/>
        <v>3550000</v>
      </c>
      <c r="R11" s="88">
        <f t="shared" si="1"/>
        <v>8419760</v>
      </c>
      <c r="S11" s="88">
        <f t="shared" si="1"/>
        <v>212140</v>
      </c>
      <c r="T11" s="88">
        <f t="shared" si="1"/>
        <v>63016332</v>
      </c>
      <c r="U11" s="89">
        <f>SUM(P11:T11)</f>
        <v>96412232</v>
      </c>
      <c r="V11" s="90">
        <f>H11+O11</f>
        <v>52.14</v>
      </c>
      <c r="W11" s="6"/>
    </row>
    <row r="12" spans="1:23" s="7" customFormat="1" ht="15" x14ac:dyDescent="0.25">
      <c r="A12" s="86" t="s">
        <v>93</v>
      </c>
      <c r="B12" s="87">
        <v>96000</v>
      </c>
      <c r="C12" s="88">
        <v>24000</v>
      </c>
      <c r="D12" s="88">
        <v>40800</v>
      </c>
      <c r="E12" s="88">
        <v>9600</v>
      </c>
      <c r="F12" s="88">
        <v>1016160</v>
      </c>
      <c r="G12" s="89">
        <f>SUM(B12:F12)</f>
        <v>1186560</v>
      </c>
      <c r="H12" s="90">
        <v>0.28000000000000003</v>
      </c>
      <c r="I12" s="91"/>
      <c r="J12" s="92"/>
      <c r="K12" s="92"/>
      <c r="L12" s="92"/>
      <c r="M12" s="92"/>
      <c r="N12" s="89">
        <f>SUM(I12:M12)</f>
        <v>0</v>
      </c>
      <c r="O12" s="90"/>
      <c r="P12" s="87">
        <f t="shared" si="1"/>
        <v>96000</v>
      </c>
      <c r="Q12" s="88">
        <f t="shared" si="1"/>
        <v>24000</v>
      </c>
      <c r="R12" s="88">
        <f t="shared" si="1"/>
        <v>40800</v>
      </c>
      <c r="S12" s="88">
        <f t="shared" si="1"/>
        <v>9600</v>
      </c>
      <c r="T12" s="88">
        <f t="shared" si="1"/>
        <v>1016160</v>
      </c>
      <c r="U12" s="89">
        <f>SUM(P12:T12)</f>
        <v>1186560</v>
      </c>
      <c r="V12" s="93">
        <f>H12+O12</f>
        <v>0.28000000000000003</v>
      </c>
      <c r="W12" s="6"/>
    </row>
    <row r="13" spans="1:23" s="7" customFormat="1" ht="15" x14ac:dyDescent="0.25">
      <c r="A13" s="94" t="s">
        <v>113</v>
      </c>
      <c r="B13" s="87">
        <v>752000</v>
      </c>
      <c r="C13" s="88">
        <v>70000</v>
      </c>
      <c r="D13" s="88">
        <v>279480</v>
      </c>
      <c r="E13" s="88">
        <v>7520</v>
      </c>
      <c r="F13" s="88">
        <v>1187000</v>
      </c>
      <c r="G13" s="89">
        <f>SUM(B13:F13)</f>
        <v>2296000</v>
      </c>
      <c r="H13" s="90">
        <v>3.32</v>
      </c>
      <c r="I13" s="91">
        <v>320850</v>
      </c>
      <c r="J13" s="92">
        <v>20000</v>
      </c>
      <c r="K13" s="92">
        <v>115889</v>
      </c>
      <c r="L13" s="92">
        <v>3208</v>
      </c>
      <c r="M13" s="92">
        <v>1836053</v>
      </c>
      <c r="N13" s="89">
        <f>SUM(I13:M13)</f>
        <v>2296000</v>
      </c>
      <c r="O13" s="90"/>
      <c r="P13" s="87">
        <f t="shared" si="1"/>
        <v>1072850</v>
      </c>
      <c r="Q13" s="88">
        <f t="shared" si="1"/>
        <v>90000</v>
      </c>
      <c r="R13" s="88">
        <f t="shared" si="1"/>
        <v>395369</v>
      </c>
      <c r="S13" s="88">
        <f t="shared" si="1"/>
        <v>10728</v>
      </c>
      <c r="T13" s="88">
        <f t="shared" si="1"/>
        <v>3023053</v>
      </c>
      <c r="U13" s="89">
        <f>SUM(P13:T13)</f>
        <v>4592000</v>
      </c>
      <c r="V13" s="90">
        <f>H13+O13</f>
        <v>3.32</v>
      </c>
      <c r="W13" s="6"/>
    </row>
    <row r="14" spans="1:23" s="7" customFormat="1" ht="15" x14ac:dyDescent="0.25">
      <c r="A14" s="94" t="s">
        <v>108</v>
      </c>
      <c r="B14" s="87">
        <v>622000</v>
      </c>
      <c r="C14" s="88">
        <v>30000</v>
      </c>
      <c r="D14" s="88">
        <v>221680</v>
      </c>
      <c r="E14" s="88">
        <v>6220</v>
      </c>
      <c r="F14" s="88">
        <v>325434</v>
      </c>
      <c r="G14" s="89">
        <f>SUM(B14:F14)</f>
        <v>1205334</v>
      </c>
      <c r="H14" s="90">
        <v>1.5</v>
      </c>
      <c r="I14" s="91">
        <v>148000</v>
      </c>
      <c r="J14" s="88"/>
      <c r="K14" s="88">
        <v>50320</v>
      </c>
      <c r="L14" s="88">
        <v>1480</v>
      </c>
      <c r="M14" s="88">
        <v>886152</v>
      </c>
      <c r="N14" s="89">
        <f>SUM(I14:M14)</f>
        <v>1085952</v>
      </c>
      <c r="O14" s="90"/>
      <c r="P14" s="87">
        <f t="shared" si="1"/>
        <v>770000</v>
      </c>
      <c r="Q14" s="88">
        <f t="shared" si="1"/>
        <v>30000</v>
      </c>
      <c r="R14" s="88">
        <f t="shared" si="1"/>
        <v>272000</v>
      </c>
      <c r="S14" s="88">
        <f t="shared" si="1"/>
        <v>7700</v>
      </c>
      <c r="T14" s="88">
        <f t="shared" si="1"/>
        <v>1211586</v>
      </c>
      <c r="U14" s="89">
        <f>SUM(P14:T14)</f>
        <v>2291286</v>
      </c>
      <c r="V14" s="90">
        <f>H14+O14</f>
        <v>1.5</v>
      </c>
      <c r="W14" s="6"/>
    </row>
    <row r="15" spans="1:23" s="7" customFormat="1" ht="15" x14ac:dyDescent="0.25">
      <c r="A15" s="95" t="s">
        <v>94</v>
      </c>
      <c r="B15" s="96">
        <f t="shared" ref="B15:V15" si="2">SUM(B11:B14)</f>
        <v>13434000</v>
      </c>
      <c r="C15" s="97">
        <f t="shared" si="2"/>
        <v>1974000</v>
      </c>
      <c r="D15" s="97">
        <f t="shared" si="2"/>
        <v>5238720</v>
      </c>
      <c r="E15" s="97">
        <f t="shared" si="2"/>
        <v>142980</v>
      </c>
      <c r="F15" s="97">
        <f t="shared" si="2"/>
        <v>32104310</v>
      </c>
      <c r="G15" s="98">
        <f t="shared" si="2"/>
        <v>52894010</v>
      </c>
      <c r="H15" s="99">
        <f t="shared" si="2"/>
        <v>57.24</v>
      </c>
      <c r="I15" s="100">
        <f t="shared" si="2"/>
        <v>9718850</v>
      </c>
      <c r="J15" s="101">
        <f t="shared" si="2"/>
        <v>1720000</v>
      </c>
      <c r="K15" s="102">
        <f t="shared" si="2"/>
        <v>3889209</v>
      </c>
      <c r="L15" s="102">
        <f t="shared" si="2"/>
        <v>97188</v>
      </c>
      <c r="M15" s="101">
        <f t="shared" si="2"/>
        <v>36162821</v>
      </c>
      <c r="N15" s="103">
        <f t="shared" si="2"/>
        <v>51588068</v>
      </c>
      <c r="O15" s="104">
        <f t="shared" si="2"/>
        <v>0</v>
      </c>
      <c r="P15" s="105">
        <f t="shared" si="2"/>
        <v>23152850</v>
      </c>
      <c r="Q15" s="101">
        <f t="shared" si="2"/>
        <v>3694000</v>
      </c>
      <c r="R15" s="102">
        <f t="shared" si="2"/>
        <v>9127929</v>
      </c>
      <c r="S15" s="102">
        <f t="shared" si="2"/>
        <v>240168</v>
      </c>
      <c r="T15" s="101">
        <f t="shared" si="2"/>
        <v>68267131</v>
      </c>
      <c r="U15" s="103">
        <f t="shared" si="2"/>
        <v>104482078</v>
      </c>
      <c r="V15" s="104">
        <f t="shared" si="2"/>
        <v>57.24</v>
      </c>
      <c r="W15" s="6"/>
    </row>
    <row r="16" spans="1:23" s="7" customFormat="1" ht="15" x14ac:dyDescent="0.25">
      <c r="A16" s="106" t="s">
        <v>95</v>
      </c>
      <c r="B16" s="107">
        <f t="shared" ref="B16:V16" si="3">B9+B15</f>
        <v>14410000</v>
      </c>
      <c r="C16" s="108">
        <f t="shared" si="3"/>
        <v>2107000</v>
      </c>
      <c r="D16" s="108">
        <f t="shared" si="3"/>
        <v>5615780</v>
      </c>
      <c r="E16" s="108">
        <f t="shared" si="3"/>
        <v>152740</v>
      </c>
      <c r="F16" s="108">
        <f t="shared" si="3"/>
        <v>32526490</v>
      </c>
      <c r="G16" s="98">
        <f t="shared" si="3"/>
        <v>54812010</v>
      </c>
      <c r="H16" s="109">
        <f t="shared" si="3"/>
        <v>61.5</v>
      </c>
      <c r="I16" s="110">
        <f t="shared" si="3"/>
        <v>10569850</v>
      </c>
      <c r="J16" s="111">
        <f t="shared" si="3"/>
        <v>2600000</v>
      </c>
      <c r="K16" s="112">
        <f t="shared" si="3"/>
        <v>4178533</v>
      </c>
      <c r="L16" s="112">
        <f t="shared" si="3"/>
        <v>105698</v>
      </c>
      <c r="M16" s="111">
        <f t="shared" si="3"/>
        <v>41805987</v>
      </c>
      <c r="N16" s="103">
        <f t="shared" si="3"/>
        <v>59260068</v>
      </c>
      <c r="O16" s="113">
        <f t="shared" si="3"/>
        <v>0</v>
      </c>
      <c r="P16" s="114">
        <f t="shared" si="3"/>
        <v>24979850</v>
      </c>
      <c r="Q16" s="115">
        <f t="shared" si="3"/>
        <v>4707000</v>
      </c>
      <c r="R16" s="116">
        <f t="shared" si="3"/>
        <v>9794313</v>
      </c>
      <c r="S16" s="116">
        <f t="shared" si="3"/>
        <v>258438</v>
      </c>
      <c r="T16" s="115">
        <f t="shared" si="3"/>
        <v>74332477</v>
      </c>
      <c r="U16" s="103">
        <f t="shared" si="3"/>
        <v>114072078</v>
      </c>
      <c r="V16" s="117">
        <f t="shared" si="3"/>
        <v>61.5</v>
      </c>
      <c r="W16" s="6"/>
    </row>
    <row r="17" spans="1:22" s="7" customFormat="1" ht="15" x14ac:dyDescent="0.25">
      <c r="A17" s="95"/>
      <c r="B17" s="118"/>
      <c r="C17" s="119"/>
      <c r="D17" s="119"/>
      <c r="E17" s="119"/>
      <c r="F17" s="119"/>
      <c r="G17" s="103"/>
      <c r="H17" s="104"/>
      <c r="I17" s="100"/>
      <c r="J17" s="101"/>
      <c r="K17" s="102"/>
      <c r="L17" s="102"/>
      <c r="M17" s="101"/>
      <c r="N17" s="103"/>
      <c r="O17" s="104"/>
      <c r="P17" s="105"/>
      <c r="Q17" s="101"/>
      <c r="R17" s="102"/>
      <c r="S17" s="102"/>
      <c r="T17" s="101"/>
      <c r="U17" s="103"/>
      <c r="V17" s="104"/>
    </row>
    <row r="18" spans="1:22" s="6" customFormat="1" ht="15" x14ac:dyDescent="0.25">
      <c r="A18" s="95" t="s">
        <v>96</v>
      </c>
      <c r="B18" s="118"/>
      <c r="C18" s="119"/>
      <c r="D18" s="119"/>
      <c r="E18" s="119"/>
      <c r="F18" s="119"/>
      <c r="G18" s="103"/>
      <c r="H18" s="104"/>
      <c r="I18" s="100"/>
      <c r="J18" s="101"/>
      <c r="K18" s="102"/>
      <c r="L18" s="102"/>
      <c r="M18" s="101"/>
      <c r="N18" s="103"/>
      <c r="O18" s="104"/>
      <c r="P18" s="105"/>
      <c r="Q18" s="101"/>
      <c r="R18" s="102"/>
      <c r="S18" s="102"/>
      <c r="T18" s="101"/>
      <c r="U18" s="103"/>
      <c r="V18" s="104"/>
    </row>
    <row r="19" spans="1:22" s="6" customFormat="1" ht="15" x14ac:dyDescent="0.25">
      <c r="A19" s="94" t="s">
        <v>97</v>
      </c>
      <c r="B19" s="118"/>
      <c r="C19" s="119"/>
      <c r="D19" s="119"/>
      <c r="E19" s="119"/>
      <c r="F19" s="119"/>
      <c r="G19" s="103">
        <f t="shared" ref="G19:G24" si="4">SUM(B19:F19)</f>
        <v>0</v>
      </c>
      <c r="H19" s="104"/>
      <c r="I19" s="105"/>
      <c r="J19" s="120">
        <v>135772</v>
      </c>
      <c r="K19" s="120">
        <v>26152</v>
      </c>
      <c r="L19" s="120"/>
      <c r="M19" s="120"/>
      <c r="N19" s="103">
        <f t="shared" ref="N19:N24" si="5">SUM(I19:M19)</f>
        <v>161924</v>
      </c>
      <c r="O19" s="104"/>
      <c r="P19" s="105">
        <f t="shared" ref="P19:T24" si="6">B19+I19</f>
        <v>0</v>
      </c>
      <c r="Q19" s="120">
        <f t="shared" si="6"/>
        <v>135772</v>
      </c>
      <c r="R19" s="120">
        <f t="shared" si="6"/>
        <v>26152</v>
      </c>
      <c r="S19" s="120">
        <f t="shared" si="6"/>
        <v>0</v>
      </c>
      <c r="T19" s="120">
        <f t="shared" si="6"/>
        <v>0</v>
      </c>
      <c r="U19" s="103">
        <f t="shared" ref="U19:U24" si="7">SUM(P19:T19)</f>
        <v>161924</v>
      </c>
      <c r="V19" s="104">
        <f>H19+O19</f>
        <v>0</v>
      </c>
    </row>
    <row r="20" spans="1:22" s="6" customFormat="1" ht="15" x14ac:dyDescent="0.25">
      <c r="A20" s="94" t="s">
        <v>114</v>
      </c>
      <c r="B20" s="118"/>
      <c r="C20" s="119"/>
      <c r="D20" s="119"/>
      <c r="E20" s="119"/>
      <c r="F20" s="119"/>
      <c r="G20" s="103">
        <f t="shared" si="4"/>
        <v>0</v>
      </c>
      <c r="H20" s="104"/>
      <c r="I20" s="105">
        <v>450000</v>
      </c>
      <c r="J20" s="120">
        <v>550000</v>
      </c>
      <c r="K20" s="120">
        <v>153000</v>
      </c>
      <c r="L20" s="120">
        <v>4500</v>
      </c>
      <c r="M20" s="120">
        <v>277500</v>
      </c>
      <c r="N20" s="103">
        <f t="shared" si="5"/>
        <v>1435000</v>
      </c>
      <c r="O20" s="104"/>
      <c r="P20" s="105">
        <f t="shared" si="6"/>
        <v>450000</v>
      </c>
      <c r="Q20" s="120">
        <f t="shared" si="6"/>
        <v>550000</v>
      </c>
      <c r="R20" s="120">
        <f t="shared" si="6"/>
        <v>153000</v>
      </c>
      <c r="S20" s="120">
        <f t="shared" si="6"/>
        <v>4500</v>
      </c>
      <c r="T20" s="120">
        <f t="shared" si="6"/>
        <v>277500</v>
      </c>
      <c r="U20" s="103">
        <f t="shared" si="7"/>
        <v>1435000</v>
      </c>
      <c r="V20" s="104"/>
    </row>
    <row r="21" spans="1:22" s="6" customFormat="1" ht="15" x14ac:dyDescent="0.25">
      <c r="A21" s="94" t="s">
        <v>115</v>
      </c>
      <c r="B21" s="118"/>
      <c r="C21" s="119"/>
      <c r="D21" s="119"/>
      <c r="E21" s="119"/>
      <c r="F21" s="119"/>
      <c r="G21" s="103">
        <f t="shared" si="4"/>
        <v>0</v>
      </c>
      <c r="H21" s="104"/>
      <c r="I21" s="105"/>
      <c r="J21" s="120"/>
      <c r="K21" s="120"/>
      <c r="L21" s="120"/>
      <c r="M21" s="120">
        <v>112000</v>
      </c>
      <c r="N21" s="103">
        <f t="shared" si="5"/>
        <v>112000</v>
      </c>
      <c r="O21" s="104"/>
      <c r="P21" s="105">
        <f t="shared" si="6"/>
        <v>0</v>
      </c>
      <c r="Q21" s="120">
        <f t="shared" si="6"/>
        <v>0</v>
      </c>
      <c r="R21" s="120">
        <f t="shared" si="6"/>
        <v>0</v>
      </c>
      <c r="S21" s="120">
        <f t="shared" si="6"/>
        <v>0</v>
      </c>
      <c r="T21" s="120">
        <f t="shared" si="6"/>
        <v>112000</v>
      </c>
      <c r="U21" s="103">
        <f t="shared" si="7"/>
        <v>112000</v>
      </c>
      <c r="V21" s="104"/>
    </row>
    <row r="22" spans="1:22" s="6" customFormat="1" ht="29.25" x14ac:dyDescent="0.25">
      <c r="A22" s="121" t="s">
        <v>116</v>
      </c>
      <c r="B22" s="118"/>
      <c r="C22" s="119"/>
      <c r="D22" s="119"/>
      <c r="E22" s="119"/>
      <c r="F22" s="119"/>
      <c r="G22" s="103">
        <f t="shared" si="4"/>
        <v>0</v>
      </c>
      <c r="H22" s="104"/>
      <c r="I22" s="105">
        <v>31108</v>
      </c>
      <c r="J22" s="120"/>
      <c r="K22" s="120">
        <v>10577</v>
      </c>
      <c r="L22" s="120">
        <v>311</v>
      </c>
      <c r="M22" s="120">
        <v>70564</v>
      </c>
      <c r="N22" s="103">
        <f t="shared" si="5"/>
        <v>112560</v>
      </c>
      <c r="O22" s="104"/>
      <c r="P22" s="105">
        <f t="shared" si="6"/>
        <v>31108</v>
      </c>
      <c r="Q22" s="120">
        <f t="shared" si="6"/>
        <v>0</v>
      </c>
      <c r="R22" s="120">
        <f t="shared" si="6"/>
        <v>10577</v>
      </c>
      <c r="S22" s="120">
        <f t="shared" si="6"/>
        <v>311</v>
      </c>
      <c r="T22" s="120">
        <f t="shared" si="6"/>
        <v>70564</v>
      </c>
      <c r="U22" s="103">
        <f t="shared" si="7"/>
        <v>112560</v>
      </c>
      <c r="V22" s="104">
        <f>H22+O22</f>
        <v>0</v>
      </c>
    </row>
    <row r="23" spans="1:22" s="6" customFormat="1" ht="15" x14ac:dyDescent="0.25">
      <c r="A23" s="94" t="s">
        <v>98</v>
      </c>
      <c r="B23" s="118"/>
      <c r="C23" s="119"/>
      <c r="D23" s="119"/>
      <c r="E23" s="119"/>
      <c r="F23" s="119"/>
      <c r="G23" s="103">
        <f t="shared" si="4"/>
        <v>0</v>
      </c>
      <c r="H23" s="104"/>
      <c r="I23" s="105">
        <v>224085</v>
      </c>
      <c r="J23" s="120"/>
      <c r="K23" s="120">
        <v>76189</v>
      </c>
      <c r="L23" s="120">
        <v>2241</v>
      </c>
      <c r="M23" s="120">
        <v>313487</v>
      </c>
      <c r="N23" s="103">
        <f t="shared" si="5"/>
        <v>616002</v>
      </c>
      <c r="O23" s="104"/>
      <c r="P23" s="105">
        <f t="shared" si="6"/>
        <v>224085</v>
      </c>
      <c r="Q23" s="120">
        <f t="shared" si="6"/>
        <v>0</v>
      </c>
      <c r="R23" s="120">
        <f t="shared" si="6"/>
        <v>76189</v>
      </c>
      <c r="S23" s="120">
        <f t="shared" si="6"/>
        <v>2241</v>
      </c>
      <c r="T23" s="120">
        <f t="shared" si="6"/>
        <v>313487</v>
      </c>
      <c r="U23" s="103">
        <f t="shared" si="7"/>
        <v>616002</v>
      </c>
      <c r="V23" s="104">
        <f>H23+O23</f>
        <v>0</v>
      </c>
    </row>
    <row r="24" spans="1:22" s="6" customFormat="1" ht="15" x14ac:dyDescent="0.25">
      <c r="A24" s="94" t="s">
        <v>99</v>
      </c>
      <c r="B24" s="118"/>
      <c r="C24" s="119"/>
      <c r="D24" s="119"/>
      <c r="E24" s="119"/>
      <c r="F24" s="119"/>
      <c r="G24" s="103">
        <f t="shared" si="4"/>
        <v>0</v>
      </c>
      <c r="H24" s="104"/>
      <c r="I24" s="105">
        <v>203636</v>
      </c>
      <c r="J24" s="120">
        <v>977663</v>
      </c>
      <c r="K24" s="120">
        <v>401642</v>
      </c>
      <c r="L24" s="120">
        <v>2036</v>
      </c>
      <c r="M24" s="120">
        <v>751073</v>
      </c>
      <c r="N24" s="103">
        <f t="shared" si="5"/>
        <v>2336050</v>
      </c>
      <c r="O24" s="104"/>
      <c r="P24" s="105">
        <f t="shared" si="6"/>
        <v>203636</v>
      </c>
      <c r="Q24" s="120">
        <f t="shared" si="6"/>
        <v>977663</v>
      </c>
      <c r="R24" s="120">
        <f t="shared" si="6"/>
        <v>401642</v>
      </c>
      <c r="S24" s="120">
        <f t="shared" si="6"/>
        <v>2036</v>
      </c>
      <c r="T24" s="120">
        <f t="shared" si="6"/>
        <v>751073</v>
      </c>
      <c r="U24" s="103">
        <f t="shared" si="7"/>
        <v>2336050</v>
      </c>
      <c r="V24" s="104">
        <f>H24+O24</f>
        <v>0</v>
      </c>
    </row>
    <row r="25" spans="1:22" s="6" customFormat="1" ht="15" x14ac:dyDescent="0.25">
      <c r="A25" s="95" t="s">
        <v>100</v>
      </c>
      <c r="B25" s="96">
        <f t="shared" ref="B25:V25" si="8">SUM(B19:B24)</f>
        <v>0</v>
      </c>
      <c r="C25" s="97">
        <f t="shared" si="8"/>
        <v>0</v>
      </c>
      <c r="D25" s="97">
        <f t="shared" si="8"/>
        <v>0</v>
      </c>
      <c r="E25" s="97">
        <f t="shared" si="8"/>
        <v>0</v>
      </c>
      <c r="F25" s="97">
        <f t="shared" si="8"/>
        <v>0</v>
      </c>
      <c r="G25" s="98">
        <f t="shared" si="8"/>
        <v>0</v>
      </c>
      <c r="H25" s="99">
        <f t="shared" si="8"/>
        <v>0</v>
      </c>
      <c r="I25" s="96">
        <f>SUM(I19:I24)</f>
        <v>908829</v>
      </c>
      <c r="J25" s="97">
        <f t="shared" si="8"/>
        <v>1663435</v>
      </c>
      <c r="K25" s="97">
        <f t="shared" si="8"/>
        <v>667560</v>
      </c>
      <c r="L25" s="97">
        <f t="shared" si="8"/>
        <v>9088</v>
      </c>
      <c r="M25" s="97">
        <f>SUM(M19:M24)</f>
        <v>1524624</v>
      </c>
      <c r="N25" s="98">
        <f>SUM(N19:N24)</f>
        <v>4773536</v>
      </c>
      <c r="O25" s="99">
        <f t="shared" si="8"/>
        <v>0</v>
      </c>
      <c r="P25" s="96">
        <f t="shared" si="8"/>
        <v>908829</v>
      </c>
      <c r="Q25" s="97">
        <f t="shared" si="8"/>
        <v>1663435</v>
      </c>
      <c r="R25" s="97">
        <f t="shared" si="8"/>
        <v>667560</v>
      </c>
      <c r="S25" s="97">
        <f t="shared" si="8"/>
        <v>9088</v>
      </c>
      <c r="T25" s="97">
        <f t="shared" si="8"/>
        <v>1524624</v>
      </c>
      <c r="U25" s="98">
        <f t="shared" si="8"/>
        <v>4773536</v>
      </c>
      <c r="V25" s="99">
        <f t="shared" si="8"/>
        <v>0</v>
      </c>
    </row>
    <row r="26" spans="1:22" s="6" customFormat="1" ht="15.75" thickBot="1" x14ac:dyDescent="0.3">
      <c r="A26" s="122"/>
      <c r="B26" s="123"/>
      <c r="C26" s="124"/>
      <c r="D26" s="124"/>
      <c r="E26" s="124"/>
      <c r="F26" s="124"/>
      <c r="G26" s="125">
        <f>-G25</f>
        <v>0</v>
      </c>
      <c r="H26" s="126"/>
      <c r="I26" s="123"/>
      <c r="J26" s="124"/>
      <c r="K26" s="124"/>
      <c r="L26" s="124"/>
      <c r="M26" s="124"/>
      <c r="N26" s="125"/>
      <c r="O26" s="127"/>
      <c r="P26" s="123"/>
      <c r="Q26" s="124"/>
      <c r="R26" s="124"/>
      <c r="S26" s="124"/>
      <c r="T26" s="124"/>
      <c r="U26" s="125"/>
      <c r="V26" s="126"/>
    </row>
    <row r="27" spans="1:22" s="6" customFormat="1" ht="15.75" thickTop="1" x14ac:dyDescent="0.2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8"/>
    </row>
    <row r="28" spans="1:22" s="6" customFormat="1" ht="15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</row>
    <row r="29" spans="1:22" s="6" customFormat="1" ht="18" x14ac:dyDescent="0.25">
      <c r="A29" s="130" t="s">
        <v>101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</row>
    <row r="30" spans="1:22" s="6" customFormat="1" ht="15.75" thickBot="1" x14ac:dyDescent="0.3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</row>
    <row r="31" spans="1:22" s="6" customFormat="1" ht="17.25" thickTop="1" thickBot="1" x14ac:dyDescent="0.3">
      <c r="A31" s="131"/>
      <c r="B31" s="166" t="s">
        <v>102</v>
      </c>
      <c r="C31" s="167"/>
      <c r="D31" s="167"/>
      <c r="E31" s="167"/>
      <c r="F31" s="167"/>
      <c r="G31" s="167"/>
      <c r="H31" s="168"/>
      <c r="I31" s="166" t="s">
        <v>103</v>
      </c>
      <c r="J31" s="167"/>
      <c r="K31" s="167"/>
      <c r="L31" s="167"/>
      <c r="M31" s="167"/>
      <c r="N31" s="167"/>
      <c r="O31" s="168"/>
      <c r="P31" s="169" t="s">
        <v>109</v>
      </c>
      <c r="Q31" s="170"/>
      <c r="R31" s="170"/>
      <c r="S31" s="170"/>
      <c r="T31" s="170"/>
      <c r="U31" s="170"/>
      <c r="V31" s="171"/>
    </row>
    <row r="32" spans="1:22" s="6" customFormat="1" ht="74.25" thickBot="1" x14ac:dyDescent="0.3">
      <c r="A32" s="66" t="s">
        <v>104</v>
      </c>
      <c r="B32" s="132" t="s">
        <v>79</v>
      </c>
      <c r="C32" s="133" t="s">
        <v>80</v>
      </c>
      <c r="D32" s="133" t="s">
        <v>81</v>
      </c>
      <c r="E32" s="133" t="s">
        <v>82</v>
      </c>
      <c r="F32" s="133" t="s">
        <v>83</v>
      </c>
      <c r="G32" s="134" t="s">
        <v>84</v>
      </c>
      <c r="H32" s="135" t="s">
        <v>85</v>
      </c>
      <c r="I32" s="132" t="s">
        <v>79</v>
      </c>
      <c r="J32" s="133" t="s">
        <v>80</v>
      </c>
      <c r="K32" s="133" t="s">
        <v>81</v>
      </c>
      <c r="L32" s="133" t="s">
        <v>82</v>
      </c>
      <c r="M32" s="133" t="s">
        <v>83</v>
      </c>
      <c r="N32" s="134" t="s">
        <v>84</v>
      </c>
      <c r="O32" s="135" t="s">
        <v>85</v>
      </c>
      <c r="P32" s="132" t="s">
        <v>79</v>
      </c>
      <c r="Q32" s="133" t="s">
        <v>80</v>
      </c>
      <c r="R32" s="133" t="s">
        <v>81</v>
      </c>
      <c r="S32" s="133" t="s">
        <v>82</v>
      </c>
      <c r="T32" s="133" t="s">
        <v>83</v>
      </c>
      <c r="U32" s="134" t="s">
        <v>84</v>
      </c>
      <c r="V32" s="135" t="s">
        <v>85</v>
      </c>
    </row>
    <row r="33" spans="1:22" s="6" customFormat="1" ht="29.25" thickBot="1" x14ac:dyDescent="0.3">
      <c r="A33" s="136" t="s">
        <v>86</v>
      </c>
      <c r="B33" s="137" t="s">
        <v>87</v>
      </c>
      <c r="C33" s="138" t="s">
        <v>88</v>
      </c>
      <c r="D33" s="138" t="s">
        <v>89</v>
      </c>
      <c r="E33" s="138" t="s">
        <v>90</v>
      </c>
      <c r="F33" s="138" t="s">
        <v>91</v>
      </c>
      <c r="G33" s="139"/>
      <c r="H33" s="140">
        <v>5331</v>
      </c>
      <c r="I33" s="137" t="s">
        <v>87</v>
      </c>
      <c r="J33" s="138" t="s">
        <v>88</v>
      </c>
      <c r="K33" s="138" t="s">
        <v>89</v>
      </c>
      <c r="L33" s="138" t="s">
        <v>90</v>
      </c>
      <c r="M33" s="138" t="s">
        <v>91</v>
      </c>
      <c r="N33" s="139"/>
      <c r="O33" s="140">
        <v>5331</v>
      </c>
      <c r="P33" s="137" t="s">
        <v>87</v>
      </c>
      <c r="Q33" s="138" t="s">
        <v>88</v>
      </c>
      <c r="R33" s="138" t="s">
        <v>89</v>
      </c>
      <c r="S33" s="138" t="s">
        <v>90</v>
      </c>
      <c r="T33" s="138" t="s">
        <v>91</v>
      </c>
      <c r="U33" s="139"/>
      <c r="V33" s="140"/>
    </row>
    <row r="34" spans="1:22" s="6" customFormat="1" ht="15" x14ac:dyDescent="0.25">
      <c r="A34" s="86" t="s">
        <v>92</v>
      </c>
      <c r="B34" s="141">
        <v>11964000</v>
      </c>
      <c r="C34" s="142">
        <v>1850000</v>
      </c>
      <c r="D34" s="142">
        <v>4697000</v>
      </c>
      <c r="E34" s="142">
        <v>119000</v>
      </c>
      <c r="F34" s="142">
        <v>18358000</v>
      </c>
      <c r="G34" s="103">
        <f>SUM(B34:F34)</f>
        <v>36988000</v>
      </c>
      <c r="H34" s="143">
        <v>52.14</v>
      </c>
      <c r="I34" s="118">
        <v>11964000</v>
      </c>
      <c r="J34" s="119">
        <v>1850000</v>
      </c>
      <c r="K34" s="119">
        <v>4696760</v>
      </c>
      <c r="L34" s="119">
        <v>119640</v>
      </c>
      <c r="M34" s="119">
        <v>29575716</v>
      </c>
      <c r="N34" s="103">
        <f>SUM(I34:M34)</f>
        <v>48206116</v>
      </c>
      <c r="O34" s="104">
        <v>52.14</v>
      </c>
      <c r="P34" s="96">
        <f t="shared" ref="P34:T39" si="9">I34-B34</f>
        <v>0</v>
      </c>
      <c r="Q34" s="97">
        <f t="shared" si="9"/>
        <v>0</v>
      </c>
      <c r="R34" s="97">
        <f t="shared" si="9"/>
        <v>-240</v>
      </c>
      <c r="S34" s="97">
        <f t="shared" si="9"/>
        <v>640</v>
      </c>
      <c r="T34" s="97">
        <f t="shared" si="9"/>
        <v>11217716</v>
      </c>
      <c r="U34" s="98">
        <f t="shared" ref="U34:U39" si="10">SUM(P34:T34)</f>
        <v>11218116</v>
      </c>
      <c r="V34" s="99">
        <f t="shared" ref="V34:V39" si="11">O34-H34</f>
        <v>0</v>
      </c>
    </row>
    <row r="35" spans="1:22" s="6" customFormat="1" ht="15" x14ac:dyDescent="0.25">
      <c r="A35" s="86" t="s">
        <v>93</v>
      </c>
      <c r="B35" s="141">
        <v>96000</v>
      </c>
      <c r="C35" s="142">
        <v>24000</v>
      </c>
      <c r="D35" s="142">
        <v>41000</v>
      </c>
      <c r="E35" s="142">
        <v>1000</v>
      </c>
      <c r="F35" s="142">
        <v>1024000</v>
      </c>
      <c r="G35" s="103">
        <v>1186000</v>
      </c>
      <c r="H35" s="143">
        <v>0.28000000000000003</v>
      </c>
      <c r="I35" s="118">
        <v>96000</v>
      </c>
      <c r="J35" s="119">
        <v>24000</v>
      </c>
      <c r="K35" s="119">
        <v>40800</v>
      </c>
      <c r="L35" s="119">
        <v>9600</v>
      </c>
      <c r="M35" s="119">
        <v>1016160</v>
      </c>
      <c r="N35" s="103">
        <f>SUM(I35:M35)</f>
        <v>1186560</v>
      </c>
      <c r="O35" s="104">
        <v>0.28000000000000003</v>
      </c>
      <c r="P35" s="96">
        <f t="shared" si="9"/>
        <v>0</v>
      </c>
      <c r="Q35" s="97">
        <f t="shared" si="9"/>
        <v>0</v>
      </c>
      <c r="R35" s="97">
        <f t="shared" si="9"/>
        <v>-200</v>
      </c>
      <c r="S35" s="97">
        <f t="shared" si="9"/>
        <v>8600</v>
      </c>
      <c r="T35" s="97">
        <f t="shared" si="9"/>
        <v>-7840</v>
      </c>
      <c r="U35" s="98">
        <f t="shared" si="10"/>
        <v>560</v>
      </c>
      <c r="V35" s="99">
        <f t="shared" si="11"/>
        <v>0</v>
      </c>
    </row>
    <row r="36" spans="1:22" s="6" customFormat="1" ht="15" x14ac:dyDescent="0.25">
      <c r="A36" s="94" t="s">
        <v>117</v>
      </c>
      <c r="B36" s="118">
        <v>752000</v>
      </c>
      <c r="C36" s="119">
        <v>70000</v>
      </c>
      <c r="D36" s="119">
        <v>281200</v>
      </c>
      <c r="E36" s="119">
        <v>6800</v>
      </c>
      <c r="F36" s="119">
        <v>1090000</v>
      </c>
      <c r="G36" s="103">
        <f>SUM(B36:F36)</f>
        <v>2200000</v>
      </c>
      <c r="H36" s="104">
        <v>3.32</v>
      </c>
      <c r="I36" s="118">
        <v>752000</v>
      </c>
      <c r="J36" s="119">
        <v>70000</v>
      </c>
      <c r="K36" s="119">
        <v>279480</v>
      </c>
      <c r="L36" s="119">
        <v>7520</v>
      </c>
      <c r="M36" s="119">
        <v>1187000</v>
      </c>
      <c r="N36" s="103">
        <f>SUM(I36:M36)</f>
        <v>2296000</v>
      </c>
      <c r="O36" s="104">
        <v>3.32</v>
      </c>
      <c r="P36" s="96">
        <f t="shared" si="9"/>
        <v>0</v>
      </c>
      <c r="Q36" s="97">
        <f t="shared" si="9"/>
        <v>0</v>
      </c>
      <c r="R36" s="97">
        <f t="shared" si="9"/>
        <v>-1720</v>
      </c>
      <c r="S36" s="97">
        <f t="shared" si="9"/>
        <v>720</v>
      </c>
      <c r="T36" s="97">
        <f t="shared" si="9"/>
        <v>97000</v>
      </c>
      <c r="U36" s="98">
        <f t="shared" si="10"/>
        <v>96000</v>
      </c>
      <c r="V36" s="99">
        <f t="shared" si="11"/>
        <v>0</v>
      </c>
    </row>
    <row r="37" spans="1:22" s="6" customFormat="1" ht="15" x14ac:dyDescent="0.25">
      <c r="A37" s="94" t="s">
        <v>110</v>
      </c>
      <c r="B37" s="118">
        <v>622000</v>
      </c>
      <c r="C37" s="119">
        <v>80000</v>
      </c>
      <c r="D37" s="119">
        <v>235000</v>
      </c>
      <c r="E37" s="119">
        <v>7000</v>
      </c>
      <c r="F37" s="119">
        <v>226000</v>
      </c>
      <c r="G37" s="103">
        <f>SUM(B37:F37)</f>
        <v>1170000</v>
      </c>
      <c r="H37" s="104">
        <v>1.5</v>
      </c>
      <c r="I37" s="118">
        <v>622000</v>
      </c>
      <c r="J37" s="119">
        <v>30000</v>
      </c>
      <c r="K37" s="119">
        <v>221680</v>
      </c>
      <c r="L37" s="119">
        <v>6220</v>
      </c>
      <c r="M37" s="119">
        <v>325434</v>
      </c>
      <c r="N37" s="103">
        <f>SUM(I37:M37)</f>
        <v>1205334</v>
      </c>
      <c r="O37" s="104">
        <v>1.5</v>
      </c>
      <c r="P37" s="96">
        <f t="shared" si="9"/>
        <v>0</v>
      </c>
      <c r="Q37" s="97">
        <f t="shared" si="9"/>
        <v>-50000</v>
      </c>
      <c r="R37" s="97">
        <f t="shared" si="9"/>
        <v>-13320</v>
      </c>
      <c r="S37" s="97">
        <f t="shared" si="9"/>
        <v>-780</v>
      </c>
      <c r="T37" s="97">
        <f t="shared" si="9"/>
        <v>99434</v>
      </c>
      <c r="U37" s="98">
        <f t="shared" si="10"/>
        <v>35334</v>
      </c>
      <c r="V37" s="99">
        <f t="shared" si="11"/>
        <v>0</v>
      </c>
    </row>
    <row r="38" spans="1:22" s="6" customFormat="1" ht="15" x14ac:dyDescent="0.25">
      <c r="A38" s="106" t="s">
        <v>94</v>
      </c>
      <c r="B38" s="96">
        <f t="shared" ref="B38:O38" si="12">SUM(B34:B37)</f>
        <v>13434000</v>
      </c>
      <c r="C38" s="97">
        <f t="shared" si="12"/>
        <v>2024000</v>
      </c>
      <c r="D38" s="97">
        <f t="shared" si="12"/>
        <v>5254200</v>
      </c>
      <c r="E38" s="97">
        <f t="shared" si="12"/>
        <v>133800</v>
      </c>
      <c r="F38" s="97">
        <f t="shared" si="12"/>
        <v>20698000</v>
      </c>
      <c r="G38" s="98">
        <f t="shared" si="12"/>
        <v>41544000</v>
      </c>
      <c r="H38" s="99">
        <f t="shared" si="12"/>
        <v>57.24</v>
      </c>
      <c r="I38" s="96">
        <f t="shared" si="12"/>
        <v>13434000</v>
      </c>
      <c r="J38" s="97">
        <f t="shared" si="12"/>
        <v>1974000</v>
      </c>
      <c r="K38" s="97">
        <f t="shared" si="12"/>
        <v>5238720</v>
      </c>
      <c r="L38" s="97">
        <f t="shared" si="12"/>
        <v>142980</v>
      </c>
      <c r="M38" s="97">
        <f t="shared" si="12"/>
        <v>32104310</v>
      </c>
      <c r="N38" s="98">
        <f t="shared" si="12"/>
        <v>52894010</v>
      </c>
      <c r="O38" s="99">
        <f t="shared" si="12"/>
        <v>57.24</v>
      </c>
      <c r="P38" s="144">
        <f t="shared" si="9"/>
        <v>0</v>
      </c>
      <c r="Q38" s="145">
        <f t="shared" si="9"/>
        <v>-50000</v>
      </c>
      <c r="R38" s="145">
        <f t="shared" si="9"/>
        <v>-15480</v>
      </c>
      <c r="S38" s="145">
        <f t="shared" si="9"/>
        <v>9180</v>
      </c>
      <c r="T38" s="145">
        <f t="shared" si="9"/>
        <v>11406310</v>
      </c>
      <c r="U38" s="98">
        <f t="shared" si="10"/>
        <v>11350010</v>
      </c>
      <c r="V38" s="146">
        <f t="shared" si="11"/>
        <v>0</v>
      </c>
    </row>
    <row r="39" spans="1:22" s="6" customFormat="1" ht="15" x14ac:dyDescent="0.25">
      <c r="A39" s="76" t="s">
        <v>112</v>
      </c>
      <c r="B39" s="77">
        <v>976000</v>
      </c>
      <c r="C39" s="78">
        <v>133000</v>
      </c>
      <c r="D39" s="78">
        <v>356000</v>
      </c>
      <c r="E39" s="78">
        <v>10000</v>
      </c>
      <c r="F39" s="78">
        <v>443000</v>
      </c>
      <c r="G39" s="79">
        <f>SUM(B39:F39)</f>
        <v>1918000</v>
      </c>
      <c r="H39" s="80">
        <v>4.26</v>
      </c>
      <c r="I39" s="77">
        <v>976000</v>
      </c>
      <c r="J39" s="78">
        <v>133000</v>
      </c>
      <c r="K39" s="78">
        <v>377060</v>
      </c>
      <c r="L39" s="78">
        <v>9760</v>
      </c>
      <c r="M39" s="78">
        <v>422180</v>
      </c>
      <c r="N39" s="79">
        <f>SUM(I39:M39)</f>
        <v>1918000</v>
      </c>
      <c r="O39" s="80">
        <v>4.26</v>
      </c>
      <c r="P39" s="77">
        <f t="shared" si="9"/>
        <v>0</v>
      </c>
      <c r="Q39" s="78">
        <f t="shared" si="9"/>
        <v>0</v>
      </c>
      <c r="R39" s="78">
        <f t="shared" si="9"/>
        <v>21060</v>
      </c>
      <c r="S39" s="78">
        <f t="shared" si="9"/>
        <v>-240</v>
      </c>
      <c r="T39" s="78">
        <f t="shared" si="9"/>
        <v>-20820</v>
      </c>
      <c r="U39" s="79">
        <f t="shared" si="10"/>
        <v>0</v>
      </c>
      <c r="V39" s="80">
        <f t="shared" si="11"/>
        <v>0</v>
      </c>
    </row>
    <row r="40" spans="1:22" s="6" customFormat="1" ht="15" x14ac:dyDescent="0.25">
      <c r="A40" s="147"/>
      <c r="B40" s="148"/>
      <c r="C40" s="149"/>
      <c r="D40" s="149"/>
      <c r="E40" s="149"/>
      <c r="F40" s="149"/>
      <c r="G40" s="150"/>
      <c r="H40" s="151"/>
      <c r="I40" s="148"/>
      <c r="J40" s="149"/>
      <c r="K40" s="149"/>
      <c r="L40" s="149"/>
      <c r="M40" s="149"/>
      <c r="N40" s="150"/>
      <c r="O40" s="151"/>
      <c r="P40" s="148"/>
      <c r="Q40" s="149"/>
      <c r="R40" s="149"/>
      <c r="S40" s="149"/>
      <c r="T40" s="149"/>
      <c r="U40" s="150"/>
      <c r="V40" s="151"/>
    </row>
    <row r="41" spans="1:22" s="7" customFormat="1" ht="15.75" thickBot="1" x14ac:dyDescent="0.3">
      <c r="A41" s="152" t="s">
        <v>95</v>
      </c>
      <c r="B41" s="153">
        <f>SUM(B38+B39)</f>
        <v>14410000</v>
      </c>
      <c r="C41" s="154">
        <f>SUM(C38+C39)</f>
        <v>2157000</v>
      </c>
      <c r="D41" s="154">
        <f>SUM(D38+D39)</f>
        <v>5610200</v>
      </c>
      <c r="E41" s="154">
        <f>SUM(E38+E39)</f>
        <v>143800</v>
      </c>
      <c r="F41" s="154">
        <f>SUM(F38+F39)</f>
        <v>21141000</v>
      </c>
      <c r="G41" s="155">
        <f>SUM(B41:F41)</f>
        <v>43462000</v>
      </c>
      <c r="H41" s="156">
        <f t="shared" ref="H41:M41" si="13">SUM(H38+H39)</f>
        <v>61.5</v>
      </c>
      <c r="I41" s="153">
        <f t="shared" si="13"/>
        <v>14410000</v>
      </c>
      <c r="J41" s="154">
        <f t="shared" si="13"/>
        <v>2107000</v>
      </c>
      <c r="K41" s="154">
        <f t="shared" si="13"/>
        <v>5615780</v>
      </c>
      <c r="L41" s="154">
        <f t="shared" si="13"/>
        <v>152740</v>
      </c>
      <c r="M41" s="154">
        <f t="shared" si="13"/>
        <v>32526490</v>
      </c>
      <c r="N41" s="155">
        <f>SUM(I41:M41)</f>
        <v>54812010</v>
      </c>
      <c r="O41" s="156">
        <f>SUM(O38+O39)</f>
        <v>61.5</v>
      </c>
      <c r="P41" s="153">
        <f>I41-B41</f>
        <v>0</v>
      </c>
      <c r="Q41" s="154">
        <f>J41-C41</f>
        <v>-50000</v>
      </c>
      <c r="R41" s="154">
        <f>K41-D41</f>
        <v>5580</v>
      </c>
      <c r="S41" s="154">
        <f>L41-E41</f>
        <v>8940</v>
      </c>
      <c r="T41" s="154">
        <f>M41-F41</f>
        <v>11385490</v>
      </c>
      <c r="U41" s="155">
        <f>SUM(P41:T41)</f>
        <v>11350010</v>
      </c>
      <c r="V41" s="156">
        <f>O41-H41</f>
        <v>0</v>
      </c>
    </row>
    <row r="42" spans="1:22" s="7" customFormat="1" ht="13.5" thickTop="1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7" customFormat="1" ht="15.75" x14ac:dyDescent="0.25">
      <c r="A43" s="157" t="s">
        <v>118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</sheetData>
  <mergeCells count="7">
    <mergeCell ref="A2:T2"/>
    <mergeCell ref="B5:H5"/>
    <mergeCell ref="I5:O5"/>
    <mergeCell ref="P5:V5"/>
    <mergeCell ref="B31:H31"/>
    <mergeCell ref="I31:O31"/>
    <mergeCell ref="P31:V31"/>
  </mergeCells>
  <printOptions horizontalCentered="1"/>
  <pageMargins left="0.59055118110236227" right="0.59055118110236227" top="0.98425196850393704" bottom="0.59055118110236227" header="0.51181102362204722" footer="0.31496062992125984"/>
  <pageSetup paperSize="9" scale="52" orientation="landscape" r:id="rId1"/>
  <headerFooter alignWithMargins="0">
    <oddHeader>&amp;RKapitola 3.V
&amp;"-,Tučné"Tabulka č. 1a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T1</vt:lpstr>
      <vt:lpstr>T1a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Jurková Tereza</cp:lastModifiedBy>
  <cp:lastPrinted>2015-03-10T09:13:10Z</cp:lastPrinted>
  <dcterms:created xsi:type="dcterms:W3CDTF">2015-03-03T07:56:46Z</dcterms:created>
  <dcterms:modified xsi:type="dcterms:W3CDTF">2015-03-11T07:02:59Z</dcterms:modified>
</cp:coreProperties>
</file>